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15" documentId="8_{7E12474D-9ACD-4D31-A445-24CD1E8911A5}" xr6:coauthVersionLast="47" xr6:coauthVersionMax="47" xr10:uidLastSave="{F19DC350-93BA-4587-B224-ECF900BFA14C}"/>
  <bookViews>
    <workbookView xWindow="-113" yWindow="-113" windowWidth="24267" windowHeight="13023" tabRatio="776" xr2:uid="{770A7DD1-804F-479B-B414-38F2F2DBB00A}"/>
  </bookViews>
  <sheets>
    <sheet name="1ST QUARTER 24" sheetId="1" r:id="rId1"/>
    <sheet name="2ND QUARTER 24" sheetId="4" r:id="rId2"/>
    <sheet name="3RD QUARTER 24" sheetId="5" r:id="rId3"/>
    <sheet name="4TH QUARTER 24" sheetId="6" r:id="rId4"/>
    <sheet name="EA Applications" sheetId="2" r:id="rId5"/>
    <sheet name="FIELD ARRANGEMENTS" sheetId="7" r:id="rId6"/>
    <sheet name="Sheet1" sheetId="8" r:id="rId7"/>
  </sheets>
  <definedNames>
    <definedName name="_xlnm._FilterDatabase" localSheetId="0" hidden="1">'1ST QUARTER 24'!$A$1:$U$107</definedName>
    <definedName name="_xlnm._FilterDatabase" localSheetId="1" hidden="1">'2ND QUARTER 24'!$A$1:$R$109</definedName>
    <definedName name="_xlnm._FilterDatabase" localSheetId="2" hidden="1">'3RD QUARTER 24'!$A$1:$S$115</definedName>
    <definedName name="_xlnm._FilterDatabase" localSheetId="3" hidden="1">'4TH QUARTER 24'!$A$1:$R$69</definedName>
    <definedName name="_Hlk126783356" localSheetId="0">'1ST QUARTER 24'!$I$40</definedName>
    <definedName name="_xlnm.Print_Area" localSheetId="3">'4TH QUARTER 24'!$A$1:$G$28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6" l="1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28" i="6"/>
  <c r="L27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9" i="6"/>
  <c r="L30" i="6"/>
  <c r="L6" i="6"/>
  <c r="L5" i="6"/>
  <c r="L4" i="6"/>
  <c r="L3" i="6"/>
  <c r="L2" i="6"/>
  <c r="L104" i="5"/>
  <c r="L107" i="5"/>
  <c r="L108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5" i="5"/>
  <c r="L106" i="5"/>
  <c r="L40" i="5"/>
  <c r="L41" i="5"/>
  <c r="L42" i="5"/>
  <c r="L43" i="5"/>
  <c r="L44" i="5"/>
  <c r="L45" i="5"/>
  <c r="L49" i="5"/>
  <c r="L51" i="5"/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6" i="5"/>
  <c r="L47" i="5"/>
  <c r="L48" i="5"/>
  <c r="L54" i="5"/>
  <c r="L55" i="5"/>
  <c r="L56" i="5"/>
  <c r="L57" i="5"/>
  <c r="L58" i="5"/>
  <c r="L59" i="5"/>
  <c r="L60" i="5"/>
  <c r="L61" i="5"/>
  <c r="L62" i="5"/>
  <c r="L63" i="5"/>
  <c r="L64" i="5"/>
  <c r="L2" i="5"/>
  <c r="L72" i="4"/>
  <c r="L105" i="4"/>
  <c r="L87" i="4"/>
  <c r="L83" i="4"/>
  <c r="L84" i="4"/>
  <c r="L85" i="4"/>
  <c r="L86" i="4"/>
  <c r="L88" i="4"/>
  <c r="L89" i="4"/>
  <c r="L90" i="4"/>
  <c r="L91" i="4"/>
  <c r="L92" i="4"/>
  <c r="L93" i="4"/>
  <c r="L96" i="4"/>
  <c r="L97" i="4"/>
  <c r="L98" i="4"/>
  <c r="L99" i="4"/>
  <c r="L100" i="4"/>
  <c r="L101" i="4"/>
  <c r="L102" i="4"/>
  <c r="L103" i="4"/>
  <c r="L104" i="4"/>
  <c r="L106" i="4"/>
  <c r="L107" i="4"/>
  <c r="L108" i="4"/>
  <c r="L109" i="4"/>
  <c r="L19" i="4"/>
  <c r="L6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3" i="4"/>
  <c r="L74" i="4"/>
  <c r="L75" i="4"/>
  <c r="L76" i="4"/>
  <c r="L77" i="4"/>
  <c r="L78" i="4"/>
  <c r="L79" i="4"/>
  <c r="L80" i="4"/>
  <c r="L81" i="4"/>
  <c r="L82" i="4"/>
  <c r="L22" i="4"/>
  <c r="L2" i="4"/>
  <c r="L7" i="4"/>
  <c r="L8" i="4"/>
  <c r="L9" i="4"/>
  <c r="L10" i="4"/>
  <c r="L11" i="4"/>
  <c r="L12" i="4"/>
  <c r="L13" i="4"/>
  <c r="L14" i="4"/>
  <c r="L15" i="4"/>
  <c r="L16" i="4"/>
  <c r="L17" i="4"/>
  <c r="L18" i="4"/>
  <c r="L20" i="4"/>
  <c r="L21" i="4"/>
  <c r="L23" i="4"/>
  <c r="L24" i="4"/>
  <c r="L25" i="4"/>
  <c r="L26" i="4"/>
  <c r="L27" i="4"/>
  <c r="L3" i="4"/>
  <c r="L4" i="4"/>
  <c r="L5" i="4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96" i="1"/>
  <c r="H12" i="8"/>
  <c r="I12" i="8"/>
  <c r="C11" i="8"/>
  <c r="H11" i="8"/>
  <c r="C10" i="8"/>
  <c r="C9" i="8"/>
  <c r="H9" i="8"/>
  <c r="C8" i="8"/>
  <c r="I8" i="8"/>
  <c r="C7" i="8"/>
  <c r="H7" i="8"/>
  <c r="C6" i="8"/>
  <c r="H6" i="8"/>
  <c r="C5" i="8"/>
  <c r="H5" i="8"/>
  <c r="C4" i="8"/>
  <c r="I11" i="8"/>
  <c r="H4" i="8"/>
  <c r="I4" i="8"/>
  <c r="I6" i="8"/>
  <c r="H8" i="8"/>
  <c r="H10" i="8"/>
  <c r="I10" i="8"/>
  <c r="H3" i="8"/>
  <c r="I3" i="8"/>
  <c r="C3" i="8"/>
  <c r="I2" i="8"/>
  <c r="H2" i="8"/>
  <c r="C2" i="8"/>
  <c r="I9" i="8"/>
  <c r="I7" i="8"/>
  <c r="I5" i="8"/>
  <c r="O9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4" i="1"/>
  <c r="O65" i="1"/>
  <c r="O31" i="1"/>
  <c r="E159" i="5"/>
  <c r="C121" i="6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Q3" i="2"/>
  <c r="P5" i="2"/>
  <c r="Q4" i="2"/>
</calcChain>
</file>

<file path=xl/sharedStrings.xml><?xml version="1.0" encoding="utf-8"?>
<sst xmlns="http://schemas.openxmlformats.org/spreadsheetml/2006/main" count="4780" uniqueCount="993">
  <si>
    <t>NO.</t>
  </si>
  <si>
    <t>DATE OF MINUTING</t>
  </si>
  <si>
    <t>DATE OF VISIT</t>
  </si>
  <si>
    <t>COMPANY</t>
  </si>
  <si>
    <t>LATITUDE</t>
  </si>
  <si>
    <t>LONGITUDE</t>
  </si>
  <si>
    <t>LOCATION</t>
  </si>
  <si>
    <t>SECTOR</t>
  </si>
  <si>
    <t>UNDERTAKING</t>
  </si>
  <si>
    <t>DESCRIPTION</t>
  </si>
  <si>
    <t>ACTIVITY</t>
  </si>
  <si>
    <t>DOCUMENT</t>
  </si>
  <si>
    <t>PROCESSING FEES</t>
  </si>
  <si>
    <t>PERMIT FEES</t>
  </si>
  <si>
    <t>TOTAL</t>
  </si>
  <si>
    <t>PAID / UNPAID</t>
  </si>
  <si>
    <t>STATUS</t>
  </si>
  <si>
    <t>OFFICER 1</t>
  </si>
  <si>
    <t>OFFICER 2</t>
  </si>
  <si>
    <t>PERSONNEL</t>
  </si>
  <si>
    <t>DRIVER</t>
  </si>
  <si>
    <t>CFH OIL INDUSTRY LIMITED</t>
  </si>
  <si>
    <t>5.8842783</t>
  </si>
  <si>
    <t>0.2660748</t>
  </si>
  <si>
    <t>DAWA</t>
  </si>
  <si>
    <t>MANUFACTURING</t>
  </si>
  <si>
    <t>PLASTIC RECYCLING</t>
  </si>
  <si>
    <t>PROPOSED PLASTIC &amp; TYRE RECYCLING PROJECT</t>
  </si>
  <si>
    <t>SCREENING</t>
  </si>
  <si>
    <t>FORM EA1</t>
  </si>
  <si>
    <t>SCOPING REPORT PENDING</t>
  </si>
  <si>
    <t>HANNAH</t>
  </si>
  <si>
    <t>IVY</t>
  </si>
  <si>
    <t>EUNICE</t>
  </si>
  <si>
    <t>PATRICK</t>
  </si>
  <si>
    <t>AWARRIOR LIMITED</t>
  </si>
  <si>
    <t>5.8247727</t>
  </si>
  <si>
    <t>0.2027499</t>
  </si>
  <si>
    <t>TSOPOLI</t>
  </si>
  <si>
    <t>LPG BOTTLING</t>
  </si>
  <si>
    <t>EXISTING LPG CYLINDER MANUFACTURING FACILITY</t>
  </si>
  <si>
    <t>MONITORING</t>
  </si>
  <si>
    <t>ENFORCEMENT LETTER</t>
  </si>
  <si>
    <t>PAID</t>
  </si>
  <si>
    <t>TRC</t>
  </si>
  <si>
    <t>NAOMI FARM</t>
  </si>
  <si>
    <t>6.0290188</t>
  </si>
  <si>
    <t>0.0515682</t>
  </si>
  <si>
    <t>TEYE KWAME</t>
  </si>
  <si>
    <t>AGRICULTURE</t>
  </si>
  <si>
    <t>LIVESTOCK FARM</t>
  </si>
  <si>
    <t>PROPOSED POULTRY FARM &amp; PIGGERY</t>
  </si>
  <si>
    <t>UNPAID</t>
  </si>
  <si>
    <t>ZONING &amp; PAYMENT PENDING</t>
  </si>
  <si>
    <t>KLENAM</t>
  </si>
  <si>
    <t>NANAM VENTURES LIMITED</t>
  </si>
  <si>
    <t>5.7461365</t>
  </si>
  <si>
    <t>0.0411320</t>
  </si>
  <si>
    <t>DAWHENYA</t>
  </si>
  <si>
    <t>GENERAL CONSTRUCTION</t>
  </si>
  <si>
    <t>WAREHOUSE</t>
  </si>
  <si>
    <t>EXISTING WAREHOUSE FOR THE STORAGE OF PESTICIDES AND FERTILIZERS</t>
  </si>
  <si>
    <t>VERIFICATION</t>
  </si>
  <si>
    <t>AER</t>
  </si>
  <si>
    <t>PERMITTED</t>
  </si>
  <si>
    <t>BOWERS PADDIE</t>
  </si>
  <si>
    <t>5.9005786</t>
  </si>
  <si>
    <t>-0.0819604</t>
  </si>
  <si>
    <t>APINYA</t>
  </si>
  <si>
    <t>SHOPS &amp; APARTMENTS</t>
  </si>
  <si>
    <t>PROPOSED 2NO MULTIPURPOSE BUILDING FOR APARTMENTS &amp; SHOPS</t>
  </si>
  <si>
    <t>NELSON</t>
  </si>
  <si>
    <t>JOSEPH KWAKU YEBOAH &amp; GEORGIA ADJOA YEBOAH</t>
  </si>
  <si>
    <t>5.7436046</t>
  </si>
  <si>
    <t>0.0524063</t>
  </si>
  <si>
    <t>HOSPITALITY</t>
  </si>
  <si>
    <t>GUEST HOUSE</t>
  </si>
  <si>
    <t>PROPOSED 31-ROOM GUEST HOUSE PROJECT</t>
  </si>
  <si>
    <t>PAYMENT RECEIPT PENDING</t>
  </si>
  <si>
    <t>CHARLES AMEWU</t>
  </si>
  <si>
    <t>5.8541522</t>
  </si>
  <si>
    <t>-0.0779128</t>
  </si>
  <si>
    <t>SOTA</t>
  </si>
  <si>
    <t>PROPOSED 2-STOREY SHOPS WITH APARTMENTS</t>
  </si>
  <si>
    <t>DEL FARMS</t>
  </si>
  <si>
    <t>APESE</t>
  </si>
  <si>
    <t>CHARCOAL</t>
  </si>
  <si>
    <t>EXISTING CHARCOAL PRODUCTION PROJECT</t>
  </si>
  <si>
    <t>WINTEX PREMIER GUEST HOUSE</t>
  </si>
  <si>
    <t>5.9242920</t>
  </si>
  <si>
    <t>-0.0510915</t>
  </si>
  <si>
    <t xml:space="preserve">EXISTING 5-ROOM GUEST HOUSE </t>
  </si>
  <si>
    <t>SOLOMON AKPO SOWA</t>
  </si>
  <si>
    <t>5.8730329</t>
  </si>
  <si>
    <t>-0.1001370</t>
  </si>
  <si>
    <t>DODOWA</t>
  </si>
  <si>
    <t>RESIDENTIAL BUILDING</t>
  </si>
  <si>
    <t>PROPOSED 3-STOREY RESIDENTIAL APARTMENTS</t>
  </si>
  <si>
    <t>SHILOH MEDICAL CENTRE</t>
  </si>
  <si>
    <t>MATAHEKO-AFIENYA</t>
  </si>
  <si>
    <t>HEALTHCARE</t>
  </si>
  <si>
    <t>MEDICAL CENTRE</t>
  </si>
  <si>
    <t>EXISTING MEDICAL CENTRE</t>
  </si>
  <si>
    <t>EVERGREEN GAS</t>
  </si>
  <si>
    <t>5.7574679</t>
  </si>
  <si>
    <t>0.0790489</t>
  </si>
  <si>
    <t>PRAMPRAM</t>
  </si>
  <si>
    <t>ENERGY</t>
  </si>
  <si>
    <t>PETROLEUM PRODUCTS RETAIL</t>
  </si>
  <si>
    <t>EXISTING LPG REFILLING STATION</t>
  </si>
  <si>
    <t>ALBERT</t>
  </si>
  <si>
    <t>YD PRODUCTS</t>
  </si>
  <si>
    <t>5.760285</t>
  </si>
  <si>
    <t>0.080371</t>
  </si>
  <si>
    <t>MOSQUITO COILS</t>
  </si>
  <si>
    <t>PROPOSED MOSQUITO COIL PRODUCTION PROJECT</t>
  </si>
  <si>
    <t>BEST CHECK MEDICAL</t>
  </si>
  <si>
    <t>LABORATORY</t>
  </si>
  <si>
    <t xml:space="preserve">EXISTING MEDICAL LABORATORY </t>
  </si>
  <si>
    <t>GOLDEN BEACH RESORT</t>
  </si>
  <si>
    <t>5.7027888</t>
  </si>
  <si>
    <t>0.1059466</t>
  </si>
  <si>
    <t xml:space="preserve">EXISTING 13-ROOM GUEST HOUSE </t>
  </si>
  <si>
    <t>K. LAAST COMPANY LIMITED</t>
  </si>
  <si>
    <t>EXISTING WAREHOUSE FOR THE REPACKAGING AND EXPORT OF AGRO-PRODUCE</t>
  </si>
  <si>
    <t>ENVIRONMENTAL PERMIT</t>
  </si>
  <si>
    <t>GHC 1,428.00</t>
  </si>
  <si>
    <t>GHC 714.00</t>
  </si>
  <si>
    <t>AEGIS HUILE COMPANY LIMITED</t>
  </si>
  <si>
    <t>EXISTING FUEL SERVICE STATION</t>
  </si>
  <si>
    <t>SPIRITS PETROLEUM LIMITED</t>
  </si>
  <si>
    <t>5.9167733</t>
  </si>
  <si>
    <t>-0.465932</t>
  </si>
  <si>
    <t>AYIKUMA</t>
  </si>
  <si>
    <t>BISBEL N. BART</t>
  </si>
  <si>
    <t>5.8756533</t>
  </si>
  <si>
    <t>0.0413845</t>
  </si>
  <si>
    <t>SHAI HILLS</t>
  </si>
  <si>
    <t>EXISTING WAREHOUSE FOR THE STORAGE OF AMMONIUM NITRATE</t>
  </si>
  <si>
    <t>NAOMI'S FARM</t>
  </si>
  <si>
    <t>VIVO ENERGY</t>
  </si>
  <si>
    <t>GOWELL ENERGY LIMITED</t>
  </si>
  <si>
    <t>NANA AMA ABRO-ADIBO</t>
  </si>
  <si>
    <t>5.7656120</t>
  </si>
  <si>
    <t>-0.0067477</t>
  </si>
  <si>
    <t>PROPOSED 3-STORY, 9-UNIT RESIDENTIAL APARTMENTS PROJECT</t>
  </si>
  <si>
    <t>MEETING PENDING</t>
  </si>
  <si>
    <t>IDDEC COMPANY LIMITED</t>
  </si>
  <si>
    <t>6.0282419</t>
  </si>
  <si>
    <t>0.038887</t>
  </si>
  <si>
    <t>WATER PRODUCTION</t>
  </si>
  <si>
    <t>PROPOSED SACHET WATER PRODUCTION PROJECT</t>
  </si>
  <si>
    <t>GATIENU VENTURES</t>
  </si>
  <si>
    <t>PESTICIDES</t>
  </si>
  <si>
    <t>PESTICIDE RETAIL</t>
  </si>
  <si>
    <t>EXISTING PESTICIDE RETAIL SHOP</t>
  </si>
  <si>
    <t>SNOWSEA COMPANY LIMITED</t>
  </si>
  <si>
    <t>5.7545194</t>
  </si>
  <si>
    <t>0.0935330</t>
  </si>
  <si>
    <t>ASSEMBLING PLANT</t>
  </si>
  <si>
    <t xml:space="preserve">EXISTING REFRIDGERATOR ASSEMBLING PLANT </t>
  </si>
  <si>
    <t>PROCESSING</t>
  </si>
  <si>
    <t>VIVIAN D. NEWMAN</t>
  </si>
  <si>
    <t>5.8483805</t>
  </si>
  <si>
    <t>0.2275113</t>
  </si>
  <si>
    <t>PROPOSED RESIDENTIAL BUILDING PROJECT</t>
  </si>
  <si>
    <t>ATLANTIC BAY BEACH RESORT</t>
  </si>
  <si>
    <t>EXISTING 16-ROOM GUEST HOUSE</t>
  </si>
  <si>
    <t>EMPRESS JULIE GUEST HOUSE</t>
  </si>
  <si>
    <t>EXISTING 15-ROOM GUEST HOUSE</t>
  </si>
  <si>
    <t>KHARISIS MEDICAL CENTRE</t>
  </si>
  <si>
    <t>5.785208</t>
  </si>
  <si>
    <t>-0.000245</t>
  </si>
  <si>
    <t>HOSPITAL</t>
  </si>
  <si>
    <t>EXISTING 10-BED HOSPITAL</t>
  </si>
  <si>
    <t>DRAFT SCHEDULE</t>
  </si>
  <si>
    <t>MONTE</t>
  </si>
  <si>
    <t>GODWIN OWUSU-SAFO</t>
  </si>
  <si>
    <t>5.914358</t>
  </si>
  <si>
    <t>-0.69818</t>
  </si>
  <si>
    <t>ADUMANYA</t>
  </si>
  <si>
    <t>PROPOSED 3-STOREY, 6-UNIT RESIDENTIAL APARTMENTS PROJECT</t>
  </si>
  <si>
    <t>SHIFANZ ELECTRONICS</t>
  </si>
  <si>
    <t xml:space="preserve">LIGHTING </t>
  </si>
  <si>
    <t>EXISTING LIGHTING &amp; ELECTRICALS PRODUCTION FACILITY</t>
  </si>
  <si>
    <t>EMPIRE BAY BEACH VILLA</t>
  </si>
  <si>
    <t>5.723892</t>
  </si>
  <si>
    <t>0.140093</t>
  </si>
  <si>
    <t>ASARE</t>
  </si>
  <si>
    <t>J. K. HORGLE TRANSPORT COMPANY LIMITED</t>
  </si>
  <si>
    <t>5.7389854</t>
  </si>
  <si>
    <t>0.034081</t>
  </si>
  <si>
    <t>PROPOSED FUEL SERVICE STATION</t>
  </si>
  <si>
    <t>NO OBJECTION &amp; PAYMENT PENDING</t>
  </si>
  <si>
    <t>PALA INDUSTRIES COMPANY LIMITED</t>
  </si>
  <si>
    <t>PROPOSED GLASS DOOR ASSEMBLING PLANT</t>
  </si>
  <si>
    <t>VICTORIA PINTO</t>
  </si>
  <si>
    <t>DORYUMU</t>
  </si>
  <si>
    <t>PROPOSED 1-STOREY, 2-UNIT RESIDENTIAL APARTMENTS PROJECT</t>
  </si>
  <si>
    <t>DR. NICHOLAS TETTEY QUARSHIE</t>
  </si>
  <si>
    <t>OFFICES &amp; SHOPS</t>
  </si>
  <si>
    <t>PROPOSED 1-STOREY SHOPS &amp; OFFICES PROJECT</t>
  </si>
  <si>
    <t>KUO FIRE MOSQUE</t>
  </si>
  <si>
    <t>COMPLAINT</t>
  </si>
  <si>
    <t>NOISE COMPLAINT</t>
  </si>
  <si>
    <t>ALLEGED NOISE NUISANCE FROM A MOSQUE</t>
  </si>
  <si>
    <t>COMPLAINT INVESTIGATION</t>
  </si>
  <si>
    <t>COMPLAINT FORM</t>
  </si>
  <si>
    <t>OMIFERT LIMITED</t>
  </si>
  <si>
    <t>AGROPRODUCTS</t>
  </si>
  <si>
    <t>EXISTING FERTILIZER BLENDING FACILITY</t>
  </si>
  <si>
    <t>AER UNDER REVIEW</t>
  </si>
  <si>
    <t>L &amp; G PLASTICS LIMITED</t>
  </si>
  <si>
    <t>EXISTING 2-TONS PER DAY PLASTIC RECYCLING PLANT</t>
  </si>
  <si>
    <t>SEA2SEA FOUNDATION</t>
  </si>
  <si>
    <t>5.892077</t>
  </si>
  <si>
    <t>0.031346</t>
  </si>
  <si>
    <t>EXISTING WAREHOUSE FOR FISHING NET BAILING</t>
  </si>
  <si>
    <t>SAMUEL MAXWELL</t>
  </si>
  <si>
    <t>5.9935542</t>
  </si>
  <si>
    <t>0.0644216</t>
  </si>
  <si>
    <t>POULTRY FARM</t>
  </si>
  <si>
    <t>EXISTING POULTRY FARM</t>
  </si>
  <si>
    <t>LETTER</t>
  </si>
  <si>
    <t>ADDITIONAL INFORMATION PENDING</t>
  </si>
  <si>
    <t xml:space="preserve"> </t>
  </si>
  <si>
    <t>JERRY SEY</t>
  </si>
  <si>
    <t>5.870540</t>
  </si>
  <si>
    <t>-0.074323</t>
  </si>
  <si>
    <t>PROPOSED 3-STOREY, 9-UNIT RESIDENTIAL APARTMENTS PROJECT</t>
  </si>
  <si>
    <t>POWER FUELS DISTRIBUTION COMPANY LIMITED</t>
  </si>
  <si>
    <t>MOBOLE</t>
  </si>
  <si>
    <t>GHC 1,260.00</t>
  </si>
  <si>
    <t>GHC 2,215.00</t>
  </si>
  <si>
    <t>SM PREMIER RESORT</t>
  </si>
  <si>
    <t>5.726526</t>
  </si>
  <si>
    <t>0.053547</t>
  </si>
  <si>
    <t>HOTEL</t>
  </si>
  <si>
    <t>EXISTING 9-ROOM HOTEL</t>
  </si>
  <si>
    <t>YET TO REPORT</t>
  </si>
  <si>
    <t>MR OHENE MENSAH</t>
  </si>
  <si>
    <t>ALLEGED NOISE NUISANCE FROM A WORSHIP CENTRE</t>
  </si>
  <si>
    <t>REPORT COMPLETED</t>
  </si>
  <si>
    <t>THE PALMS</t>
  </si>
  <si>
    <t>5.702087</t>
  </si>
  <si>
    <t>0.100143</t>
  </si>
  <si>
    <t>EXISTING 12-ROOM HOTEL</t>
  </si>
  <si>
    <t>CLOSED DOWN</t>
  </si>
  <si>
    <t>COCONUT POINTE VILLA &amp; BEACH RESORT</t>
  </si>
  <si>
    <t>5.723396</t>
  </si>
  <si>
    <t>0.139000</t>
  </si>
  <si>
    <t>EXISTING 8-ROOM GUEST HOUSE</t>
  </si>
  <si>
    <t>SAMUEL OSEI</t>
  </si>
  <si>
    <t>5.7634059</t>
  </si>
  <si>
    <t>0.0459791</t>
  </si>
  <si>
    <t>KWAKU ASAMOAH-KUSI</t>
  </si>
  <si>
    <t>GENERAL COMPLAINT</t>
  </si>
  <si>
    <t>COMPLAINT ON ALLEGED PESTICIDES APPLICATION IN A RESIDENTIAL AREA</t>
  </si>
  <si>
    <t>NORTHMEN BEVERAGES LIMITED</t>
  </si>
  <si>
    <t>BEVERAGE PRODUCTION</t>
  </si>
  <si>
    <t>EXISTING BEVERAGE PRODUCTION PLANT</t>
  </si>
  <si>
    <t>AAA PAPER LIMITED</t>
  </si>
  <si>
    <t>TISSUE PAPER PRODUCTION</t>
  </si>
  <si>
    <t>EXISTING TISSUE PAPER PRODUCTION PLANT</t>
  </si>
  <si>
    <t>EXPIRED PERMIT</t>
  </si>
  <si>
    <t>ASUTSUARE</t>
  </si>
  <si>
    <t>GHC 2,000.00</t>
  </si>
  <si>
    <t>GHC 3,325.00</t>
  </si>
  <si>
    <t>SETH ODAME BLEMANO</t>
  </si>
  <si>
    <t>5.8916271</t>
  </si>
  <si>
    <t>0.081398</t>
  </si>
  <si>
    <t>PROPOSED 2-STOREY, 2-UNIT RESIDENTIAL APARTMENTS PROJECT</t>
  </si>
  <si>
    <t>GHC 1,260</t>
  </si>
  <si>
    <t>GHC 2,215</t>
  </si>
  <si>
    <t>BF PETROLEUM</t>
  </si>
  <si>
    <t>INSTALLMENT PAYMENTS (PROCESSING PAID)</t>
  </si>
  <si>
    <t>THERESA MANN</t>
  </si>
  <si>
    <t>5.7518638</t>
  </si>
  <si>
    <t>0.0879645</t>
  </si>
  <si>
    <t>LODGE</t>
  </si>
  <si>
    <t>PROPOSED 4-STOREY, 24-ROOM LODGE PROJECT</t>
  </si>
  <si>
    <t>WASTE MANAGEMENT PLAN UNDER REVIEW</t>
  </si>
  <si>
    <t>FRED</t>
  </si>
  <si>
    <t>TORRID GLOBAL COMPANY LIMITED</t>
  </si>
  <si>
    <t>VALID PERMIT</t>
  </si>
  <si>
    <t>AGAPET GLOBAL LIMITED (JIMFAT GH. LTD.)</t>
  </si>
  <si>
    <t>NAAGAMNI GHANA LIMITED</t>
  </si>
  <si>
    <t>FRONTIER OIL GHANA LIMITED</t>
  </si>
  <si>
    <t>OLD NINGO</t>
  </si>
  <si>
    <t>VINEYARD FAMILY CHAPEL</t>
  </si>
  <si>
    <t>COMPLAINT ON ALLEGED NOISE POLLUTION FROM A CHURCH</t>
  </si>
  <si>
    <t>NATIONAL HOUSING FUND</t>
  </si>
  <si>
    <t>MANYA-JORPANYA</t>
  </si>
  <si>
    <t>REAL ESTATE</t>
  </si>
  <si>
    <t>PROPOSED 50-UNIT HOUSING PROJECT</t>
  </si>
  <si>
    <t>ZONING, WMP &amp; PAYMENT PENDING</t>
  </si>
  <si>
    <t>MILLENIUM DEVELOPMENT AUTHORITY</t>
  </si>
  <si>
    <t>5.990845</t>
  </si>
  <si>
    <t>0.2578317</t>
  </si>
  <si>
    <t>KASUNYA</t>
  </si>
  <si>
    <t>RICE FARM</t>
  </si>
  <si>
    <t>PROPOSED RICE FARM PROJECT</t>
  </si>
  <si>
    <t>WESTCOAST WOODEN PRODUCTS</t>
  </si>
  <si>
    <t>FURNITURE</t>
  </si>
  <si>
    <t>EXISTING KITCHEN CABINET PRODUCTION PROJECT</t>
  </si>
  <si>
    <t>TAI YU FISHING NET LIMITED</t>
  </si>
  <si>
    <t>FISHING NET PRODUUCTION</t>
  </si>
  <si>
    <t>EXISTING FISHING NET PRODUCTION PROJECT</t>
  </si>
  <si>
    <t>JIN YUAN JAI</t>
  </si>
  <si>
    <t>MAT PRODUCTION</t>
  </si>
  <si>
    <t>EXISTING MAT PRODUCTION PROJECT</t>
  </si>
  <si>
    <t>JUPITER INDUSTRIES LIMITED</t>
  </si>
  <si>
    <t>WASTE OIL RECYCLING</t>
  </si>
  <si>
    <t>EXISTING LUBRICANT PRODUCTION PLANT PROJECT</t>
  </si>
  <si>
    <t>ATOM GAS COMPANY LIMITED</t>
  </si>
  <si>
    <t>5.78077</t>
  </si>
  <si>
    <t>-0.13572</t>
  </si>
  <si>
    <t>AMRAHIA</t>
  </si>
  <si>
    <t>BREEDLOVE</t>
  </si>
  <si>
    <t>AMAZING GAS LIMITED (XPRESS GAS)</t>
  </si>
  <si>
    <t>PUMA ENERGY (BELLO)</t>
  </si>
  <si>
    <t>A2 INNOVATION LIMITED</t>
  </si>
  <si>
    <t>EXISTING SACHET WATER PRODUCTION FACILITY</t>
  </si>
  <si>
    <t>ABOTRE CLINIC</t>
  </si>
  <si>
    <t>CLINIC</t>
  </si>
  <si>
    <t>EXISTING CLINIC FACILITY</t>
  </si>
  <si>
    <t>FORM EA 1 FILLED</t>
  </si>
  <si>
    <t>WILLADEAN HUMPRES</t>
  </si>
  <si>
    <t>PROPOSED 2-STOREY, 8-UNIT RESIDENTIAL APARTMENTS PROJECT</t>
  </si>
  <si>
    <t>NOISE FROM PUB AT AMRAHIA</t>
  </si>
  <si>
    <t>ALLEGED NOISE NUISANCE FROM A PUB</t>
  </si>
  <si>
    <t>AMIR PRIME DIAGNOSTIC CENTRE</t>
  </si>
  <si>
    <t>DIAGNOSTIC CENTRE</t>
  </si>
  <si>
    <t>PROPOSED DIAGNOSTIC CENTRE PROJECT</t>
  </si>
  <si>
    <t>ATC GHANA LIMITED (603133)</t>
  </si>
  <si>
    <t>5.7656</t>
  </si>
  <si>
    <t>0.0682</t>
  </si>
  <si>
    <t>TELECOM MAST</t>
  </si>
  <si>
    <t>EXISTING 40M TELECOMMUNICATION MAST</t>
  </si>
  <si>
    <t>CASHEW DERIVATION GHANA LIMITED</t>
  </si>
  <si>
    <t>CASHEW OIL PRODUCTION</t>
  </si>
  <si>
    <t>EXISTING CASHEW OIL PRODUCTION PLANT PROJECT</t>
  </si>
  <si>
    <t>ATC GHANA LIMITED (613216)</t>
  </si>
  <si>
    <t>5.7339</t>
  </si>
  <si>
    <t>0.1487</t>
  </si>
  <si>
    <t>NEW NINGO</t>
  </si>
  <si>
    <t>MERIDIAN DRIVE HOTEL</t>
  </si>
  <si>
    <t>5.370910</t>
  </si>
  <si>
    <t>0.148102</t>
  </si>
  <si>
    <t>EXISTING HOTEL FACILITY</t>
  </si>
  <si>
    <t>CLASSIC HOTEL ANNEX</t>
  </si>
  <si>
    <t>CLASSIC HOTEL</t>
  </si>
  <si>
    <t>MR WISDOM AMEZAH</t>
  </si>
  <si>
    <t>5.768420</t>
  </si>
  <si>
    <t>0.057956</t>
  </si>
  <si>
    <t>PROPOSED 24-ROOM HOTEL PROJECT</t>
  </si>
  <si>
    <t>MARUCRETE WORKS LIMITED</t>
  </si>
  <si>
    <t>0.046157</t>
  </si>
  <si>
    <t>BLOCK FACTORY</t>
  </si>
  <si>
    <t>EXISTING 1,500 PIECES PER DAY BLOCK FACTORY PROJECT</t>
  </si>
  <si>
    <t>PRESTIGE COSMETICS</t>
  </si>
  <si>
    <t>COSMETIC PRODUCTION</t>
  </si>
  <si>
    <t>PROPOSED MANUFACTURING OF COSMETICS, SHOWER GEL, FLOOR CLEANERS, AND BLEACH PROJECT</t>
  </si>
  <si>
    <t>EXISTING 10-ROOM GUEST HOUSE FACILITY</t>
  </si>
  <si>
    <t>GB OIL</t>
  </si>
  <si>
    <t>5.772684</t>
  </si>
  <si>
    <t>0.039988</t>
  </si>
  <si>
    <t>ATC GHANA LIMITED (613182)</t>
  </si>
  <si>
    <t>5.7978</t>
  </si>
  <si>
    <t>-0.0112</t>
  </si>
  <si>
    <t>AFIENYA</t>
  </si>
  <si>
    <t>NATURAL DEW ENTERPRISE</t>
  </si>
  <si>
    <t>5.809321</t>
  </si>
  <si>
    <t>-0.005234</t>
  </si>
  <si>
    <t>PROPOSED 500 BAGS PER DAY SACHET WATER PRODUCTION PROJECT</t>
  </si>
  <si>
    <t>MOSES ANANI KOFFI</t>
  </si>
  <si>
    <t>5.929021</t>
  </si>
  <si>
    <t>-0.060042</t>
  </si>
  <si>
    <t>PROPOSED 10-ROOM GUEST HOUSE PROJECT</t>
  </si>
  <si>
    <t>TENET &amp; ROTAS FUNERAL HOMES</t>
  </si>
  <si>
    <t>MORGUE</t>
  </si>
  <si>
    <t>EXISTING MORGUE FACILITY</t>
  </si>
  <si>
    <t>ATC GHANA LIMITED (603238)</t>
  </si>
  <si>
    <t>5.8454</t>
  </si>
  <si>
    <t>-0.1033</t>
  </si>
  <si>
    <t>SAASABI</t>
  </si>
  <si>
    <t>EXISTING 45M TELECOMMUNICATION MAST</t>
  </si>
  <si>
    <t>MULTIBILITIES VENTURES LIMITED</t>
  </si>
  <si>
    <t>5.869379</t>
  </si>
  <si>
    <t>0.064516</t>
  </si>
  <si>
    <t>COMMERCIAL CENTRE</t>
  </si>
  <si>
    <t>PROPOSED COMMERCIAL CENTRE PROJECT</t>
  </si>
  <si>
    <t>BLOCK FACTORY COMPLAINT</t>
  </si>
  <si>
    <t>COMPLAINT ON BLOCK FACTORY OPERATIONS</t>
  </si>
  <si>
    <t>D&amp;A UNITED INVESTMENT COMPANY LIMITED</t>
  </si>
  <si>
    <t>5.91420</t>
  </si>
  <si>
    <t>0.031443</t>
  </si>
  <si>
    <t>CLOTHING PRODUCTION</t>
  </si>
  <si>
    <t>PROPOSED RUBBER SLIPPER PRODUCTION PROJET</t>
  </si>
  <si>
    <t>AWAITING PER</t>
  </si>
  <si>
    <t>INTERNATIONAL CENTRAL GOSPEL CHURCH (THE ROYALS TEMPLE)</t>
  </si>
  <si>
    <t>5.746356</t>
  </si>
  <si>
    <t>0.010924</t>
  </si>
  <si>
    <t>BULAASO</t>
  </si>
  <si>
    <t>CHURCH BUILDING</t>
  </si>
  <si>
    <t>PROPOSED 1,200-SEATER CHURCH BUILDING PROJECT</t>
  </si>
  <si>
    <t>VICTORY DIAGNOSTIC SOLUTIONS</t>
  </si>
  <si>
    <t>5.745680</t>
  </si>
  <si>
    <t>0.095751</t>
  </si>
  <si>
    <t>JERNA-Q VENTURES</t>
  </si>
  <si>
    <t>5.911149</t>
  </si>
  <si>
    <t>-0.030395</t>
  </si>
  <si>
    <t>FOOD PROCESSING</t>
  </si>
  <si>
    <t>PROPOSED BAKERY PROJECT</t>
  </si>
  <si>
    <t>MERCY OIL MARKETING COMPANY LIMITED</t>
  </si>
  <si>
    <t>CYNTHIA DELA AMA BADASU</t>
  </si>
  <si>
    <t>AYENYA</t>
  </si>
  <si>
    <t>PROPOSED 3-STOREY, 5-UNIT RESIDENTIAL APARTMENTS AND SHOPS PROJECT</t>
  </si>
  <si>
    <t>S.L. ACQUAYE</t>
  </si>
  <si>
    <t>5.869482</t>
  </si>
  <si>
    <t>-0.092116</t>
  </si>
  <si>
    <t>LEGACY CARE MEDICAL CENTRE</t>
  </si>
  <si>
    <t>EXISTING 6-BED CLINC FACILITY</t>
  </si>
  <si>
    <t>JOSHUA CYRIL KWAMLAH &amp; THEODAORE KWAKU WORLANOR KWAMLAH</t>
  </si>
  <si>
    <t>5.9276562</t>
  </si>
  <si>
    <t>-0.0439138</t>
  </si>
  <si>
    <t>YAMAN-AY</t>
  </si>
  <si>
    <t>PROPOSED 2000 PIECES PER DAY BLOCK FACTORY PROJECT</t>
  </si>
  <si>
    <t>MR BASSINA BAWA &amp; MRS MAWUTOR AKUSIKA BAWA</t>
  </si>
  <si>
    <t>5.9015211</t>
  </si>
  <si>
    <t>-0.0893115</t>
  </si>
  <si>
    <t>PROPOSED 3-STOREY PRINTING PRESS WITH RESIDENTIAL APARTMENTS PROJECT</t>
  </si>
  <si>
    <t>MENKISH IMPEX LIMITED</t>
  </si>
  <si>
    <t>MIOTSO</t>
  </si>
  <si>
    <t>EXISTING WAREHOUSE FOR THE STORAGE OF GENERAL GOODS</t>
  </si>
  <si>
    <t>BLOCK PLAN OUTSTANDING</t>
  </si>
  <si>
    <t>BON AGRO COMPANY LIMITED</t>
  </si>
  <si>
    <t>EXISTING WAREHOUSE FOR THE STORAGE OF AGROCHEMICALS</t>
  </si>
  <si>
    <t>FRANCIS GARIBA APAM</t>
  </si>
  <si>
    <t>5.7606296</t>
  </si>
  <si>
    <t>0.0448392</t>
  </si>
  <si>
    <t>PROPOSED 2-STOREY, 6-UNIT RESIDENTIAL APARTMENTS PROJECT</t>
  </si>
  <si>
    <t>GREENHOUSE INTERNATIONAL DEVELOPMENT LIMITED</t>
  </si>
  <si>
    <t>INDUSTRIAL ENCLAVE</t>
  </si>
  <si>
    <t>EXISTING INDUSTRIAL DEVELOPMENT ENCLAVE</t>
  </si>
  <si>
    <t>SHOUTONG PACKAGING</t>
  </si>
  <si>
    <t>5.909659</t>
  </si>
  <si>
    <t>0.042677</t>
  </si>
  <si>
    <t>CEMENT PAPER MANUFACTURING</t>
  </si>
  <si>
    <t>PROPOSED CEMENT PAPER MANUFACTURING PLANT PROJECT</t>
  </si>
  <si>
    <t>PROPOSED WAREHOUSE FOR THE BAILING AND STORAGE OF USED FISHING NETS</t>
  </si>
  <si>
    <t>FORM EM1</t>
  </si>
  <si>
    <t>SKYPLAST LIMITED</t>
  </si>
  <si>
    <t>PROPOSED PLASTIC FILMS AND PREFORMS MANUFACTURING PLANT PROJECT</t>
  </si>
  <si>
    <t>OFFICER</t>
  </si>
  <si>
    <t>OKOAMPAH ERNEST LIMITED</t>
  </si>
  <si>
    <t>PROPOSED MATERESS PRODUCTION FACILITY</t>
  </si>
  <si>
    <t>ADDITIONAL INFORMATION, PAYMENT AND ZONING OUTSTANDING</t>
  </si>
  <si>
    <t>AGNES GALIMAH</t>
  </si>
  <si>
    <t>SITE PLAN OUTSTANDING</t>
  </si>
  <si>
    <t>HEALTH ATTITUDE FOUNDATION</t>
  </si>
  <si>
    <t>PROPOSED COMMERCIAL APPLICATION</t>
  </si>
  <si>
    <t>APPLICATION FORM</t>
  </si>
  <si>
    <t>CCMC CERTIFICATION PENDING</t>
  </si>
  <si>
    <t>DR PHILIP NARH</t>
  </si>
  <si>
    <t>PROPOSED 35-BODY CAPACITY MORTUARY</t>
  </si>
  <si>
    <t>FORM EA 1</t>
  </si>
  <si>
    <t>REHOBOTH WELLS COMPANY LIMITED</t>
  </si>
  <si>
    <t>B&amp;M COCOA RECYCLING COMPANY LIMITED</t>
  </si>
  <si>
    <t>5.829412</t>
  </si>
  <si>
    <t>0.312068</t>
  </si>
  <si>
    <t>PROPOSED COCOA RECYCLING PLANT PROJECT</t>
  </si>
  <si>
    <t>PER PENDING</t>
  </si>
  <si>
    <t>HIGH INTERNATIONAL STANDARD SCHOOL</t>
  </si>
  <si>
    <t>5.77312</t>
  </si>
  <si>
    <t>-0.0072</t>
  </si>
  <si>
    <t>PROPOSED SCHOOL BUILDING PROJECT</t>
  </si>
  <si>
    <t>WAROOM MANUFACTURING &amp; TRADING LIMITED</t>
  </si>
  <si>
    <t>5.810226</t>
  </si>
  <si>
    <t>0.026923</t>
  </si>
  <si>
    <t>PROPOSED ROOFING SHEETS MANUFACTURING PLANT PROJECT</t>
  </si>
  <si>
    <t xml:space="preserve">BRIGHT ELECTRICAL </t>
  </si>
  <si>
    <t>5.825936</t>
  </si>
  <si>
    <t>0.031497</t>
  </si>
  <si>
    <t>EXISTING REFIGERATOR ASSEMBLY PROJECT</t>
  </si>
  <si>
    <t>DR ISAAC OWUSU</t>
  </si>
  <si>
    <t>5.999306</t>
  </si>
  <si>
    <t>0.0466650</t>
  </si>
  <si>
    <t>ASUTUARE</t>
  </si>
  <si>
    <t>PROPOSED WAREHOUSE AND OFFICES COMPLEX</t>
  </si>
  <si>
    <t>ZONING STATUS OUTSTANDING</t>
  </si>
  <si>
    <t>EMMANUEL AHULU</t>
  </si>
  <si>
    <t>5.906152</t>
  </si>
  <si>
    <t>0.068814</t>
  </si>
  <si>
    <t>PROPOSED 2-STOREY SHOPS AND RESIDENTIAL APARTMENTS PROJECT</t>
  </si>
  <si>
    <t>MR DANNIS TAYAM</t>
  </si>
  <si>
    <t>HARVEST INTERNATIONAL MINISTRIES</t>
  </si>
  <si>
    <t>5.7411661</t>
  </si>
  <si>
    <t>0.0330304</t>
  </si>
  <si>
    <t>PROPOSED 250-SEATER BUILDING PRJECT</t>
  </si>
  <si>
    <t>AFFIDAVIT, ZONING AND NEIGHBOURHOOD CONSULTATION PENDING</t>
  </si>
  <si>
    <t>SIP INDUSTRIES LIMITED</t>
  </si>
  <si>
    <t>PROPOSED SODA WATER PRODUCTION</t>
  </si>
  <si>
    <t>AWAITING ADDITIONAL INFORMATION</t>
  </si>
  <si>
    <t>BENNIJOS CLINIC</t>
  </si>
  <si>
    <t>EXISTING 6-BED CLINIC</t>
  </si>
  <si>
    <t>HENRY OBENG</t>
  </si>
  <si>
    <t>5.9324060</t>
  </si>
  <si>
    <t>-0.0265914</t>
  </si>
  <si>
    <t>PROPOSED 2-STOREY 4-UNIT RESIDENTIAL APARTMENTS PROJECT</t>
  </si>
  <si>
    <t xml:space="preserve">KINGS EXTRUSION COMPANY </t>
  </si>
  <si>
    <t>5.816785</t>
  </si>
  <si>
    <t>0.19898</t>
  </si>
  <si>
    <t>PROPOSED ALUMINIUM PROFILE</t>
  </si>
  <si>
    <t>MAX INDUSTRIES LIMITED</t>
  </si>
  <si>
    <t>EXISTING RICE MILLING AND BAGGING</t>
  </si>
  <si>
    <t>STAR STEEL</t>
  </si>
  <si>
    <t>PROPOSED DIESEL STORAGE TANK</t>
  </si>
  <si>
    <t>CYMAIN GHANA LIMITED</t>
  </si>
  <si>
    <t>5.7574620</t>
  </si>
  <si>
    <t>0.0783267</t>
  </si>
  <si>
    <t>EXISTING ASPHALT AND CONCRETE BATCHING PLANT</t>
  </si>
  <si>
    <t>DAVIDA ROOFING SHEETS LIMITED</t>
  </si>
  <si>
    <t>5.75992</t>
  </si>
  <si>
    <t>-0.00495</t>
  </si>
  <si>
    <t>HEIGHTWORKS GHANA LIMITED</t>
  </si>
  <si>
    <t>5.818677</t>
  </si>
  <si>
    <t>0.019360</t>
  </si>
  <si>
    <t>PROPOSED ROPE ACCESS TRAINING CENTRE</t>
  </si>
  <si>
    <t>OCEAN RENEWABLE MANUFACTURING GHANA LIMITED</t>
  </si>
  <si>
    <t>PROPOSED ALUMINIUM FRAMES MANUFACTURING PLANT PROJECT</t>
  </si>
  <si>
    <t>YOTA ENERGY LIMITED</t>
  </si>
  <si>
    <t>EXISTING TYRE PYROLYSIS FACILITY</t>
  </si>
  <si>
    <t>PROPOSED LUBRICANT OIL MANUFACTURING PLANT PROJECT</t>
  </si>
  <si>
    <t>EMIM YAAFAA SOPHIA AND TIGANA SERGINO MATTHEWS</t>
  </si>
  <si>
    <t>PROPOSED 3-STOREY, 8-UNIT RESIDENTIAL APARTMENT</t>
  </si>
  <si>
    <t>EDWARD AGGREY</t>
  </si>
  <si>
    <t>PROPOSED 3-STOREY, 3-UNIT RESIDENTIAL APARTMENTS</t>
  </si>
  <si>
    <t>SHAI-OSUDOKU DISTRICT ASSEMBLY</t>
  </si>
  <si>
    <t>AGOMEDA</t>
  </si>
  <si>
    <t>EXISTING 2-UNIT URINAL WITH 8-SEATER TOILET AND BOREHOLE</t>
  </si>
  <si>
    <t>SULEMAN SALIFU</t>
  </si>
  <si>
    <t>PROPOSED 2-STOREY, 4-UNIT RESIDENTIAL APARTMENT</t>
  </si>
  <si>
    <t>BLUE TRENDZ LIMITED</t>
  </si>
  <si>
    <t>PROPOSED AQUACULTURE PROJECT (TILAPIA AND CATFISH)</t>
  </si>
  <si>
    <t>FENISE METAL TECHNOLOGY LIMITED</t>
  </si>
  <si>
    <t>BUERKO</t>
  </si>
  <si>
    <t>EXISTING 400-TONS/MONTH COPPER ROD &amp; WIRE MANUFACTURING PLANT</t>
  </si>
  <si>
    <t>DIVINE HEALER'S CHURCH DAWHENYA NO.2 LIGHT HUB ASSEMBLY</t>
  </si>
  <si>
    <t>PROPOSED 4-STOREY, 1000-SEATER CHURCH BUILDING</t>
  </si>
  <si>
    <t>FOSTER</t>
  </si>
  <si>
    <t>GROWERS CHOICE ENTERPRISE</t>
  </si>
  <si>
    <t>TIMS GAS (ANASET CO. LTD)</t>
  </si>
  <si>
    <t>ALFRED KOFI ADU</t>
  </si>
  <si>
    <t>PKA HOMES LIMITED</t>
  </si>
  <si>
    <t>EXPANSION OF A 1-STOREY TO 2-STOREY SHOPS</t>
  </si>
  <si>
    <t>ROYAL SIKAFUTU LIMITED</t>
  </si>
  <si>
    <t>EXISTING 18-ROOM HOTEL</t>
  </si>
  <si>
    <t>ENFORCEMENT NOTICE</t>
  </si>
  <si>
    <t>COMFORT KORKOR AFRO</t>
  </si>
  <si>
    <t xml:space="preserve">PROPOSED 2-STOREY, 8-UNIT RESIDENTIAL APARTMENTS </t>
  </si>
  <si>
    <t>JULIET TWUMASI</t>
  </si>
  <si>
    <t>ROTOMENS ENTERPRISE LIMITED</t>
  </si>
  <si>
    <t>EXISTING BRV PARKING YARD</t>
  </si>
  <si>
    <t>KINNO INDUSTRIES LIMITED</t>
  </si>
  <si>
    <t>EXISTING LUBRICANTS AND GREASE PRODUCTION FACILITY</t>
  </si>
  <si>
    <t xml:space="preserve">HANNAH </t>
  </si>
  <si>
    <t>VOLTA ECO-GREEN DEVELOPMENT LIMITED</t>
  </si>
  <si>
    <t>EXISTING PVC ROOFING SHEETS MANUFACTURING</t>
  </si>
  <si>
    <t>INVESS AGRICULTURE CO. LIMITED</t>
  </si>
  <si>
    <t>TEYE-KWAME</t>
  </si>
  <si>
    <t>EXISTING WAREHOUSE FOR STORAGE OF FERTILIZER</t>
  </si>
  <si>
    <t>ATC GHANA LIMITED</t>
  </si>
  <si>
    <t>EXISTING TELECOMMUNICATION MAST</t>
  </si>
  <si>
    <t>GREENSTONE QUARRY</t>
  </si>
  <si>
    <t>MINING</t>
  </si>
  <si>
    <t>EXISTING STONE QUARRY FACILITY</t>
  </si>
  <si>
    <t>RENEWAL ONGOING</t>
  </si>
  <si>
    <t>UNIQUE QUARRY LIMITED</t>
  </si>
  <si>
    <t>HRMM LIMITED</t>
  </si>
  <si>
    <t>ATLANTIC QUARRY AND CONCRETED PRODUCTS LIMITED</t>
  </si>
  <si>
    <t>WEST COAST CONSTRUCTION LIMITED</t>
  </si>
  <si>
    <t>NOT OPERATIONAL</t>
  </si>
  <si>
    <t>GENEREX QUARRY</t>
  </si>
  <si>
    <t>TAIYU FISHING EQUIPMENT MANUFACTURING</t>
  </si>
  <si>
    <t>EXISTING FISHING EQUIPMENT PRODUCTION PLANT</t>
  </si>
  <si>
    <t>MOTOR MAN GHANA LIMITED</t>
  </si>
  <si>
    <t>5.812198</t>
  </si>
  <si>
    <t>0.035096</t>
  </si>
  <si>
    <t>EXISTING ELECTRIC AUTOMOBILES ASSEMBLING PLANT</t>
  </si>
  <si>
    <t>GREENHOUSE DEVELOPMENT</t>
  </si>
  <si>
    <t>EDGE ROLL PRODUCTION PLANT</t>
  </si>
  <si>
    <t>DONGFANG</t>
  </si>
  <si>
    <t>ALLEGED WASTEWATER DISCHARGE INTO THE ENVIRONMENT</t>
  </si>
  <si>
    <t>JOSEPH TETTEH</t>
  </si>
  <si>
    <t>5.878979</t>
  </si>
  <si>
    <t>-0.091970</t>
  </si>
  <si>
    <t>RESIDENTIAL APARTMENTS PROJECT</t>
  </si>
  <si>
    <t>HUANG SHENG GARMENTS</t>
  </si>
  <si>
    <t>EXISTING FARMENT PRODUCTION FACILITY</t>
  </si>
  <si>
    <t>PETROLEUM SOLUTIONS</t>
  </si>
  <si>
    <t>SINOS GAS (XPRESS GAS LTD)</t>
  </si>
  <si>
    <t>PROLONG PREMIUM GH LTD</t>
  </si>
  <si>
    <t>PROPOSED WATER PURIFICATION PROJECT</t>
  </si>
  <si>
    <t>ICE WORLD LIMITED</t>
  </si>
  <si>
    <t>ZXZ COMPANY LIMITED</t>
  </si>
  <si>
    <t xml:space="preserve">EXISTING MATRESS PRODUCTION PLANT </t>
  </si>
  <si>
    <t>AER PENDING</t>
  </si>
  <si>
    <t>HEBERT ADZIAKPOR</t>
  </si>
  <si>
    <t>5.8621141</t>
  </si>
  <si>
    <t>0.0161117</t>
  </si>
  <si>
    <t>PROPOSED 2-STOREY, 4-UNIT RESIDENTIAL APARTMENT PROJECT</t>
  </si>
  <si>
    <t>UNICYMOS HOTEL</t>
  </si>
  <si>
    <t>PROPOSED HOTEL PROJECT</t>
  </si>
  <si>
    <t>EVELYN ADJORLOLO</t>
  </si>
  <si>
    <t>5.8090271</t>
  </si>
  <si>
    <t>-0.102107</t>
  </si>
  <si>
    <t>PROPOSED SINGLE-STOREY HARDWARE STORE PROJECT</t>
  </si>
  <si>
    <t>EFUA MONTUA-ADDO</t>
  </si>
  <si>
    <t>5.851791</t>
  </si>
  <si>
    <t>-0.079820</t>
  </si>
  <si>
    <t>PROPOSED 2-STOREY RESIDENTIAL APARTMENT PROJECT</t>
  </si>
  <si>
    <t>MORTON PAPER PRODUCTS</t>
  </si>
  <si>
    <t>PROPOSED PAPER PRODUCTION PLANT PROJECT</t>
  </si>
  <si>
    <t>SERAVAC LIMITED</t>
  </si>
  <si>
    <t>LARKPLEKU</t>
  </si>
  <si>
    <t>PROPOSED VACCINE AND SERUM PRODUCTION PLANT PROJECT</t>
  </si>
  <si>
    <t>N3 LIMITED</t>
  </si>
  <si>
    <t>KLEVKLEV LIMITED</t>
  </si>
  <si>
    <t>EXISTING WASTE OIL RETAILING PROJECT</t>
  </si>
  <si>
    <t>TOTAL ENERGIES GHANA MARKETING PLC</t>
  </si>
  <si>
    <t>MADAM</t>
  </si>
  <si>
    <t>6.0452482</t>
  </si>
  <si>
    <t>0.0453961</t>
  </si>
  <si>
    <t>PROPOSED FERTILIZER BLENDING PROJECT</t>
  </si>
  <si>
    <t>NOT ISSUED</t>
  </si>
  <si>
    <t>GLORIA SERWAA DERKYI</t>
  </si>
  <si>
    <t>5.9089334</t>
  </si>
  <si>
    <t>-0.0502646</t>
  </si>
  <si>
    <t>ANDARD-KINGSEN MANUFACTURING GHANA LIMITED</t>
  </si>
  <si>
    <t>5.8297165</t>
  </si>
  <si>
    <t>0.0273753</t>
  </si>
  <si>
    <t>PROPOSED TV ASSEMBLING PLANT PROJECT</t>
  </si>
  <si>
    <t>FRANK YEBOAH</t>
  </si>
  <si>
    <t>5.8501469</t>
  </si>
  <si>
    <t>-0,0516828</t>
  </si>
  <si>
    <t>ODUMSE</t>
  </si>
  <si>
    <t>PROPOSED PLASTIC FILM PRODUCTION PROJECT</t>
  </si>
  <si>
    <t>UPDATED FORM EA 1</t>
  </si>
  <si>
    <t>ASEDA HILLS HOSPITALITY SERVICES</t>
  </si>
  <si>
    <t>EXISTING 20-SEATER RESTAURANT FACILITY</t>
  </si>
  <si>
    <t>ABEA EXECUTIVE HEALTH &amp; FERTILITY CENTER LIMITED</t>
  </si>
  <si>
    <t>PROPOSED 20-BED HEALTHCARE FACILITY</t>
  </si>
  <si>
    <t>WASTE MANAGEMENT PLAN PENDING</t>
  </si>
  <si>
    <t>NASSAM IDRISSU ENTERPRISE</t>
  </si>
  <si>
    <t>PROPOSED SCRAP TRANSPORTATION PROJECT</t>
  </si>
  <si>
    <t>COMMUNITY 25</t>
  </si>
  <si>
    <t>LIVINGSTONE HOTEL APPLE GRANDE)</t>
  </si>
  <si>
    <t>EXISTING 22-ROOM HOTEL FACILITY</t>
  </si>
  <si>
    <t>THEODORA DEVINE JETHO</t>
  </si>
  <si>
    <t>PROPOSED 2-STOREY, 4-BEDROOM RESIDENTIAL APARTMENTS PROJECT</t>
  </si>
  <si>
    <t>FRONTIER OIL</t>
  </si>
  <si>
    <t>FUEL SERVICE STATION</t>
  </si>
  <si>
    <t>THOMAS NYARKO</t>
  </si>
  <si>
    <t>PROPOSED SHOPS AND RESIDENTIAL APARTMENTS PROJECT</t>
  </si>
  <si>
    <t>MUKAASE MEAT ENTERPRISE</t>
  </si>
  <si>
    <t>PROPOSED ABBATOIR PROJECT</t>
  </si>
  <si>
    <t>ADDITIONAL INFORMATION</t>
  </si>
  <si>
    <t>GOODNESS ENERGY</t>
  </si>
  <si>
    <t>ALINCO OIL</t>
  </si>
  <si>
    <t>ENERGETIC PETROLEUM LIMITED</t>
  </si>
  <si>
    <t>MANSUKI GHANA LIMITED</t>
  </si>
  <si>
    <t>EXISTING COSMETIC PRODUCTION PLANT</t>
  </si>
  <si>
    <t>AA AMINO SCRAP LIMITED</t>
  </si>
  <si>
    <t>EXISTING SCRAP YARD PROJECT</t>
  </si>
  <si>
    <t>NO PERMIT</t>
  </si>
  <si>
    <t>CHRIS ONE ICE</t>
  </si>
  <si>
    <t>NEIGBOURHOOD CONSULTATION PENDING</t>
  </si>
  <si>
    <t>WEST COAST FISHERIES LIMITED</t>
  </si>
  <si>
    <t>EXISTING CATFISH FARMING PROJECT</t>
  </si>
  <si>
    <t>ACTION PLAN</t>
  </si>
  <si>
    <t>KONKORD IODIZED SEA SALT</t>
  </si>
  <si>
    <t>EXISTING WAREHOUSE FOR THE STORAGE OF IODIZED SALT</t>
  </si>
  <si>
    <t>RANAAN FISH FEED WEST AFRICA LIMITED</t>
  </si>
  <si>
    <t xml:space="preserve">EXISTING WAREHOUSE FOR THE STORAGE OF FISH FEED </t>
  </si>
  <si>
    <t>RENO ENTERPRISE</t>
  </si>
  <si>
    <t>PROPOSED PVC PIPES MANUFACTURING PLANT PROJECT</t>
  </si>
  <si>
    <t>SNOASEA COMPANY LIMITED</t>
  </si>
  <si>
    <t>PALA INDUSTRIES LIMITED</t>
  </si>
  <si>
    <t>EXISTING GLASS DOOR MANUFACTURING PLANT</t>
  </si>
  <si>
    <t>RICHARD CLOTTEY OMANI-MENSAH</t>
  </si>
  <si>
    <t>5.8832854</t>
  </si>
  <si>
    <t>-0.0753831</t>
  </si>
  <si>
    <t>YUSSIF USHA</t>
  </si>
  <si>
    <t>PROPOSED RESIDENTIAL APARTMENTS PROJECT</t>
  </si>
  <si>
    <t>DAVID AZUPIO</t>
  </si>
  <si>
    <t>DANOFF COMPANY LIMITED</t>
  </si>
  <si>
    <t>EXISTING WAREHOUSE FOR THE STORAGE OF SHIP CLEANING PRODUCTS</t>
  </si>
  <si>
    <t>TRAINEE</t>
  </si>
  <si>
    <t>CERONI GUEST HOUSE</t>
  </si>
  <si>
    <t>WILEB</t>
  </si>
  <si>
    <t>EXISTING WAREHOUSE FOR THE STORAGE OF EXPLOSIVES</t>
  </si>
  <si>
    <t>AWAITING AER</t>
  </si>
  <si>
    <t>NELSON KINGSLEY KWASI ADDO &amp; VICTORIA ADDO</t>
  </si>
  <si>
    <t>PROPOSED 2-STOREY, 4-UNIT RESIDENTIAL APARTMENTS PROJECT</t>
  </si>
  <si>
    <t>BECCAN SCHOOL</t>
  </si>
  <si>
    <t>NEIGHBOURHOOD CONSULTATION PENDING</t>
  </si>
  <si>
    <t xml:space="preserve">JASGLYNN EVENT CENTRE </t>
  </si>
  <si>
    <t>PROPOSED EVENT CENTRE</t>
  </si>
  <si>
    <t>AUDREY</t>
  </si>
  <si>
    <t>DIM</t>
  </si>
  <si>
    <t>PROPOSED BLOCK FACTORY PROJECT</t>
  </si>
  <si>
    <t>MR ESAIE ABDUL SANOGO &amp; MRS. MARIAM EMILE SANOGO</t>
  </si>
  <si>
    <t>PROPOSED 3-STOREY, 27-UNIT RESIDENTIAL APARTMENTS PROJECT</t>
  </si>
  <si>
    <t>WMP UNDER REVIEW</t>
  </si>
  <si>
    <t>OMARI CLINIC</t>
  </si>
  <si>
    <t>EXISTING 14-BED CLINIC FACILITY</t>
  </si>
  <si>
    <t>QUALITY ASSURANCE</t>
  </si>
  <si>
    <t xml:space="preserve">FRED </t>
  </si>
  <si>
    <t>AZANIA</t>
  </si>
  <si>
    <t>IKE CITY HOTEL</t>
  </si>
  <si>
    <t>EXISTING 54-ROOM HOTEL FACILITY</t>
  </si>
  <si>
    <t>PROPOSED WAREHOUSE FOR THE STORAGE OF FISH FEED PRODUCTS</t>
  </si>
  <si>
    <t>DREAMERS DEVELOPMENT COMPANY LIMITED</t>
  </si>
  <si>
    <t>MICHEALINA</t>
  </si>
  <si>
    <t>YOHO MANUFACTURING LIMITED</t>
  </si>
  <si>
    <t>PROPOSED SLIPPER PRODUCTION PROJECT</t>
  </si>
  <si>
    <t>ADDITIONAL INFO</t>
  </si>
  <si>
    <t>PRAMPRAM_3</t>
  </si>
  <si>
    <t>NUTSOON PLUS GHANA LIMITED</t>
  </si>
  <si>
    <t>PROPOSED SOAP, DETERGENT AND SELLOTAPE MANUFACTURING PROJECT</t>
  </si>
  <si>
    <t>ZONING STATUS AND PER OUTSTANDING</t>
  </si>
  <si>
    <t>SERENE AMBIENCE GHANA LIMITED</t>
  </si>
  <si>
    <t>FIAKONYA</t>
  </si>
  <si>
    <t>PROPOSED GRAVEL AND SAND WINNING PROJECT</t>
  </si>
  <si>
    <t>BONIKOPE</t>
  </si>
  <si>
    <t>PRAMPRAM_4</t>
  </si>
  <si>
    <t>BRIGHT CLINIC</t>
  </si>
  <si>
    <t>EXISTING 4-BED CLINIC FACILITY</t>
  </si>
  <si>
    <t xml:space="preserve">PRESBYTERIAN CHURCH OF GHANA </t>
  </si>
  <si>
    <t>NEW DAWHENYA</t>
  </si>
  <si>
    <t>PROPOSED 400-SEATER CHURCH BUILDING PROJECT</t>
  </si>
  <si>
    <t>AFFIDAVIT, ZONING AND CONSULTATION PENDING</t>
  </si>
  <si>
    <t>ERIC TETTEH APODEI</t>
  </si>
  <si>
    <t>PROPOSED 2 &amp; 3-STOREY SHOPS AND APARTMENTS BUILDING PROJECT</t>
  </si>
  <si>
    <t>MR FRED KWAME ADDO</t>
  </si>
  <si>
    <t>IRENE ENYONAM ABORCHIE</t>
  </si>
  <si>
    <t>PROPOSED 3-STOREY, 18-UNIT RESIDENTIAL APARTMENTS PROJECT</t>
  </si>
  <si>
    <t>ANHWIAM</t>
  </si>
  <si>
    <t>THE C RESIDENCES &amp; RESORT (CAPTAIN'S CABIN)</t>
  </si>
  <si>
    <t>EXISTING 48-ROOM RESORT FACILITY</t>
  </si>
  <si>
    <t>ENFORCEMENT NOTICE ISSUED</t>
  </si>
  <si>
    <t>WAREHOUSE FOR THE STORAGE OF IODIZED SALT</t>
  </si>
  <si>
    <t>HERO EMPIRE INVESTMENTS</t>
  </si>
  <si>
    <t>CONSTRUCTION OF PVC MANUFACTURING PLANT</t>
  </si>
  <si>
    <t>PEACE CHOP BAR</t>
  </si>
  <si>
    <t>ADJUMADOR</t>
  </si>
  <si>
    <t>ALLEGED NOISE NUISANCE FROM CHOP BAR</t>
  </si>
  <si>
    <t>MEETING WITH ALLEGED OFFENDER PENDING</t>
  </si>
  <si>
    <t>CENT EASTERN GAS</t>
  </si>
  <si>
    <t>SELADEM GUEST HOUSE</t>
  </si>
  <si>
    <t>EXISTING GUEST HOUSE FACILITY</t>
  </si>
  <si>
    <t>ELVIS RICHARD ASAMOAH</t>
  </si>
  <si>
    <t>ARABA BOLTON</t>
  </si>
  <si>
    <t>PROPOSED 4-STOREY 2NO. SHOPS &amp; 11-UNIT RESIDENTIAL APARTMENT PROJECT</t>
  </si>
  <si>
    <t>EXISTING 5-ROOM GUEST HOUSE FACILITY</t>
  </si>
  <si>
    <t>ICE COOL PURIFIED LIMITED</t>
  </si>
  <si>
    <t>EXISTING 2000-BAGS PER DAY SACHET WATER PRODUCTION PLANT</t>
  </si>
  <si>
    <t>MR &amp; MRS ADADE THADEUS YAW</t>
  </si>
  <si>
    <t>ROMAN CATHOLIC ARCHDIOCESE OF ACCRA</t>
  </si>
  <si>
    <t>PROPOSED CHURCH BUILDING PROJECT</t>
  </si>
  <si>
    <t>SUPERCARE FUNERAL HOME</t>
  </si>
  <si>
    <t>SHAI-HILLS</t>
  </si>
  <si>
    <t>PROPOSED 200-BODY CAPACITY MORTUARY PROJECT</t>
  </si>
  <si>
    <t>ESTHER MENSAH</t>
  </si>
  <si>
    <t>HAPAWEB SOLUTIONS</t>
  </si>
  <si>
    <t>PROPOSED 3-STOREY, 6-UNIT RESIDENTIAL APARTMENT PROJECT</t>
  </si>
  <si>
    <t>A. A. AMINU ENTERPRISE</t>
  </si>
  <si>
    <t>PROPOSED SCRAP COLLECTION &amp; PLASTIC RECYCLING PROJECT</t>
  </si>
  <si>
    <t>DESAN PRIME LIMITED</t>
  </si>
  <si>
    <t>EXISTING STEEL PROFILE AND TRUCK ASSEMBLING PROJECT</t>
  </si>
  <si>
    <t>APPLICATION SUBMITTED</t>
  </si>
  <si>
    <t>BOADIWAA'S INN</t>
  </si>
  <si>
    <t>RB PARKHILL LIMITED</t>
  </si>
  <si>
    <t>DREAMERS LODGE</t>
  </si>
  <si>
    <t>AKY  MINING SERVICES</t>
  </si>
  <si>
    <t>KUNDA MANUFACTURING &amp; TRADING LIMITED</t>
  </si>
  <si>
    <t>EXISTING ROOFING SLATE MANUFACTURING PLANT</t>
  </si>
  <si>
    <t>MAKAFUI GUESTHOUSE</t>
  </si>
  <si>
    <t>U-FRESH GHANA LIMITED</t>
  </si>
  <si>
    <t>EXISTING BEVERAGE PRODUCTION FACILITY</t>
  </si>
  <si>
    <t>COMPLAINT RESOLVED</t>
  </si>
  <si>
    <t>HAPPY TIME PACKAGING GHANA LIMITED</t>
  </si>
  <si>
    <t>EXISTING PLASTIC CUPS &amp; PLATES MANUFACTURING PLANT</t>
  </si>
  <si>
    <t>PER</t>
  </si>
  <si>
    <t>HUANG SHEN</t>
  </si>
  <si>
    <t>PROPOSED MAT PRODUCTION FACILITY</t>
  </si>
  <si>
    <t>CREATIVE PLASTICS LIMITED</t>
  </si>
  <si>
    <t>CHANGE OF NAME PENDING</t>
  </si>
  <si>
    <t>VEROS PETROLEUM</t>
  </si>
  <si>
    <t>ESTELLA A. L ADDICO</t>
  </si>
  <si>
    <t>GASO PETROLEUM</t>
  </si>
  <si>
    <t>RUNEL OIL</t>
  </si>
  <si>
    <t>WEST COAST WOODEN PRODUCTS GHANA LIMITED</t>
  </si>
  <si>
    <t>EXISTING PLYWOOD AND KITCHEN CABINET MANUFACTURING PLANT</t>
  </si>
  <si>
    <t>JD LINK OIL COMPANY LIMITED</t>
  </si>
  <si>
    <t>YVETTE EDELIE NUENEBA</t>
  </si>
  <si>
    <t>PROPOSED SIX-BEDROOM RESIDENTIAL BUILDING PROJECT</t>
  </si>
  <si>
    <t>GLADYS SOWA</t>
  </si>
  <si>
    <t>PROPOSED SHOPS AND APARTMENTS PROJECT</t>
  </si>
  <si>
    <t>CHARLES NKWAKOTSE</t>
  </si>
  <si>
    <t>PROPOSED 8-ROOM GUEST HOUSE FACILITY</t>
  </si>
  <si>
    <t>ELOHI GAS COMPANY LIMITED</t>
  </si>
  <si>
    <t>MR. THOMAS ODURO</t>
  </si>
  <si>
    <t>PROPOSED 10-BED HOTEL FACILITY</t>
  </si>
  <si>
    <t>ONYXMA ENERGY LIMITED</t>
  </si>
  <si>
    <t>OLIS COMPANY LIMITED</t>
  </si>
  <si>
    <t>EXISTING BLOCK FACTORY PROJECT</t>
  </si>
  <si>
    <t>RITA SARFO</t>
  </si>
  <si>
    <t>PROPOSED 3-STOREY, 8-UNIT RESIDENTIAL APARTMENT PROJECT</t>
  </si>
  <si>
    <t>BONAVENTURE DORSTSU</t>
  </si>
  <si>
    <t>STEPHEN KWABLA TETTEH</t>
  </si>
  <si>
    <t>DODODWA</t>
  </si>
  <si>
    <t>PROPOSED 2-STOREY, 5-UNIT RESIDENTIAL APARTMENT PROJECT</t>
  </si>
  <si>
    <t>SUZETO ENTERPRISE</t>
  </si>
  <si>
    <t>GOLDEN STONE</t>
  </si>
  <si>
    <t>TESIDA COMPANY LIMITED</t>
  </si>
  <si>
    <t>EXISTING TANKER YARD PROJECT</t>
  </si>
  <si>
    <t>MARUCETE WORKS</t>
  </si>
  <si>
    <t>TOP OIL COMPANY LIMITED</t>
  </si>
  <si>
    <t>PROPOSED WAREHOUSE FOR THE STORAGE OF GAS CYLINDERS</t>
  </si>
  <si>
    <t>KINDER PARADISE</t>
  </si>
  <si>
    <t>EXISTING SCHOOL BUILDING PROJECT</t>
  </si>
  <si>
    <t>ZEYDEN LIMITED</t>
  </si>
  <si>
    <t>OASIS MEDICAL CLINIC</t>
  </si>
  <si>
    <t>EXISTING 3-BED CLINIC FACILITY</t>
  </si>
  <si>
    <t>ALEXIS HOTEL</t>
  </si>
  <si>
    <t>EXISTING 22-ROOM HOTEL</t>
  </si>
  <si>
    <t>BENAB OIL</t>
  </si>
  <si>
    <t>NANCY SERWAH ANI-ASAMOAH</t>
  </si>
  <si>
    <t>PROPOSED 1-STOREY, 4-UNIT RESIDENTIAL APARTMENT PROJECT</t>
  </si>
  <si>
    <t>COVENANT FAMILY MEDICAL CENTER</t>
  </si>
  <si>
    <t>PROPOSED MEDICAL CENTRE PROJECT</t>
  </si>
  <si>
    <t>AGRO KINGS LIMITED</t>
  </si>
  <si>
    <t>EXISTING WAREHOUSE FOR THE STORAGE OF AGRICULTURAL EQUIPMENT</t>
  </si>
  <si>
    <t>WAREHOUSE FOR THE STORAGE OF EXPLOSIVES</t>
  </si>
  <si>
    <t>PHILIP TETTEH PARDIE</t>
  </si>
  <si>
    <t>MACARTHY KOPE</t>
  </si>
  <si>
    <t>PROPOSED WAREHOUSE FOR THE STORAGE OF AGRICULTURAL PRODUCE</t>
  </si>
  <si>
    <t>THOMAS TWUM-BARIMAH</t>
  </si>
  <si>
    <t>PROPOSED 2-STOREY, 8-UNIT RESIDENTIAL APARTMENT PROJECT</t>
  </si>
  <si>
    <t xml:space="preserve">DANSOAA </t>
  </si>
  <si>
    <t>EXISTING WAREHOUSE FOR THE STORAGE OF BUILDING MATERIALS &amp; HARDWARE SUPPLIES</t>
  </si>
  <si>
    <t>AFCONS INFRASTRUCTURE LIMITED</t>
  </si>
  <si>
    <t>EXISTING RAILWAY CONSTRUCTION CAMP SITE</t>
  </si>
  <si>
    <t>SAMUEL OKAI</t>
  </si>
  <si>
    <t>PROPOSED 2NO. 2-STOREY RESIDENTIAL APARTMENT PROJECT</t>
  </si>
  <si>
    <t>WILLIAM ANTO</t>
  </si>
  <si>
    <t>PROPOSED 2NO. 4-STOREY RESIDENTIAL APARTMENT PROJECT</t>
  </si>
  <si>
    <t>ISAAC DANSO</t>
  </si>
  <si>
    <t>PROPOSED 2-STOREY, 6-UNIT RESIDENTIAL APARTMENT PROJECT</t>
  </si>
  <si>
    <t>ALICE NYAMADI ANANG</t>
  </si>
  <si>
    <t>PROPOSED POULTRY FARM PROJECT</t>
  </si>
  <si>
    <t>ZONING CONFIRMATION PENDING</t>
  </si>
  <si>
    <t>RUNEL OIL LIMITED</t>
  </si>
  <si>
    <t>EXISTING FSS &amp; LPG REFILLING FACILITY</t>
  </si>
  <si>
    <t>MR. PARAIZO A. ADETONA</t>
  </si>
  <si>
    <t>RUTH TIOKOR AMARTEY</t>
  </si>
  <si>
    <t>IBRAHIM ELOUO ELOUO</t>
  </si>
  <si>
    <t>STEPHEN KOKU ADOBO &amp; CHRISTIANA AKWELEY AZU</t>
  </si>
  <si>
    <t>INTERNATIONAL CENTRAL GOSPEL CHURCH</t>
  </si>
  <si>
    <t>COCONUT POINTE BEACH RESORT</t>
  </si>
  <si>
    <t>OCEAN GREEN BEACH &amp; VILLAS</t>
  </si>
  <si>
    <t>FIRST HR HOTEL</t>
  </si>
  <si>
    <t>PINDROP HOTEL &amp; APARTMENTS</t>
  </si>
  <si>
    <t>EXISTING STEEL PROFILES MANUFACTURING PROJECT</t>
  </si>
  <si>
    <t>EMP &amp; AER PENDING</t>
  </si>
  <si>
    <t>ATLANTIC BAY RESORT</t>
  </si>
  <si>
    <t>ALLEGED ILLIGAL SAND WINNING</t>
  </si>
  <si>
    <t>INVESTIGATION ONGOING</t>
  </si>
  <si>
    <t>CHRIST APOSTOLIC CHURCH</t>
  </si>
  <si>
    <t>ALLEGED NOISE NUISANCE FROM CHURCH</t>
  </si>
  <si>
    <t>JORMOR</t>
  </si>
  <si>
    <t>P. A. GAS</t>
  </si>
  <si>
    <t>ONYAME WOHO</t>
  </si>
  <si>
    <t>ZEYDEN BLOCKS</t>
  </si>
  <si>
    <t>ABORCHIE ESI SCHORLASTICA</t>
  </si>
  <si>
    <t>KPANTSENEDOR</t>
  </si>
  <si>
    <t xml:space="preserve">CHINA JIANGXI INTERNATIONAL </t>
  </si>
  <si>
    <t>VOLIVO-LANOR</t>
  </si>
  <si>
    <t>PROPOSED WORKERS CAMP PROJECT</t>
  </si>
  <si>
    <t>DAVID AYI D’ALMEIDA</t>
  </si>
  <si>
    <t>ASEBI</t>
  </si>
  <si>
    <t>EUNICE TIOKOR KABU-QUAYNOR</t>
  </si>
  <si>
    <t>MOHAMMED MISBAH LAMBU</t>
  </si>
  <si>
    <t>KRISHNA METALS</t>
  </si>
  <si>
    <t>PROPOSED TYRE PYROLYSIS PROJECT</t>
  </si>
  <si>
    <t>AKOSUA</t>
  </si>
  <si>
    <t>PROPOSED COPPER &amp; CABLE WIRE MANUFACTURING PROJECT</t>
  </si>
  <si>
    <t>ROMCO METALS</t>
  </si>
  <si>
    <t>E-WASTE</t>
  </si>
  <si>
    <t>PROPOSED E-WASTE STORAGE &amp; TRANSPORTATION</t>
  </si>
  <si>
    <t>EKSPRESS MEDICAL CENTRE</t>
  </si>
  <si>
    <t>EXISTING 2-BED CLINIC FACILITY</t>
  </si>
  <si>
    <t>NANBO RECYCLING LIMITED</t>
  </si>
  <si>
    <t>EXISTING TYRE PYROLYSIS PLANT</t>
  </si>
  <si>
    <t>BARBARA</t>
  </si>
  <si>
    <t>F &amp; M WORLD ENTERPRISE</t>
  </si>
  <si>
    <t>EXISTING WAREHOUSE FOR THE STORAGE OF RICE AND NOODLES</t>
  </si>
  <si>
    <t>OBUOBI STELLA</t>
  </si>
  <si>
    <t>EXISTING TYRE PYROLYSIS PROJECT</t>
  </si>
  <si>
    <t>EXISTING COPPER &amp; CABLE WIRE MANUFACTURING PROJECT</t>
  </si>
  <si>
    <t>EXISTING ROOFING NAILS AND SHEETS MANUFACTURING PLANT</t>
  </si>
  <si>
    <t>PAN-AFRICA DEVELOPMENT LIMITED</t>
  </si>
  <si>
    <t>PROPOSED INDUSTRIAL ENCLAVE PROJECT</t>
  </si>
  <si>
    <t>VIGOR DW ENTERPRISE</t>
  </si>
  <si>
    <t>EXISTING COCOA PROCESSING PLANT</t>
  </si>
  <si>
    <t>GOLD COAST COCOA COMPANY LIMITED</t>
  </si>
  <si>
    <t>0.03510</t>
  </si>
  <si>
    <t>BRENT PETROLEUM LIMITED</t>
  </si>
  <si>
    <t>EXISTING FUEL SERVICE &amp; LPG REFILLING STATION</t>
  </si>
  <si>
    <t>PROPOSED WAREHOUSE FOR THE STORAGE &amp; DISTRIBUTION OF GAS CYLINDERS</t>
  </si>
  <si>
    <t>CONSULTATION FORMS</t>
  </si>
  <si>
    <t>FORMS WERE VERIFIED</t>
  </si>
  <si>
    <t>DELIGHT STAR ENTERPRISE</t>
  </si>
  <si>
    <t>KPONE</t>
  </si>
  <si>
    <t>PROPOSED TANK CLEANING SERVICE</t>
  </si>
  <si>
    <t>WONDERFUL TYRES LIMITED</t>
  </si>
  <si>
    <t>PROPOSED TYRE MANUFACTURING PROJECT</t>
  </si>
  <si>
    <t>ACE STEEL GHANA</t>
  </si>
  <si>
    <t>PROPOSED IRON PIPES AND STEEL MANUFACTURING</t>
  </si>
  <si>
    <t>AMP LOGISTICS</t>
  </si>
  <si>
    <t>EXISTING WAREHOUSE FOR THE STORAGE OF COCOA BEANS</t>
  </si>
  <si>
    <t>MR. STEPHEN YIADOM &amp; MRS. ERICA YIADOM</t>
  </si>
  <si>
    <t>5.74690</t>
  </si>
  <si>
    <t>0.10660</t>
  </si>
  <si>
    <t>PROPOSED LPG CYLINDER DISTRIBUTION OUTLET</t>
  </si>
  <si>
    <t>SELORM TEYE BOTWAY</t>
  </si>
  <si>
    <t>PROPOSED SAND &amp; GRAVEL WINNING PROJECT</t>
  </si>
  <si>
    <t>OMNICAD GHANA LIMITED</t>
  </si>
  <si>
    <t>ALWAYS LEISURE BOULEVARD</t>
  </si>
  <si>
    <t>2024 SUMMARY OF NIPDA APPLICATIONS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</si>
  <si>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</si>
  <si>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</si>
  <si>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</si>
  <si>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</si>
  <si>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</si>
  <si>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</si>
  <si>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</si>
  <si>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</si>
  <si>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</si>
  <si>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</si>
  <si>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</si>
  <si>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</si>
  <si>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Application Processed</t>
  </si>
  <si>
    <t>Permitted</t>
  </si>
  <si>
    <t>ONGOING</t>
  </si>
  <si>
    <t>Awaiting PER</t>
  </si>
  <si>
    <t>Awaiting payment</t>
  </si>
  <si>
    <t>Aplications Withdrawn</t>
  </si>
  <si>
    <t>Zoning</t>
  </si>
  <si>
    <t>To Submit Form EA1</t>
  </si>
  <si>
    <t>SENT TO H.O</t>
  </si>
  <si>
    <t>Neighbour Consultation</t>
  </si>
  <si>
    <t>Awaiting AER</t>
  </si>
  <si>
    <t>Underreview</t>
  </si>
  <si>
    <t>The proponent called to pickup</t>
  </si>
  <si>
    <t>Draft Schedule Sent H.O</t>
  </si>
  <si>
    <t>Quality Assurance</t>
  </si>
  <si>
    <t>Additional Information</t>
  </si>
  <si>
    <t>Closed Down</t>
  </si>
  <si>
    <t>WEEK</t>
  </si>
  <si>
    <t>DAY 1</t>
  </si>
  <si>
    <t>DAY 2</t>
  </si>
  <si>
    <t>WEEK 1</t>
  </si>
  <si>
    <t>WEEK 2</t>
  </si>
  <si>
    <t>WEEK 3</t>
  </si>
  <si>
    <t>WEEK 4</t>
  </si>
  <si>
    <t>TANKS</t>
  </si>
  <si>
    <t>PROCESSING (OFFICE &amp; MART)</t>
  </si>
  <si>
    <t>PROCESSING (LUBE BAY)</t>
  </si>
  <si>
    <t>PERMIT (OFFICE &amp; MART)</t>
  </si>
  <si>
    <t>PERMIT (LUBE BAY)</t>
  </si>
  <si>
    <t>APPOLONIA (TM/CE.732)</t>
  </si>
  <si>
    <t>APPOLONIA (TM/CE.755)</t>
  </si>
  <si>
    <t>APPOLONIA (TM/CE.1022)</t>
  </si>
  <si>
    <t>ASHAIMAN MAIN TRAFFIC</t>
  </si>
  <si>
    <t>ASHAIMAN MARKET</t>
  </si>
  <si>
    <t>BUEKO</t>
  </si>
  <si>
    <t>KATAMANSO</t>
  </si>
  <si>
    <t>MLITSAKPO</t>
  </si>
  <si>
    <t>SEBREPOR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</si>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</sst>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_([$GHC]\ * #,##0.00_);_([$GHC]\ * \(#,##0.00\);_([$GHC]\ * &quot;-&quot;??_);_(@_)"/>
    <numFmt numFmtId="166" formatCode="[$-409]dd\-mmm\-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166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165" fontId="5" fillId="0" borderId="1" xfId="0" applyNumberFormat="1" applyFont="1" applyBorder="1" applyAlignment="1">
      <alignment vertical="top" wrapText="1"/>
    </xf>
    <xf numFmtId="49" fontId="5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49" fontId="6" fillId="0" borderId="1" xfId="0" applyNumberFormat="1" applyFont="1" applyBorder="1" applyAlignment="1">
      <alignment vertical="top" wrapText="1"/>
    </xf>
    <xf numFmtId="165" fontId="6" fillId="0" borderId="1" xfId="0" applyNumberFormat="1" applyFont="1" applyBorder="1" applyAlignment="1">
      <alignment vertical="top" wrapText="1"/>
    </xf>
    <xf numFmtId="165" fontId="4" fillId="0" borderId="1" xfId="0" applyNumberFormat="1" applyFont="1" applyBorder="1" applyAlignment="1">
      <alignment vertical="top"/>
    </xf>
    <xf numFmtId="15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165" fontId="4" fillId="0" borderId="1" xfId="0" applyNumberFormat="1" applyFont="1" applyBorder="1" applyAlignment="1">
      <alignment vertical="top" wrapText="1"/>
    </xf>
    <xf numFmtId="49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/>
    </xf>
    <xf numFmtId="49" fontId="4" fillId="0" borderId="1" xfId="0" applyNumberFormat="1" applyFont="1" applyBorder="1" applyAlignment="1">
      <alignment vertical="top"/>
    </xf>
    <xf numFmtId="164" fontId="4" fillId="0" borderId="1" xfId="0" applyNumberFormat="1" applyFont="1" applyBorder="1" applyAlignment="1">
      <alignment horizontal="left" vertical="top" wrapText="1"/>
    </xf>
    <xf numFmtId="166" fontId="4" fillId="0" borderId="1" xfId="0" applyNumberFormat="1" applyFont="1" applyBorder="1" applyAlignment="1">
      <alignment vertical="top"/>
    </xf>
    <xf numFmtId="0" fontId="4" fillId="0" borderId="1" xfId="0" applyFont="1" applyBorder="1" applyAlignment="1">
      <alignment wrapText="1"/>
    </xf>
    <xf numFmtId="0" fontId="4" fillId="0" borderId="0" xfId="0" applyFont="1"/>
    <xf numFmtId="0" fontId="4" fillId="0" borderId="1" xfId="0" applyFont="1" applyBorder="1"/>
    <xf numFmtId="0" fontId="4" fillId="0" borderId="0" xfId="0" applyFont="1" applyAlignment="1">
      <alignment wrapText="1"/>
    </xf>
    <xf numFmtId="49" fontId="4" fillId="0" borderId="1" xfId="0" applyNumberFormat="1" applyFont="1" applyBorder="1" applyAlignment="1">
      <alignment wrapText="1"/>
    </xf>
    <xf numFmtId="2" fontId="4" fillId="0" borderId="1" xfId="0" applyNumberFormat="1" applyFont="1" applyBorder="1" applyAlignment="1">
      <alignment vertical="top"/>
    </xf>
    <xf numFmtId="0" fontId="8" fillId="0" borderId="1" xfId="0" applyFont="1" applyBorder="1" applyAlignment="1">
      <alignment vertical="top"/>
    </xf>
    <xf numFmtId="1" fontId="4" fillId="0" borderId="1" xfId="0" applyNumberFormat="1" applyFont="1" applyBorder="1" applyAlignment="1">
      <alignment vertical="top"/>
    </xf>
    <xf numFmtId="1" fontId="8" fillId="0" borderId="1" xfId="0" applyNumberFormat="1" applyFont="1" applyBorder="1" applyAlignment="1">
      <alignment vertical="top"/>
    </xf>
    <xf numFmtId="164" fontId="5" fillId="0" borderId="1" xfId="0" applyNumberFormat="1" applyFont="1" applyBorder="1" applyAlignment="1">
      <alignment horizontal="left" vertical="top" wrapText="1"/>
    </xf>
    <xf numFmtId="0" fontId="7" fillId="0" borderId="0" xfId="0" applyFont="1" applyAlignment="1">
      <alignment vertical="top" wrapText="1"/>
    </xf>
    <xf numFmtId="164" fontId="4" fillId="0" borderId="1" xfId="0" applyNumberFormat="1" applyFont="1" applyBorder="1" applyAlignment="1">
      <alignment horizontal="left" wrapText="1"/>
    </xf>
    <xf numFmtId="165" fontId="4" fillId="0" borderId="1" xfId="0" applyNumberFormat="1" applyFont="1" applyBorder="1" applyAlignment="1">
      <alignment wrapText="1"/>
    </xf>
    <xf numFmtId="164" fontId="6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wrapText="1"/>
    </xf>
    <xf numFmtId="165" fontId="6" fillId="0" borderId="1" xfId="0" applyNumberFormat="1" applyFont="1" applyBorder="1" applyAlignment="1">
      <alignment wrapText="1"/>
    </xf>
    <xf numFmtId="164" fontId="7" fillId="0" borderId="1" xfId="0" applyNumberFormat="1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165" fontId="7" fillId="0" borderId="1" xfId="0" applyNumberFormat="1" applyFont="1" applyBorder="1" applyAlignment="1">
      <alignment vertical="top" wrapText="1"/>
    </xf>
    <xf numFmtId="164" fontId="4" fillId="0" borderId="1" xfId="0" applyNumberFormat="1" applyFont="1" applyBorder="1" applyAlignment="1">
      <alignment wrapText="1"/>
    </xf>
    <xf numFmtId="1" fontId="7" fillId="0" borderId="1" xfId="0" applyNumberFormat="1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vertical="top" wrapText="1"/>
    </xf>
    <xf numFmtId="0" fontId="7" fillId="0" borderId="0" xfId="0" applyFont="1" applyAlignment="1">
      <alignment vertical="top"/>
    </xf>
    <xf numFmtId="1" fontId="4" fillId="0" borderId="1" xfId="0" applyNumberFormat="1" applyFont="1" applyBorder="1" applyAlignment="1">
      <alignment wrapText="1"/>
    </xf>
    <xf numFmtId="164" fontId="4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49" fontId="6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horizontal="left" vertical="top"/>
    </xf>
    <xf numFmtId="164" fontId="4" fillId="0" borderId="1" xfId="0" applyNumberFormat="1" applyFont="1" applyBorder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8" fillId="0" borderId="0" xfId="0" applyFont="1" applyAlignment="1">
      <alignment horizontal="left" vertical="top"/>
    </xf>
    <xf numFmtId="164" fontId="4" fillId="0" borderId="0" xfId="0" applyNumberFormat="1" applyFont="1" applyAlignment="1">
      <alignment horizontal="left" vertical="top"/>
    </xf>
    <xf numFmtId="165" fontId="4" fillId="0" borderId="0" xfId="0" applyNumberFormat="1" applyFont="1" applyAlignment="1">
      <alignment vertical="top" wrapText="1"/>
    </xf>
    <xf numFmtId="165" fontId="4" fillId="0" borderId="0" xfId="0" applyNumberFormat="1" applyFont="1" applyAlignment="1">
      <alignment vertical="top"/>
    </xf>
    <xf numFmtId="164" fontId="8" fillId="0" borderId="0" xfId="0" applyNumberFormat="1" applyFont="1" applyAlignment="1">
      <alignment horizontal="left" vertical="top" wrapText="1"/>
    </xf>
    <xf numFmtId="0" fontId="8" fillId="0" borderId="1" xfId="0" applyFont="1" applyBorder="1"/>
    <xf numFmtId="0" fontId="8" fillId="0" borderId="2" xfId="0" applyFont="1" applyBorder="1"/>
    <xf numFmtId="0" fontId="8" fillId="0" borderId="0" xfId="0" applyFont="1"/>
    <xf numFmtId="0" fontId="4" fillId="0" borderId="3" xfId="0" applyFont="1" applyBorder="1"/>
    <xf numFmtId="0" fontId="4" fillId="0" borderId="4" xfId="0" applyFont="1" applyBorder="1"/>
    <xf numFmtId="9" fontId="4" fillId="0" borderId="0" xfId="1" applyFont="1"/>
    <xf numFmtId="0" fontId="6" fillId="0" borderId="0" xfId="0" applyFont="1"/>
    <xf numFmtId="0" fontId="8" fillId="0" borderId="8" xfId="0" applyFont="1" applyBorder="1"/>
    <xf numFmtId="0" fontId="8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8" fillId="0" borderId="10" xfId="0" applyFont="1" applyBorder="1"/>
    <xf numFmtId="0" fontId="8" fillId="0" borderId="16" xfId="0" applyFont="1" applyBorder="1"/>
    <xf numFmtId="0" fontId="8" fillId="0" borderId="17" xfId="0" applyFont="1" applyBorder="1"/>
    <xf numFmtId="0" fontId="4" fillId="0" borderId="20" xfId="0" applyFont="1" applyBorder="1"/>
    <xf numFmtId="49" fontId="4" fillId="0" borderId="0" xfId="0" applyNumberFormat="1" applyFont="1" applyAlignment="1">
      <alignment vertical="top"/>
    </xf>
    <xf numFmtId="0" fontId="7" fillId="0" borderId="1" xfId="0" applyFont="1" applyBorder="1" applyAlignment="1">
      <alignment vertical="top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horizontal="centerContinuous"/>
    </xf>
    <xf numFmtId="164" fontId="8" fillId="0" borderId="1" xfId="0" applyNumberFormat="1" applyFont="1" applyBorder="1" applyAlignment="1">
      <alignment horizontal="left" vertical="top" wrapText="1"/>
    </xf>
    <xf numFmtId="0" fontId="2" fillId="0" borderId="0" xfId="0" applyFont="1"/>
    <xf numFmtId="0" fontId="2" fillId="0" borderId="0" xfId="0" applyFont="1" applyAlignment="1">
      <alignment wrapText="1"/>
    </xf>
    <xf numFmtId="0" fontId="8" fillId="2" borderId="1" xfId="0" applyFont="1" applyFill="1" applyBorder="1" applyAlignment="1">
      <alignment wrapText="1"/>
    </xf>
    <xf numFmtId="4" fontId="8" fillId="2" borderId="1" xfId="0" applyNumberFormat="1" applyFont="1" applyFill="1" applyBorder="1" applyAlignment="1">
      <alignment wrapText="1"/>
    </xf>
    <xf numFmtId="1" fontId="4" fillId="0" borderId="1" xfId="0" applyNumberFormat="1" applyFont="1" applyBorder="1"/>
    <xf numFmtId="4" fontId="8" fillId="0" borderId="1" xfId="0" applyNumberFormat="1" applyFont="1" applyBorder="1"/>
    <xf numFmtId="4" fontId="8" fillId="0" borderId="5" xfId="0" applyNumberFormat="1" applyFont="1" applyBorder="1"/>
    <xf numFmtId="165" fontId="7" fillId="0" borderId="1" xfId="0" applyNumberFormat="1" applyFont="1" applyBorder="1"/>
    <xf numFmtId="49" fontId="8" fillId="0" borderId="1" xfId="0" applyNumberFormat="1" applyFont="1" applyBorder="1" applyAlignment="1">
      <alignment vertical="top" wrapText="1"/>
    </xf>
    <xf numFmtId="49" fontId="8" fillId="0" borderId="1" xfId="0" applyNumberFormat="1" applyFont="1" applyBorder="1" applyAlignment="1">
      <alignment vertical="top"/>
    </xf>
    <xf numFmtId="164" fontId="4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2" fontId="4" fillId="0" borderId="0" xfId="0" applyNumberFormat="1" applyFont="1" applyAlignment="1">
      <alignment vertical="top"/>
    </xf>
    <xf numFmtId="0" fontId="8" fillId="0" borderId="0" xfId="0" applyFont="1" applyAlignment="1">
      <alignment vertical="top" wrapText="1"/>
    </xf>
    <xf numFmtId="2" fontId="8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166" fontId="4" fillId="0" borderId="0" xfId="0" applyNumberFormat="1" applyFont="1" applyAlignment="1">
      <alignment vertical="top"/>
    </xf>
    <xf numFmtId="1" fontId="8" fillId="0" borderId="0" xfId="0" applyNumberFormat="1" applyFont="1" applyAlignment="1">
      <alignment vertical="top"/>
    </xf>
    <xf numFmtId="164" fontId="6" fillId="0" borderId="0" xfId="0" applyNumberFormat="1" applyFont="1" applyAlignment="1">
      <alignment horizontal="left" wrapText="1"/>
    </xf>
    <xf numFmtId="165" fontId="6" fillId="0" borderId="0" xfId="0" applyNumberFormat="1" applyFont="1" applyAlignment="1">
      <alignment wrapText="1"/>
    </xf>
    <xf numFmtId="49" fontId="6" fillId="0" borderId="0" xfId="0" applyNumberFormat="1" applyFont="1" applyAlignment="1">
      <alignment wrapText="1"/>
    </xf>
    <xf numFmtId="164" fontId="4" fillId="0" borderId="1" xfId="0" applyNumberFormat="1" applyFont="1" applyBorder="1" applyAlignment="1">
      <alignment vertical="top" wrapText="1"/>
    </xf>
    <xf numFmtId="164" fontId="4" fillId="0" borderId="3" xfId="0" applyNumberFormat="1" applyFont="1" applyBorder="1" applyAlignment="1">
      <alignment horizontal="right" vertical="top" wrapText="1"/>
    </xf>
    <xf numFmtId="164" fontId="4" fillId="0" borderId="4" xfId="0" applyNumberFormat="1" applyFont="1" applyBorder="1" applyAlignment="1">
      <alignment horizontal="left" vertical="top" wrapText="1"/>
    </xf>
    <xf numFmtId="166" fontId="8" fillId="0" borderId="1" xfId="0" applyNumberFormat="1" applyFont="1" applyBorder="1" applyAlignment="1">
      <alignment vertical="top"/>
    </xf>
    <xf numFmtId="15" fontId="6" fillId="0" borderId="1" xfId="0" applyNumberFormat="1" applyFont="1" applyBorder="1" applyAlignment="1">
      <alignment vertical="top"/>
    </xf>
    <xf numFmtId="0" fontId="6" fillId="0" borderId="1" xfId="0" applyFont="1" applyBorder="1" applyAlignment="1">
      <alignment vertical="top"/>
    </xf>
    <xf numFmtId="49" fontId="6" fillId="0" borderId="1" xfId="0" applyNumberFormat="1" applyFont="1" applyBorder="1" applyAlignment="1">
      <alignment vertical="top"/>
    </xf>
    <xf numFmtId="165" fontId="6" fillId="0" borderId="1" xfId="0" applyNumberFormat="1" applyFont="1" applyBorder="1" applyAlignment="1">
      <alignment vertical="top"/>
    </xf>
    <xf numFmtId="164" fontId="13" fillId="3" borderId="1" xfId="0" applyNumberFormat="1" applyFont="1" applyFill="1" applyBorder="1" applyAlignment="1">
      <alignment vertical="top" wrapText="1"/>
    </xf>
    <xf numFmtId="0" fontId="13" fillId="3" borderId="1" xfId="0" applyFont="1" applyFill="1" applyBorder="1" applyAlignment="1">
      <alignment vertical="top" wrapText="1"/>
    </xf>
    <xf numFmtId="49" fontId="13" fillId="3" borderId="1" xfId="0" applyNumberFormat="1" applyFont="1" applyFill="1" applyBorder="1" applyAlignment="1">
      <alignment vertical="top" wrapText="1"/>
    </xf>
    <xf numFmtId="165" fontId="13" fillId="3" borderId="1" xfId="0" applyNumberFormat="1" applyFont="1" applyFill="1" applyBorder="1" applyAlignment="1">
      <alignment vertical="top" wrapText="1"/>
    </xf>
    <xf numFmtId="164" fontId="6" fillId="3" borderId="1" xfId="0" applyNumberFormat="1" applyFont="1" applyFill="1" applyBorder="1" applyAlignment="1">
      <alignment vertical="top" wrapText="1"/>
    </xf>
    <xf numFmtId="0" fontId="6" fillId="3" borderId="1" xfId="0" applyFont="1" applyFill="1" applyBorder="1" applyAlignment="1">
      <alignment vertical="top" wrapText="1"/>
    </xf>
    <xf numFmtId="49" fontId="6" fillId="3" borderId="1" xfId="0" applyNumberFormat="1" applyFont="1" applyFill="1" applyBorder="1" applyAlignment="1">
      <alignment vertical="top" wrapText="1"/>
    </xf>
    <xf numFmtId="165" fontId="6" fillId="3" borderId="1" xfId="0" applyNumberFormat="1" applyFont="1" applyFill="1" applyBorder="1" applyAlignment="1">
      <alignment vertical="top" wrapText="1"/>
    </xf>
    <xf numFmtId="49" fontId="9" fillId="0" borderId="1" xfId="0" applyNumberFormat="1" applyFont="1" applyBorder="1" applyAlignment="1">
      <alignment vertical="top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699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36CDE-DB46-4BAE-99C3-6A3616633C98}">
  <dimension ref="A1:V116"/>
  <sheetViews>
    <sheetView tabSelected="1" topLeftCell="C1" zoomScale="70" zoomScaleNormal="80" workbookViewId="0">
      <pane xSplit="1" topLeftCell="J1" activePane="topRight" state="frozen"/>
      <selection pane="topRight" activeCell="C44" sqref="C44"/>
      <selection activeCell="C1" sqref="C1"/>
    </sheetView>
  </sheetViews>
  <sheetFormatPr defaultColWidth="8.7109375" defaultRowHeight="15" customHeight="1"/>
  <cols>
    <col min="1" max="1" width="6.28515625" style="49" hidden="1" customWidth="1"/>
    <col min="2" max="2" width="10.7109375" style="53" hidden="1" customWidth="1"/>
    <col min="3" max="3" width="16" style="50" customWidth="1"/>
    <col min="4" max="4" width="57.28515625" style="48" bestFit="1" customWidth="1"/>
    <col min="5" max="5" width="15.28515625" style="71" bestFit="1" customWidth="1"/>
    <col min="6" max="6" width="17.5703125" style="71" bestFit="1" customWidth="1"/>
    <col min="7" max="7" width="21.5703125" style="48" bestFit="1" customWidth="1"/>
    <col min="8" max="9" width="22" style="48" customWidth="1"/>
    <col min="10" max="10" width="22.5703125" style="48" customWidth="1"/>
    <col min="11" max="11" width="18.42578125" style="47" customWidth="1"/>
    <col min="12" max="12" width="25.7109375" style="48" bestFit="1" customWidth="1"/>
    <col min="13" max="13" width="19.28515625" style="51" bestFit="1" customWidth="1"/>
    <col min="14" max="14" width="19.7109375" style="51" bestFit="1" customWidth="1"/>
    <col min="15" max="15" width="18.140625" style="52" customWidth="1"/>
    <col min="16" max="16" width="12.7109375" style="51" bestFit="1" customWidth="1"/>
    <col min="17" max="17" width="16.28515625" style="48" customWidth="1"/>
    <col min="18" max="19" width="16.28515625" style="47" bestFit="1" customWidth="1"/>
    <col min="20" max="20" width="17.7109375" style="47" bestFit="1" customWidth="1"/>
    <col min="21" max="21" width="13.28515625" style="47" customWidth="1"/>
    <col min="22" max="16384" width="8.7109375" style="47"/>
  </cols>
  <sheetData>
    <row r="1" spans="1:22" s="39" customFormat="1" ht="47.1">
      <c r="A1" s="37" t="s">
        <v>0</v>
      </c>
      <c r="B1" s="33" t="s">
        <v>1</v>
      </c>
      <c r="C1" s="26" t="s">
        <v>2</v>
      </c>
      <c r="D1" s="2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2" t="s">
        <v>16</v>
      </c>
      <c r="R1" s="34" t="s">
        <v>17</v>
      </c>
      <c r="S1" s="34" t="s">
        <v>18</v>
      </c>
      <c r="T1" s="34" t="s">
        <v>19</v>
      </c>
      <c r="U1" s="34" t="s">
        <v>20</v>
      </c>
      <c r="V1" s="72"/>
    </row>
    <row r="2" spans="1:22" ht="15.6">
      <c r="A2" s="40">
        <v>1</v>
      </c>
      <c r="B2" s="28">
        <v>45110</v>
      </c>
      <c r="C2" s="28">
        <v>45301</v>
      </c>
      <c r="D2" s="73" t="s">
        <v>21</v>
      </c>
      <c r="E2" s="21" t="s">
        <v>22</v>
      </c>
      <c r="F2" s="21" t="s">
        <v>23</v>
      </c>
      <c r="G2" s="17" t="s">
        <v>24</v>
      </c>
      <c r="H2" s="17" t="s">
        <v>25</v>
      </c>
      <c r="I2" s="10" t="s">
        <v>26</v>
      </c>
      <c r="J2" s="17" t="s">
        <v>27</v>
      </c>
      <c r="K2" s="17" t="s">
        <v>28</v>
      </c>
      <c r="L2" s="17" t="s">
        <v>29</v>
      </c>
      <c r="M2" s="29">
        <v>15000</v>
      </c>
      <c r="N2" s="29"/>
      <c r="O2" s="29">
        <f t="shared" ref="O2:O33" si="0">SUM(M2:N2)</f>
        <v>15000</v>
      </c>
      <c r="P2" s="17"/>
      <c r="Q2" s="17" t="s">
        <v>30</v>
      </c>
      <c r="R2" s="17" t="s">
        <v>31</v>
      </c>
      <c r="S2" s="17" t="s">
        <v>32</v>
      </c>
      <c r="T2" s="17" t="s">
        <v>33</v>
      </c>
      <c r="U2" s="17" t="s">
        <v>34</v>
      </c>
      <c r="V2" s="13"/>
    </row>
    <row r="3" spans="1:22" ht="14.45">
      <c r="A3" s="40">
        <v>2</v>
      </c>
      <c r="B3" s="28">
        <v>45110</v>
      </c>
      <c r="C3" s="28">
        <v>45301</v>
      </c>
      <c r="D3" s="31" t="s">
        <v>35</v>
      </c>
      <c r="E3" s="44" t="s">
        <v>36</v>
      </c>
      <c r="F3" s="44" t="s">
        <v>37</v>
      </c>
      <c r="G3" s="31" t="s">
        <v>38</v>
      </c>
      <c r="H3" s="31" t="s">
        <v>25</v>
      </c>
      <c r="I3" s="5" t="s">
        <v>39</v>
      </c>
      <c r="J3" s="31" t="s">
        <v>40</v>
      </c>
      <c r="K3" s="31" t="s">
        <v>41</v>
      </c>
      <c r="L3" s="31" t="s">
        <v>42</v>
      </c>
      <c r="M3" s="32"/>
      <c r="N3" s="32"/>
      <c r="O3" s="29">
        <f t="shared" si="0"/>
        <v>0</v>
      </c>
      <c r="P3" s="31" t="s">
        <v>43</v>
      </c>
      <c r="Q3" s="31" t="s">
        <v>44</v>
      </c>
      <c r="R3" s="17" t="s">
        <v>31</v>
      </c>
      <c r="S3" s="17" t="s">
        <v>32</v>
      </c>
      <c r="T3" s="17" t="s">
        <v>33</v>
      </c>
      <c r="U3" s="17" t="s">
        <v>34</v>
      </c>
      <c r="V3" s="74"/>
    </row>
    <row r="4" spans="1:22" ht="28.9">
      <c r="A4" s="40">
        <v>35</v>
      </c>
      <c r="B4" s="28"/>
      <c r="C4" s="28">
        <v>45320</v>
      </c>
      <c r="D4" s="17" t="s">
        <v>45</v>
      </c>
      <c r="E4" s="21" t="s">
        <v>46</v>
      </c>
      <c r="F4" s="21" t="s">
        <v>47</v>
      </c>
      <c r="G4" s="17" t="s">
        <v>48</v>
      </c>
      <c r="H4" s="17" t="s">
        <v>49</v>
      </c>
      <c r="I4" s="17" t="s">
        <v>50</v>
      </c>
      <c r="J4" s="17" t="s">
        <v>51</v>
      </c>
      <c r="K4" s="17" t="s">
        <v>28</v>
      </c>
      <c r="L4" s="17" t="s">
        <v>29</v>
      </c>
      <c r="M4" s="29">
        <v>1155</v>
      </c>
      <c r="N4" s="29"/>
      <c r="O4" s="29">
        <f t="shared" si="0"/>
        <v>1155</v>
      </c>
      <c r="P4" s="17" t="s">
        <v>52</v>
      </c>
      <c r="Q4" s="17" t="s">
        <v>53</v>
      </c>
      <c r="R4" s="17" t="s">
        <v>54</v>
      </c>
      <c r="S4" s="17" t="s">
        <v>32</v>
      </c>
      <c r="T4" s="17" t="s">
        <v>33</v>
      </c>
      <c r="U4" s="17" t="s">
        <v>34</v>
      </c>
      <c r="V4" s="13"/>
    </row>
    <row r="5" spans="1:22" ht="28.9">
      <c r="A5" s="40">
        <v>5</v>
      </c>
      <c r="B5" s="28">
        <v>45110</v>
      </c>
      <c r="C5" s="28">
        <v>45301</v>
      </c>
      <c r="D5" s="31" t="s">
        <v>55</v>
      </c>
      <c r="E5" s="44" t="s">
        <v>56</v>
      </c>
      <c r="F5" s="44" t="s">
        <v>57</v>
      </c>
      <c r="G5" s="31" t="s">
        <v>58</v>
      </c>
      <c r="H5" s="31" t="s">
        <v>59</v>
      </c>
      <c r="I5" s="31" t="s">
        <v>60</v>
      </c>
      <c r="J5" s="31" t="s">
        <v>61</v>
      </c>
      <c r="K5" s="31" t="s">
        <v>62</v>
      </c>
      <c r="L5" s="31" t="s">
        <v>63</v>
      </c>
      <c r="M5" s="32"/>
      <c r="N5" s="32">
        <v>3000</v>
      </c>
      <c r="O5" s="29">
        <f t="shared" si="0"/>
        <v>3000</v>
      </c>
      <c r="P5" s="31" t="s">
        <v>43</v>
      </c>
      <c r="Q5" s="31" t="s">
        <v>64</v>
      </c>
      <c r="R5" s="17" t="s">
        <v>31</v>
      </c>
      <c r="S5" s="17" t="s">
        <v>32</v>
      </c>
      <c r="T5" s="17" t="s">
        <v>33</v>
      </c>
      <c r="U5" s="17" t="s">
        <v>34</v>
      </c>
      <c r="V5" s="19"/>
    </row>
    <row r="6" spans="1:22" ht="28.9">
      <c r="A6" s="40">
        <v>6</v>
      </c>
      <c r="B6" s="28">
        <v>45110</v>
      </c>
      <c r="C6" s="28">
        <v>45306</v>
      </c>
      <c r="D6" s="31" t="s">
        <v>65</v>
      </c>
      <c r="E6" s="44" t="s">
        <v>66</v>
      </c>
      <c r="F6" s="44" t="s">
        <v>67</v>
      </c>
      <c r="G6" s="31" t="s">
        <v>68</v>
      </c>
      <c r="H6" s="31" t="s">
        <v>59</v>
      </c>
      <c r="I6" s="31" t="s">
        <v>69</v>
      </c>
      <c r="J6" s="31" t="s">
        <v>70</v>
      </c>
      <c r="K6" s="31" t="s">
        <v>28</v>
      </c>
      <c r="L6" s="31" t="s">
        <v>29</v>
      </c>
      <c r="M6" s="32">
        <v>1659.2</v>
      </c>
      <c r="N6" s="32">
        <v>3966.5</v>
      </c>
      <c r="O6" s="29">
        <f t="shared" si="0"/>
        <v>5625.7</v>
      </c>
      <c r="P6" s="31" t="s">
        <v>43</v>
      </c>
      <c r="Q6" s="31" t="s">
        <v>64</v>
      </c>
      <c r="R6" s="17" t="s">
        <v>54</v>
      </c>
      <c r="S6" s="17" t="s">
        <v>32</v>
      </c>
      <c r="T6" s="17" t="s">
        <v>71</v>
      </c>
      <c r="U6" s="17" t="s">
        <v>34</v>
      </c>
      <c r="V6" s="19"/>
    </row>
    <row r="7" spans="1:22" ht="28.9">
      <c r="A7" s="40">
        <v>4</v>
      </c>
      <c r="B7" s="28">
        <v>45110</v>
      </c>
      <c r="C7" s="28">
        <v>45301</v>
      </c>
      <c r="D7" s="31" t="s">
        <v>72</v>
      </c>
      <c r="E7" s="44" t="s">
        <v>73</v>
      </c>
      <c r="F7" s="44" t="s">
        <v>74</v>
      </c>
      <c r="G7" s="31" t="s">
        <v>58</v>
      </c>
      <c r="H7" s="31" t="s">
        <v>75</v>
      </c>
      <c r="I7" s="31" t="s">
        <v>76</v>
      </c>
      <c r="J7" s="31" t="s">
        <v>77</v>
      </c>
      <c r="K7" s="31" t="s">
        <v>28</v>
      </c>
      <c r="L7" s="31" t="s">
        <v>29</v>
      </c>
      <c r="M7" s="32">
        <v>855</v>
      </c>
      <c r="N7" s="32">
        <v>1700</v>
      </c>
      <c r="O7" s="29">
        <f t="shared" si="0"/>
        <v>2555</v>
      </c>
      <c r="P7" s="31" t="s">
        <v>52</v>
      </c>
      <c r="Q7" s="31" t="s">
        <v>78</v>
      </c>
      <c r="R7" s="17" t="s">
        <v>31</v>
      </c>
      <c r="S7" s="17" t="s">
        <v>32</v>
      </c>
      <c r="T7" s="17" t="s">
        <v>33</v>
      </c>
      <c r="U7" s="17" t="s">
        <v>34</v>
      </c>
      <c r="V7" s="19"/>
    </row>
    <row r="8" spans="1:22" ht="28.9">
      <c r="A8" s="40">
        <v>7</v>
      </c>
      <c r="B8" s="28">
        <v>45110</v>
      </c>
      <c r="C8" s="28">
        <v>45306</v>
      </c>
      <c r="D8" s="31" t="s">
        <v>79</v>
      </c>
      <c r="E8" s="44" t="s">
        <v>80</v>
      </c>
      <c r="F8" s="44" t="s">
        <v>81</v>
      </c>
      <c r="G8" s="31" t="s">
        <v>82</v>
      </c>
      <c r="H8" s="31" t="s">
        <v>59</v>
      </c>
      <c r="I8" s="31" t="s">
        <v>69</v>
      </c>
      <c r="J8" s="31" t="s">
        <v>83</v>
      </c>
      <c r="K8" s="31" t="s">
        <v>28</v>
      </c>
      <c r="L8" s="31" t="s">
        <v>29</v>
      </c>
      <c r="M8" s="32">
        <v>314</v>
      </c>
      <c r="N8" s="32">
        <v>1470</v>
      </c>
      <c r="O8" s="29">
        <f t="shared" si="0"/>
        <v>1784</v>
      </c>
      <c r="P8" s="31" t="s">
        <v>52</v>
      </c>
      <c r="Q8" s="31" t="s">
        <v>78</v>
      </c>
      <c r="R8" s="17" t="s">
        <v>54</v>
      </c>
      <c r="S8" s="17" t="s">
        <v>32</v>
      </c>
      <c r="T8" s="17" t="s">
        <v>71</v>
      </c>
      <c r="U8" s="17" t="s">
        <v>34</v>
      </c>
      <c r="V8" s="19"/>
    </row>
    <row r="9" spans="1:22" ht="14.45">
      <c r="A9" s="40">
        <v>9</v>
      </c>
      <c r="B9" s="28">
        <v>45110</v>
      </c>
      <c r="C9" s="28">
        <v>45306</v>
      </c>
      <c r="D9" s="31" t="s">
        <v>84</v>
      </c>
      <c r="E9" s="44"/>
      <c r="F9" s="44"/>
      <c r="G9" s="31" t="s">
        <v>85</v>
      </c>
      <c r="H9" s="31" t="s">
        <v>25</v>
      </c>
      <c r="I9" s="31" t="s">
        <v>86</v>
      </c>
      <c r="J9" s="31" t="s">
        <v>87</v>
      </c>
      <c r="K9" s="31" t="s">
        <v>62</v>
      </c>
      <c r="L9" s="31" t="s">
        <v>63</v>
      </c>
      <c r="M9" s="32">
        <v>2875</v>
      </c>
      <c r="N9" s="32">
        <v>5750</v>
      </c>
      <c r="O9" s="29">
        <f t="shared" si="0"/>
        <v>8625</v>
      </c>
      <c r="P9" s="31" t="s">
        <v>43</v>
      </c>
      <c r="Q9" s="31" t="s">
        <v>64</v>
      </c>
      <c r="R9" s="17" t="s">
        <v>54</v>
      </c>
      <c r="S9" s="17" t="s">
        <v>32</v>
      </c>
      <c r="T9" s="17" t="s">
        <v>71</v>
      </c>
      <c r="U9" s="17" t="s">
        <v>34</v>
      </c>
      <c r="V9" s="19"/>
    </row>
    <row r="10" spans="1:22" ht="28.9">
      <c r="A10" s="40">
        <v>10</v>
      </c>
      <c r="B10" s="28">
        <v>45110</v>
      </c>
      <c r="C10" s="28">
        <v>45306</v>
      </c>
      <c r="D10" s="17" t="s">
        <v>88</v>
      </c>
      <c r="E10" s="21" t="s">
        <v>89</v>
      </c>
      <c r="F10" s="21" t="s">
        <v>90</v>
      </c>
      <c r="G10" s="17" t="s">
        <v>85</v>
      </c>
      <c r="H10" s="17" t="s">
        <v>75</v>
      </c>
      <c r="I10" s="17" t="s">
        <v>76</v>
      </c>
      <c r="J10" s="17" t="s">
        <v>91</v>
      </c>
      <c r="K10" s="17" t="s">
        <v>41</v>
      </c>
      <c r="L10" s="17" t="s">
        <v>42</v>
      </c>
      <c r="M10" s="29">
        <v>270</v>
      </c>
      <c r="N10" s="29">
        <v>540</v>
      </c>
      <c r="O10" s="29">
        <f t="shared" si="0"/>
        <v>810</v>
      </c>
      <c r="P10" s="17" t="s">
        <v>43</v>
      </c>
      <c r="Q10" s="17" t="s">
        <v>44</v>
      </c>
      <c r="R10" s="17" t="s">
        <v>54</v>
      </c>
      <c r="S10" s="17" t="s">
        <v>32</v>
      </c>
      <c r="T10" s="17" t="s">
        <v>71</v>
      </c>
      <c r="U10" s="17" t="s">
        <v>34</v>
      </c>
      <c r="V10" s="19"/>
    </row>
    <row r="11" spans="1:22" ht="28.9">
      <c r="A11" s="40">
        <v>8</v>
      </c>
      <c r="B11" s="28">
        <v>45110</v>
      </c>
      <c r="C11" s="28">
        <v>45306</v>
      </c>
      <c r="D11" s="31" t="s">
        <v>92</v>
      </c>
      <c r="E11" s="44" t="s">
        <v>93</v>
      </c>
      <c r="F11" s="44" t="s">
        <v>94</v>
      </c>
      <c r="G11" s="31" t="s">
        <v>95</v>
      </c>
      <c r="H11" s="31" t="s">
        <v>59</v>
      </c>
      <c r="I11" s="31" t="s">
        <v>96</v>
      </c>
      <c r="J11" s="31" t="s">
        <v>97</v>
      </c>
      <c r="K11" s="31" t="s">
        <v>28</v>
      </c>
      <c r="L11" s="31" t="s">
        <v>29</v>
      </c>
      <c r="M11" s="32">
        <v>755</v>
      </c>
      <c r="N11" s="32">
        <v>3600</v>
      </c>
      <c r="O11" s="29">
        <f t="shared" si="0"/>
        <v>4355</v>
      </c>
      <c r="P11" s="31" t="s">
        <v>52</v>
      </c>
      <c r="Q11" s="31" t="s">
        <v>78</v>
      </c>
      <c r="R11" s="17" t="s">
        <v>54</v>
      </c>
      <c r="S11" s="17" t="s">
        <v>32</v>
      </c>
      <c r="T11" s="17" t="s">
        <v>71</v>
      </c>
      <c r="U11" s="17" t="s">
        <v>34</v>
      </c>
      <c r="V11" s="19"/>
    </row>
    <row r="12" spans="1:22" ht="28.9">
      <c r="A12" s="40">
        <v>12</v>
      </c>
      <c r="B12" s="28">
        <v>45110</v>
      </c>
      <c r="C12" s="28">
        <v>45306</v>
      </c>
      <c r="D12" s="31" t="s">
        <v>98</v>
      </c>
      <c r="E12" s="44"/>
      <c r="F12" s="44"/>
      <c r="G12" s="31" t="s">
        <v>99</v>
      </c>
      <c r="H12" s="31" t="s">
        <v>100</v>
      </c>
      <c r="I12" s="31" t="s">
        <v>101</v>
      </c>
      <c r="J12" s="31" t="s">
        <v>102</v>
      </c>
      <c r="K12" s="31" t="s">
        <v>62</v>
      </c>
      <c r="L12" s="31" t="s">
        <v>63</v>
      </c>
      <c r="M12" s="32"/>
      <c r="N12" s="32"/>
      <c r="O12" s="29">
        <f t="shared" si="0"/>
        <v>0</v>
      </c>
      <c r="P12" s="31" t="s">
        <v>43</v>
      </c>
      <c r="Q12" s="31" t="s">
        <v>64</v>
      </c>
      <c r="R12" s="17" t="s">
        <v>54</v>
      </c>
      <c r="S12" s="17" t="s">
        <v>32</v>
      </c>
      <c r="T12" s="17" t="s">
        <v>71</v>
      </c>
      <c r="U12" s="17" t="s">
        <v>34</v>
      </c>
      <c r="V12" s="19"/>
    </row>
    <row r="13" spans="1:22" ht="14.45">
      <c r="A13" s="40">
        <v>13</v>
      </c>
      <c r="B13" s="28">
        <v>45110</v>
      </c>
      <c r="C13" s="28">
        <v>45308</v>
      </c>
      <c r="D13" s="31" t="s">
        <v>103</v>
      </c>
      <c r="E13" s="44" t="s">
        <v>104</v>
      </c>
      <c r="F13" s="44" t="s">
        <v>105</v>
      </c>
      <c r="G13" s="31" t="s">
        <v>106</v>
      </c>
      <c r="H13" s="31" t="s">
        <v>107</v>
      </c>
      <c r="I13" s="31" t="s">
        <v>108</v>
      </c>
      <c r="J13" s="31" t="s">
        <v>109</v>
      </c>
      <c r="K13" s="31" t="s">
        <v>62</v>
      </c>
      <c r="L13" s="31" t="s">
        <v>63</v>
      </c>
      <c r="M13" s="32">
        <v>377</v>
      </c>
      <c r="N13" s="32">
        <v>1131</v>
      </c>
      <c r="O13" s="29">
        <f t="shared" si="0"/>
        <v>1508</v>
      </c>
      <c r="P13" s="31" t="s">
        <v>43</v>
      </c>
      <c r="Q13" s="31" t="s">
        <v>64</v>
      </c>
      <c r="R13" s="17" t="s">
        <v>54</v>
      </c>
      <c r="S13" s="17" t="s">
        <v>31</v>
      </c>
      <c r="T13" s="17" t="s">
        <v>33</v>
      </c>
      <c r="U13" s="17" t="s">
        <v>110</v>
      </c>
      <c r="V13" s="19"/>
    </row>
    <row r="14" spans="1:22" ht="14.45">
      <c r="A14" s="40">
        <v>14</v>
      </c>
      <c r="B14" s="28">
        <v>45110</v>
      </c>
      <c r="C14" s="28">
        <v>45308</v>
      </c>
      <c r="D14" s="31" t="s">
        <v>111</v>
      </c>
      <c r="E14" s="44" t="s">
        <v>112</v>
      </c>
      <c r="F14" s="44" t="s">
        <v>113</v>
      </c>
      <c r="G14" s="31" t="s">
        <v>106</v>
      </c>
      <c r="H14" s="31" t="s">
        <v>25</v>
      </c>
      <c r="I14" s="31" t="s">
        <v>114</v>
      </c>
      <c r="J14" s="31" t="s">
        <v>115</v>
      </c>
      <c r="K14" s="31" t="s">
        <v>28</v>
      </c>
      <c r="L14" s="31" t="s">
        <v>29</v>
      </c>
      <c r="M14" s="32">
        <v>1730</v>
      </c>
      <c r="N14" s="32"/>
      <c r="O14" s="29">
        <f t="shared" si="0"/>
        <v>1730</v>
      </c>
      <c r="P14" s="31" t="s">
        <v>43</v>
      </c>
      <c r="Q14" s="31" t="s">
        <v>44</v>
      </c>
      <c r="R14" s="17" t="s">
        <v>54</v>
      </c>
      <c r="S14" s="17" t="s">
        <v>31</v>
      </c>
      <c r="T14" s="17" t="s">
        <v>33</v>
      </c>
      <c r="U14" s="17" t="s">
        <v>110</v>
      </c>
      <c r="V14" s="19"/>
    </row>
    <row r="15" spans="1:22" ht="14.45">
      <c r="A15" s="40">
        <v>15</v>
      </c>
      <c r="B15" s="28">
        <v>45110</v>
      </c>
      <c r="C15" s="28">
        <v>45308</v>
      </c>
      <c r="D15" s="31" t="s">
        <v>116</v>
      </c>
      <c r="E15" s="44"/>
      <c r="F15" s="44"/>
      <c r="G15" s="31" t="s">
        <v>106</v>
      </c>
      <c r="H15" s="31" t="s">
        <v>100</v>
      </c>
      <c r="I15" s="31" t="s">
        <v>117</v>
      </c>
      <c r="J15" s="31" t="s">
        <v>118</v>
      </c>
      <c r="K15" s="31" t="s">
        <v>41</v>
      </c>
      <c r="L15" s="31" t="s">
        <v>42</v>
      </c>
      <c r="M15" s="32"/>
      <c r="N15" s="32"/>
      <c r="O15" s="29">
        <f t="shared" si="0"/>
        <v>0</v>
      </c>
      <c r="P15" s="31"/>
      <c r="Q15" s="31"/>
      <c r="R15" s="17" t="s">
        <v>54</v>
      </c>
      <c r="S15" s="17" t="s">
        <v>31</v>
      </c>
      <c r="T15" s="17" t="s">
        <v>33</v>
      </c>
      <c r="U15" s="17" t="s">
        <v>110</v>
      </c>
      <c r="V15" s="19"/>
    </row>
    <row r="16" spans="1:22" ht="14.45">
      <c r="A16" s="40">
        <v>16</v>
      </c>
      <c r="B16" s="28">
        <v>45117</v>
      </c>
      <c r="C16" s="28">
        <v>45308</v>
      </c>
      <c r="D16" s="17" t="s">
        <v>119</v>
      </c>
      <c r="E16" s="21" t="s">
        <v>120</v>
      </c>
      <c r="F16" s="21" t="s">
        <v>121</v>
      </c>
      <c r="G16" s="17" t="s">
        <v>106</v>
      </c>
      <c r="H16" s="17" t="s">
        <v>75</v>
      </c>
      <c r="I16" s="17" t="s">
        <v>76</v>
      </c>
      <c r="J16" s="17" t="s">
        <v>122</v>
      </c>
      <c r="K16" s="17" t="s">
        <v>41</v>
      </c>
      <c r="L16" s="17" t="s">
        <v>42</v>
      </c>
      <c r="M16" s="29"/>
      <c r="N16" s="29"/>
      <c r="O16" s="29">
        <f t="shared" si="0"/>
        <v>0</v>
      </c>
      <c r="P16" s="17"/>
      <c r="Q16" s="17"/>
      <c r="R16" s="17" t="s">
        <v>54</v>
      </c>
      <c r="S16" s="17" t="s">
        <v>31</v>
      </c>
      <c r="T16" s="17" t="s">
        <v>33</v>
      </c>
      <c r="U16" s="17" t="s">
        <v>110</v>
      </c>
      <c r="V16" s="19"/>
    </row>
    <row r="17" spans="1:22" ht="28.9">
      <c r="A17" s="40">
        <v>17</v>
      </c>
      <c r="B17" s="28">
        <v>45110</v>
      </c>
      <c r="C17" s="28">
        <v>45308</v>
      </c>
      <c r="D17" s="17" t="s">
        <v>123</v>
      </c>
      <c r="E17" s="21"/>
      <c r="F17" s="21"/>
      <c r="G17" s="17" t="s">
        <v>106</v>
      </c>
      <c r="H17" s="17" t="s">
        <v>59</v>
      </c>
      <c r="I17" s="17" t="s">
        <v>60</v>
      </c>
      <c r="J17" s="17" t="s">
        <v>124</v>
      </c>
      <c r="K17" s="17" t="s">
        <v>41</v>
      </c>
      <c r="L17" s="17" t="s">
        <v>125</v>
      </c>
      <c r="M17" s="29" t="s">
        <v>126</v>
      </c>
      <c r="N17" s="29" t="s">
        <v>127</v>
      </c>
      <c r="O17" s="29">
        <f t="shared" si="0"/>
        <v>0</v>
      </c>
      <c r="P17" s="17" t="s">
        <v>52</v>
      </c>
      <c r="Q17" s="17" t="s">
        <v>78</v>
      </c>
      <c r="R17" s="17" t="s">
        <v>54</v>
      </c>
      <c r="S17" s="17" t="s">
        <v>31</v>
      </c>
      <c r="T17" s="17" t="s">
        <v>33</v>
      </c>
      <c r="U17" s="17" t="s">
        <v>110</v>
      </c>
      <c r="V17" s="19"/>
    </row>
    <row r="18" spans="1:22" ht="28.9">
      <c r="A18" s="40">
        <v>18</v>
      </c>
      <c r="B18" s="28">
        <v>45110</v>
      </c>
      <c r="C18" s="28">
        <v>45308</v>
      </c>
      <c r="D18" s="17" t="s">
        <v>128</v>
      </c>
      <c r="E18" s="21"/>
      <c r="F18" s="21"/>
      <c r="G18" s="17" t="s">
        <v>58</v>
      </c>
      <c r="H18" s="17" t="s">
        <v>107</v>
      </c>
      <c r="I18" s="17" t="s">
        <v>108</v>
      </c>
      <c r="J18" s="17" t="s">
        <v>129</v>
      </c>
      <c r="K18" s="17" t="s">
        <v>41</v>
      </c>
      <c r="L18" s="17" t="s">
        <v>125</v>
      </c>
      <c r="M18" s="29"/>
      <c r="N18" s="29"/>
      <c r="O18" s="29">
        <f t="shared" si="0"/>
        <v>0</v>
      </c>
      <c r="P18" s="17"/>
      <c r="Q18" s="17"/>
      <c r="R18" s="17" t="s">
        <v>54</v>
      </c>
      <c r="S18" s="17" t="s">
        <v>31</v>
      </c>
      <c r="T18" s="17" t="s">
        <v>33</v>
      </c>
      <c r="U18" s="17" t="s">
        <v>110</v>
      </c>
      <c r="V18" s="13"/>
    </row>
    <row r="19" spans="1:22" ht="28.9">
      <c r="A19" s="40">
        <v>11</v>
      </c>
      <c r="B19" s="28">
        <v>45110</v>
      </c>
      <c r="C19" s="28">
        <v>45306</v>
      </c>
      <c r="D19" s="17" t="s">
        <v>130</v>
      </c>
      <c r="E19" s="21" t="s">
        <v>131</v>
      </c>
      <c r="F19" s="21" t="s">
        <v>132</v>
      </c>
      <c r="G19" s="17" t="s">
        <v>133</v>
      </c>
      <c r="H19" s="17" t="s">
        <v>107</v>
      </c>
      <c r="I19" s="17" t="s">
        <v>108</v>
      </c>
      <c r="J19" s="17" t="s">
        <v>129</v>
      </c>
      <c r="K19" s="17" t="s">
        <v>41</v>
      </c>
      <c r="L19" s="17" t="s">
        <v>125</v>
      </c>
      <c r="M19" s="29">
        <v>800</v>
      </c>
      <c r="N19" s="29">
        <v>1300</v>
      </c>
      <c r="O19" s="29">
        <f t="shared" si="0"/>
        <v>2100</v>
      </c>
      <c r="P19" s="17" t="s">
        <v>52</v>
      </c>
      <c r="Q19" s="17" t="s">
        <v>78</v>
      </c>
      <c r="R19" s="17" t="s">
        <v>54</v>
      </c>
      <c r="S19" s="17" t="s">
        <v>32</v>
      </c>
      <c r="T19" s="17" t="s">
        <v>71</v>
      </c>
      <c r="U19" s="17" t="s">
        <v>34</v>
      </c>
      <c r="V19" s="19"/>
    </row>
    <row r="20" spans="1:22" ht="28.9">
      <c r="A20" s="40">
        <v>19</v>
      </c>
      <c r="B20" s="28"/>
      <c r="C20" s="28">
        <v>45313</v>
      </c>
      <c r="D20" s="17" t="s">
        <v>134</v>
      </c>
      <c r="E20" s="21" t="s">
        <v>135</v>
      </c>
      <c r="F20" s="21" t="s">
        <v>136</v>
      </c>
      <c r="G20" s="17" t="s">
        <v>137</v>
      </c>
      <c r="H20" s="17" t="s">
        <v>59</v>
      </c>
      <c r="I20" s="17" t="s">
        <v>60</v>
      </c>
      <c r="J20" s="17" t="s">
        <v>138</v>
      </c>
      <c r="K20" s="17" t="s">
        <v>28</v>
      </c>
      <c r="L20" s="17" t="s">
        <v>29</v>
      </c>
      <c r="M20" s="29"/>
      <c r="N20" s="29"/>
      <c r="O20" s="29">
        <f t="shared" si="0"/>
        <v>0</v>
      </c>
      <c r="P20" s="17"/>
      <c r="Q20" s="17" t="s">
        <v>78</v>
      </c>
      <c r="R20" s="17" t="s">
        <v>54</v>
      </c>
      <c r="S20" s="17" t="s">
        <v>31</v>
      </c>
      <c r="T20" s="17" t="s">
        <v>71</v>
      </c>
      <c r="U20" s="17" t="s">
        <v>34</v>
      </c>
      <c r="V20" s="13"/>
    </row>
    <row r="21" spans="1:22" ht="14.45">
      <c r="A21" s="40">
        <v>21</v>
      </c>
      <c r="B21" s="28"/>
      <c r="C21" s="28">
        <v>45313</v>
      </c>
      <c r="D21" s="17" t="s">
        <v>139</v>
      </c>
      <c r="E21" s="21" t="s">
        <v>46</v>
      </c>
      <c r="F21" s="21" t="s">
        <v>47</v>
      </c>
      <c r="G21" s="17" t="s">
        <v>48</v>
      </c>
      <c r="H21" s="17" t="s">
        <v>49</v>
      </c>
      <c r="I21" s="17" t="s">
        <v>50</v>
      </c>
      <c r="J21" s="17" t="s">
        <v>51</v>
      </c>
      <c r="K21" s="17" t="s">
        <v>28</v>
      </c>
      <c r="L21" s="17" t="s">
        <v>29</v>
      </c>
      <c r="M21" s="29"/>
      <c r="N21" s="29"/>
      <c r="O21" s="29">
        <f t="shared" si="0"/>
        <v>0</v>
      </c>
      <c r="P21" s="17"/>
      <c r="Q21" s="17"/>
      <c r="R21" s="17" t="s">
        <v>54</v>
      </c>
      <c r="S21" s="17" t="s">
        <v>31</v>
      </c>
      <c r="T21" s="17" t="s">
        <v>71</v>
      </c>
      <c r="U21" s="17" t="s">
        <v>34</v>
      </c>
      <c r="V21" s="13"/>
    </row>
    <row r="22" spans="1:22" ht="28.9">
      <c r="A22" s="40">
        <v>22</v>
      </c>
      <c r="B22" s="28">
        <v>45110</v>
      </c>
      <c r="C22" s="28">
        <v>45313</v>
      </c>
      <c r="D22" s="31" t="s">
        <v>140</v>
      </c>
      <c r="E22" s="44"/>
      <c r="F22" s="44"/>
      <c r="G22" s="31" t="s">
        <v>137</v>
      </c>
      <c r="H22" s="31" t="s">
        <v>107</v>
      </c>
      <c r="I22" s="31" t="s">
        <v>108</v>
      </c>
      <c r="J22" s="31" t="s">
        <v>129</v>
      </c>
      <c r="K22" s="31" t="s">
        <v>41</v>
      </c>
      <c r="L22" s="31" t="s">
        <v>125</v>
      </c>
      <c r="M22" s="32"/>
      <c r="N22" s="32"/>
      <c r="O22" s="29">
        <f t="shared" si="0"/>
        <v>0</v>
      </c>
      <c r="P22" s="31"/>
      <c r="Q22" s="31"/>
      <c r="R22" s="17" t="s">
        <v>54</v>
      </c>
      <c r="S22" s="17" t="s">
        <v>31</v>
      </c>
      <c r="T22" s="17" t="s">
        <v>71</v>
      </c>
      <c r="U22" s="17" t="s">
        <v>34</v>
      </c>
      <c r="V22" s="13"/>
    </row>
    <row r="23" spans="1:22" ht="28.9">
      <c r="A23" s="40">
        <v>23</v>
      </c>
      <c r="B23" s="28"/>
      <c r="C23" s="28">
        <v>45313</v>
      </c>
      <c r="D23" s="31" t="s">
        <v>141</v>
      </c>
      <c r="E23" s="44"/>
      <c r="F23" s="44"/>
      <c r="G23" s="31" t="s">
        <v>137</v>
      </c>
      <c r="H23" s="31" t="s">
        <v>107</v>
      </c>
      <c r="I23" s="31" t="s">
        <v>108</v>
      </c>
      <c r="J23" s="31" t="s">
        <v>129</v>
      </c>
      <c r="K23" s="31" t="s">
        <v>41</v>
      </c>
      <c r="L23" s="31" t="s">
        <v>125</v>
      </c>
      <c r="M23" s="32"/>
      <c r="N23" s="32"/>
      <c r="O23" s="29">
        <f t="shared" si="0"/>
        <v>0</v>
      </c>
      <c r="P23" s="31"/>
      <c r="Q23" s="31"/>
      <c r="R23" s="17" t="s">
        <v>54</v>
      </c>
      <c r="S23" s="17" t="s">
        <v>31</v>
      </c>
      <c r="T23" s="17" t="s">
        <v>71</v>
      </c>
      <c r="U23" s="17" t="s">
        <v>34</v>
      </c>
      <c r="V23" s="13"/>
    </row>
    <row r="24" spans="1:22" ht="28.9">
      <c r="A24" s="40">
        <v>24</v>
      </c>
      <c r="B24" s="28"/>
      <c r="C24" s="28">
        <v>45313</v>
      </c>
      <c r="D24" s="17" t="s">
        <v>142</v>
      </c>
      <c r="E24" s="21" t="s">
        <v>143</v>
      </c>
      <c r="F24" s="21" t="s">
        <v>144</v>
      </c>
      <c r="G24" s="17" t="s">
        <v>99</v>
      </c>
      <c r="H24" s="17" t="s">
        <v>59</v>
      </c>
      <c r="I24" s="17" t="s">
        <v>96</v>
      </c>
      <c r="J24" s="17" t="s">
        <v>145</v>
      </c>
      <c r="K24" s="17" t="s">
        <v>28</v>
      </c>
      <c r="L24" s="17" t="s">
        <v>29</v>
      </c>
      <c r="M24" s="29">
        <v>1130</v>
      </c>
      <c r="N24" s="29">
        <v>2700</v>
      </c>
      <c r="O24" s="29">
        <f t="shared" si="0"/>
        <v>3830</v>
      </c>
      <c r="P24" s="17" t="s">
        <v>43</v>
      </c>
      <c r="Q24" s="17" t="s">
        <v>146</v>
      </c>
      <c r="R24" s="17" t="s">
        <v>54</v>
      </c>
      <c r="S24" s="17" t="s">
        <v>31</v>
      </c>
      <c r="T24" s="17" t="s">
        <v>71</v>
      </c>
      <c r="U24" s="17" t="s">
        <v>34</v>
      </c>
      <c r="V24" s="13"/>
    </row>
    <row r="25" spans="1:22" ht="14.45">
      <c r="A25" s="40">
        <v>20</v>
      </c>
      <c r="B25" s="28">
        <v>45110</v>
      </c>
      <c r="C25" s="28">
        <v>45313</v>
      </c>
      <c r="D25" s="17" t="s">
        <v>147</v>
      </c>
      <c r="E25" s="21" t="s">
        <v>148</v>
      </c>
      <c r="F25" s="21" t="s">
        <v>149</v>
      </c>
      <c r="G25" s="17" t="s">
        <v>48</v>
      </c>
      <c r="H25" s="17" t="s">
        <v>25</v>
      </c>
      <c r="I25" s="17" t="s">
        <v>150</v>
      </c>
      <c r="J25" s="17" t="s">
        <v>151</v>
      </c>
      <c r="K25" s="17" t="s">
        <v>28</v>
      </c>
      <c r="L25" s="17" t="s">
        <v>29</v>
      </c>
      <c r="M25" s="29">
        <v>600</v>
      </c>
      <c r="N25" s="29">
        <v>6000</v>
      </c>
      <c r="O25" s="29">
        <f t="shared" si="0"/>
        <v>6600</v>
      </c>
      <c r="P25" s="17" t="s">
        <v>52</v>
      </c>
      <c r="Q25" s="17" t="s">
        <v>78</v>
      </c>
      <c r="R25" s="17" t="s">
        <v>54</v>
      </c>
      <c r="S25" s="17" t="s">
        <v>31</v>
      </c>
      <c r="T25" s="17" t="s">
        <v>71</v>
      </c>
      <c r="U25" s="17" t="s">
        <v>34</v>
      </c>
      <c r="V25" s="13"/>
    </row>
    <row r="26" spans="1:22" ht="14.45">
      <c r="A26" s="40">
        <v>31</v>
      </c>
      <c r="B26" s="28"/>
      <c r="C26" s="28">
        <v>45316</v>
      </c>
      <c r="D26" s="17" t="s">
        <v>152</v>
      </c>
      <c r="E26" s="21"/>
      <c r="F26" s="21"/>
      <c r="G26" s="17" t="s">
        <v>38</v>
      </c>
      <c r="H26" s="17" t="s">
        <v>153</v>
      </c>
      <c r="I26" s="17" t="s">
        <v>154</v>
      </c>
      <c r="J26" s="17" t="s">
        <v>155</v>
      </c>
      <c r="K26" s="17" t="s">
        <v>62</v>
      </c>
      <c r="L26" s="17"/>
      <c r="M26" s="29"/>
      <c r="N26" s="29">
        <v>1000</v>
      </c>
      <c r="O26" s="29">
        <f t="shared" si="0"/>
        <v>1000</v>
      </c>
      <c r="P26" s="17" t="s">
        <v>52</v>
      </c>
      <c r="Q26" s="17" t="s">
        <v>78</v>
      </c>
      <c r="R26" s="17" t="s">
        <v>54</v>
      </c>
      <c r="S26" s="17" t="s">
        <v>32</v>
      </c>
      <c r="T26" s="17" t="s">
        <v>71</v>
      </c>
      <c r="U26" s="17" t="s">
        <v>34</v>
      </c>
      <c r="V26" s="13"/>
    </row>
    <row r="27" spans="1:22" ht="28.9">
      <c r="A27" s="40">
        <v>27</v>
      </c>
      <c r="B27" s="28"/>
      <c r="C27" s="28">
        <v>45316</v>
      </c>
      <c r="D27" s="31" t="s">
        <v>156</v>
      </c>
      <c r="E27" s="44" t="s">
        <v>157</v>
      </c>
      <c r="F27" s="44" t="s">
        <v>158</v>
      </c>
      <c r="G27" s="31" t="s">
        <v>106</v>
      </c>
      <c r="H27" s="31" t="s">
        <v>25</v>
      </c>
      <c r="I27" s="31" t="s">
        <v>159</v>
      </c>
      <c r="J27" s="31" t="s">
        <v>160</v>
      </c>
      <c r="K27" s="31" t="s">
        <v>41</v>
      </c>
      <c r="L27" s="31" t="s">
        <v>42</v>
      </c>
      <c r="M27" s="32">
        <v>5000</v>
      </c>
      <c r="N27" s="32">
        <v>15000</v>
      </c>
      <c r="O27" s="29">
        <f t="shared" si="0"/>
        <v>20000</v>
      </c>
      <c r="P27" s="31" t="s">
        <v>161</v>
      </c>
      <c r="Q27" s="31" t="s">
        <v>44</v>
      </c>
      <c r="R27" s="17" t="s">
        <v>54</v>
      </c>
      <c r="S27" s="17" t="s">
        <v>32</v>
      </c>
      <c r="T27" s="17" t="s">
        <v>71</v>
      </c>
      <c r="U27" s="17" t="s">
        <v>34</v>
      </c>
      <c r="V27" s="13"/>
    </row>
    <row r="28" spans="1:22" ht="28.9">
      <c r="A28" s="40">
        <v>32</v>
      </c>
      <c r="B28" s="28"/>
      <c r="C28" s="28">
        <v>45320</v>
      </c>
      <c r="D28" s="17" t="s">
        <v>162</v>
      </c>
      <c r="E28" s="21" t="s">
        <v>163</v>
      </c>
      <c r="F28" s="21" t="s">
        <v>164</v>
      </c>
      <c r="G28" s="17" t="s">
        <v>38</v>
      </c>
      <c r="H28" s="17" t="s">
        <v>59</v>
      </c>
      <c r="I28" s="17" t="s">
        <v>96</v>
      </c>
      <c r="J28" s="17" t="s">
        <v>165</v>
      </c>
      <c r="K28" s="17" t="s">
        <v>28</v>
      </c>
      <c r="L28" s="17" t="s">
        <v>29</v>
      </c>
      <c r="M28" s="29">
        <v>2005</v>
      </c>
      <c r="N28" s="29">
        <v>4800</v>
      </c>
      <c r="O28" s="29">
        <f t="shared" si="0"/>
        <v>6805</v>
      </c>
      <c r="P28" s="17" t="s">
        <v>52</v>
      </c>
      <c r="Q28" s="17" t="s">
        <v>78</v>
      </c>
      <c r="R28" s="17" t="s">
        <v>54</v>
      </c>
      <c r="S28" s="17" t="s">
        <v>32</v>
      </c>
      <c r="T28" s="17" t="s">
        <v>33</v>
      </c>
      <c r="U28" s="17" t="s">
        <v>34</v>
      </c>
      <c r="V28" s="13"/>
    </row>
    <row r="29" spans="1:22" ht="28.9">
      <c r="A29" s="40">
        <v>29</v>
      </c>
      <c r="B29" s="28"/>
      <c r="C29" s="28">
        <v>45316</v>
      </c>
      <c r="D29" s="17" t="s">
        <v>166</v>
      </c>
      <c r="E29" s="21"/>
      <c r="F29" s="21"/>
      <c r="G29" s="17" t="s">
        <v>106</v>
      </c>
      <c r="H29" s="17" t="s">
        <v>75</v>
      </c>
      <c r="I29" s="17" t="s">
        <v>76</v>
      </c>
      <c r="J29" s="17" t="s">
        <v>167</v>
      </c>
      <c r="K29" s="17" t="s">
        <v>41</v>
      </c>
      <c r="L29" s="17" t="s">
        <v>125</v>
      </c>
      <c r="M29" s="29"/>
      <c r="N29" s="29"/>
      <c r="O29" s="29">
        <f t="shared" si="0"/>
        <v>0</v>
      </c>
      <c r="P29" s="17"/>
      <c r="Q29" s="17"/>
      <c r="R29" s="17" t="s">
        <v>54</v>
      </c>
      <c r="S29" s="17" t="s">
        <v>32</v>
      </c>
      <c r="T29" s="17" t="s">
        <v>71</v>
      </c>
      <c r="U29" s="17" t="s">
        <v>34</v>
      </c>
      <c r="V29" s="13"/>
    </row>
    <row r="30" spans="1:22" ht="28.9">
      <c r="A30" s="40">
        <v>30</v>
      </c>
      <c r="B30" s="28"/>
      <c r="C30" s="28">
        <v>45316</v>
      </c>
      <c r="D30" s="17" t="s">
        <v>168</v>
      </c>
      <c r="E30" s="21"/>
      <c r="F30" s="21"/>
      <c r="G30" s="17" t="s">
        <v>106</v>
      </c>
      <c r="H30" s="17" t="s">
        <v>75</v>
      </c>
      <c r="I30" s="17" t="s">
        <v>76</v>
      </c>
      <c r="J30" s="17" t="s">
        <v>169</v>
      </c>
      <c r="K30" s="17" t="s">
        <v>41</v>
      </c>
      <c r="L30" s="17" t="s">
        <v>42</v>
      </c>
      <c r="M30" s="29"/>
      <c r="N30" s="29"/>
      <c r="O30" s="29">
        <f t="shared" si="0"/>
        <v>0</v>
      </c>
      <c r="P30" s="17"/>
      <c r="Q30" s="17"/>
      <c r="R30" s="17" t="s">
        <v>54</v>
      </c>
      <c r="S30" s="17" t="s">
        <v>32</v>
      </c>
      <c r="T30" s="17" t="s">
        <v>71</v>
      </c>
      <c r="U30" s="17" t="s">
        <v>34</v>
      </c>
      <c r="V30" s="13"/>
    </row>
    <row r="31" spans="1:22" ht="28.9">
      <c r="A31" s="40">
        <v>40</v>
      </c>
      <c r="B31" s="28">
        <v>45099</v>
      </c>
      <c r="C31" s="28">
        <v>45327</v>
      </c>
      <c r="D31" s="17" t="s">
        <v>170</v>
      </c>
      <c r="E31" s="21" t="s">
        <v>171</v>
      </c>
      <c r="F31" s="21" t="s">
        <v>172</v>
      </c>
      <c r="G31" s="17" t="s">
        <v>99</v>
      </c>
      <c r="H31" s="17" t="s">
        <v>100</v>
      </c>
      <c r="I31" s="17" t="s">
        <v>173</v>
      </c>
      <c r="J31" s="17" t="s">
        <v>174</v>
      </c>
      <c r="K31" s="17" t="s">
        <v>62</v>
      </c>
      <c r="L31" s="17" t="s">
        <v>63</v>
      </c>
      <c r="M31" s="29">
        <v>600</v>
      </c>
      <c r="N31" s="29">
        <v>1400</v>
      </c>
      <c r="O31" s="29">
        <f t="shared" si="0"/>
        <v>2000</v>
      </c>
      <c r="P31" s="17" t="s">
        <v>43</v>
      </c>
      <c r="Q31" s="17" t="s">
        <v>175</v>
      </c>
      <c r="R31" s="17" t="s">
        <v>54</v>
      </c>
      <c r="S31" s="17" t="s">
        <v>176</v>
      </c>
      <c r="T31" s="17" t="s">
        <v>31</v>
      </c>
      <c r="U31" s="17" t="s">
        <v>34</v>
      </c>
      <c r="V31" s="13"/>
    </row>
    <row r="32" spans="1:22" ht="28.9">
      <c r="A32" s="40">
        <v>43</v>
      </c>
      <c r="B32" s="28">
        <v>45099</v>
      </c>
      <c r="C32" s="28">
        <v>45327</v>
      </c>
      <c r="D32" s="17" t="s">
        <v>177</v>
      </c>
      <c r="E32" s="21" t="s">
        <v>178</v>
      </c>
      <c r="F32" s="21" t="s">
        <v>179</v>
      </c>
      <c r="G32" s="17" t="s">
        <v>180</v>
      </c>
      <c r="H32" s="17" t="s">
        <v>59</v>
      </c>
      <c r="I32" s="17" t="s">
        <v>96</v>
      </c>
      <c r="J32" s="17" t="s">
        <v>181</v>
      </c>
      <c r="K32" s="17" t="s">
        <v>28</v>
      </c>
      <c r="L32" s="17" t="s">
        <v>29</v>
      </c>
      <c r="M32" s="29">
        <v>755</v>
      </c>
      <c r="N32" s="29">
        <v>3600</v>
      </c>
      <c r="O32" s="29">
        <f t="shared" si="0"/>
        <v>4355</v>
      </c>
      <c r="P32" s="17" t="s">
        <v>52</v>
      </c>
      <c r="Q32" s="17" t="s">
        <v>175</v>
      </c>
      <c r="R32" s="17" t="s">
        <v>54</v>
      </c>
      <c r="S32" s="17" t="s">
        <v>176</v>
      </c>
      <c r="T32" s="17" t="s">
        <v>31</v>
      </c>
      <c r="U32" s="17" t="s">
        <v>34</v>
      </c>
      <c r="V32" s="13"/>
    </row>
    <row r="33" spans="1:22" ht="28.9">
      <c r="A33" s="40">
        <v>33</v>
      </c>
      <c r="B33" s="28"/>
      <c r="C33" s="28">
        <v>45320</v>
      </c>
      <c r="D33" s="17" t="s">
        <v>182</v>
      </c>
      <c r="E33" s="21"/>
      <c r="F33" s="21"/>
      <c r="G33" s="17" t="s">
        <v>106</v>
      </c>
      <c r="H33" s="17" t="s">
        <v>25</v>
      </c>
      <c r="I33" s="17" t="s">
        <v>183</v>
      </c>
      <c r="J33" s="17" t="s">
        <v>184</v>
      </c>
      <c r="K33" s="17" t="s">
        <v>41</v>
      </c>
      <c r="L33" s="17" t="s">
        <v>42</v>
      </c>
      <c r="M33" s="29"/>
      <c r="N33" s="29"/>
      <c r="O33" s="29">
        <f t="shared" si="0"/>
        <v>0</v>
      </c>
      <c r="P33" s="17"/>
      <c r="Q33" s="17"/>
      <c r="R33" s="17" t="s">
        <v>54</v>
      </c>
      <c r="S33" s="17" t="s">
        <v>32</v>
      </c>
      <c r="T33" s="17" t="s">
        <v>33</v>
      </c>
      <c r="U33" s="17" t="s">
        <v>34</v>
      </c>
      <c r="V33" s="13"/>
    </row>
    <row r="34" spans="1:22" ht="14.45">
      <c r="A34" s="40">
        <v>50</v>
      </c>
      <c r="B34" s="28">
        <v>45114</v>
      </c>
      <c r="C34" s="28">
        <v>45328</v>
      </c>
      <c r="D34" s="31" t="s">
        <v>185</v>
      </c>
      <c r="E34" s="44" t="s">
        <v>186</v>
      </c>
      <c r="F34" s="44" t="s">
        <v>187</v>
      </c>
      <c r="G34" s="31" t="s">
        <v>106</v>
      </c>
      <c r="H34" s="31" t="s">
        <v>75</v>
      </c>
      <c r="I34" s="31" t="s">
        <v>76</v>
      </c>
      <c r="J34" s="31" t="s">
        <v>91</v>
      </c>
      <c r="K34" s="31" t="s">
        <v>41</v>
      </c>
      <c r="L34" s="31" t="s">
        <v>42</v>
      </c>
      <c r="M34" s="32">
        <v>275</v>
      </c>
      <c r="N34" s="32">
        <v>540</v>
      </c>
      <c r="O34" s="29">
        <f t="shared" ref="O34:O62" si="1">SUM(M34:N34)</f>
        <v>815</v>
      </c>
      <c r="P34" s="31" t="s">
        <v>52</v>
      </c>
      <c r="Q34" s="31" t="s">
        <v>78</v>
      </c>
      <c r="R34" s="17" t="s">
        <v>176</v>
      </c>
      <c r="S34" s="17" t="s">
        <v>32</v>
      </c>
      <c r="T34" s="17" t="s">
        <v>71</v>
      </c>
      <c r="U34" s="17" t="s">
        <v>188</v>
      </c>
      <c r="V34" s="13"/>
    </row>
    <row r="35" spans="1:22" ht="28.9">
      <c r="A35" s="40">
        <v>25</v>
      </c>
      <c r="B35" s="28"/>
      <c r="C35" s="28">
        <v>45316</v>
      </c>
      <c r="D35" s="17" t="s">
        <v>189</v>
      </c>
      <c r="E35" s="21" t="s">
        <v>190</v>
      </c>
      <c r="F35" s="21" t="s">
        <v>191</v>
      </c>
      <c r="G35" s="17" t="s">
        <v>58</v>
      </c>
      <c r="H35" s="17" t="s">
        <v>107</v>
      </c>
      <c r="I35" s="17" t="s">
        <v>108</v>
      </c>
      <c r="J35" s="17" t="s">
        <v>192</v>
      </c>
      <c r="K35" s="17" t="s">
        <v>28</v>
      </c>
      <c r="L35" s="17" t="s">
        <v>29</v>
      </c>
      <c r="M35" s="29">
        <v>3715</v>
      </c>
      <c r="N35" s="29"/>
      <c r="O35" s="29">
        <f t="shared" si="1"/>
        <v>3715</v>
      </c>
      <c r="P35" s="17" t="s">
        <v>52</v>
      </c>
      <c r="Q35" s="17" t="s">
        <v>193</v>
      </c>
      <c r="R35" s="17" t="s">
        <v>54</v>
      </c>
      <c r="S35" s="17" t="s">
        <v>32</v>
      </c>
      <c r="T35" s="17" t="s">
        <v>71</v>
      </c>
      <c r="U35" s="17" t="s">
        <v>34</v>
      </c>
      <c r="V35" s="13"/>
    </row>
    <row r="36" spans="1:22" ht="28.9">
      <c r="A36" s="40">
        <v>28</v>
      </c>
      <c r="B36" s="28">
        <v>45099</v>
      </c>
      <c r="C36" s="28">
        <v>45316</v>
      </c>
      <c r="D36" s="17" t="s">
        <v>194</v>
      </c>
      <c r="E36" s="21"/>
      <c r="F36" s="21"/>
      <c r="G36" s="17" t="s">
        <v>106</v>
      </c>
      <c r="H36" s="17" t="s">
        <v>25</v>
      </c>
      <c r="I36" s="17" t="s">
        <v>159</v>
      </c>
      <c r="J36" s="17" t="s">
        <v>195</v>
      </c>
      <c r="K36" s="17" t="s">
        <v>28</v>
      </c>
      <c r="L36" s="17" t="s">
        <v>29</v>
      </c>
      <c r="M36" s="29">
        <v>1130</v>
      </c>
      <c r="N36" s="29">
        <v>15000</v>
      </c>
      <c r="O36" s="29">
        <f t="shared" si="1"/>
        <v>16130</v>
      </c>
      <c r="P36" s="17" t="s">
        <v>43</v>
      </c>
      <c r="Q36" s="17" t="s">
        <v>175</v>
      </c>
      <c r="R36" s="17" t="s">
        <v>54</v>
      </c>
      <c r="S36" s="17" t="s">
        <v>32</v>
      </c>
      <c r="T36" s="17" t="s">
        <v>71</v>
      </c>
      <c r="U36" s="17" t="s">
        <v>34</v>
      </c>
      <c r="V36" s="13"/>
    </row>
    <row r="37" spans="1:22" ht="28.9">
      <c r="A37" s="40">
        <v>36</v>
      </c>
      <c r="B37" s="28"/>
      <c r="C37" s="28">
        <v>45320</v>
      </c>
      <c r="D37" s="17" t="s">
        <v>196</v>
      </c>
      <c r="E37" s="21"/>
      <c r="F37" s="21"/>
      <c r="G37" s="17" t="s">
        <v>197</v>
      </c>
      <c r="H37" s="17" t="s">
        <v>59</v>
      </c>
      <c r="I37" s="17" t="s">
        <v>96</v>
      </c>
      <c r="J37" s="17" t="s">
        <v>198</v>
      </c>
      <c r="K37" s="17" t="s">
        <v>28</v>
      </c>
      <c r="L37" s="17" t="s">
        <v>29</v>
      </c>
      <c r="M37" s="29">
        <v>255</v>
      </c>
      <c r="N37" s="29">
        <v>600</v>
      </c>
      <c r="O37" s="29">
        <f t="shared" si="1"/>
        <v>855</v>
      </c>
      <c r="P37" s="17" t="s">
        <v>43</v>
      </c>
      <c r="Q37" s="17" t="s">
        <v>175</v>
      </c>
      <c r="R37" s="17" t="s">
        <v>54</v>
      </c>
      <c r="S37" s="17" t="s">
        <v>32</v>
      </c>
      <c r="T37" s="17" t="s">
        <v>33</v>
      </c>
      <c r="U37" s="17" t="s">
        <v>34</v>
      </c>
      <c r="V37" s="13"/>
    </row>
    <row r="38" spans="1:22" ht="28.9">
      <c r="A38" s="40">
        <v>37</v>
      </c>
      <c r="B38" s="28">
        <v>45099</v>
      </c>
      <c r="C38" s="28">
        <v>45320</v>
      </c>
      <c r="D38" s="17" t="s">
        <v>199</v>
      </c>
      <c r="E38" s="21"/>
      <c r="F38" s="21"/>
      <c r="G38" s="17" t="s">
        <v>197</v>
      </c>
      <c r="H38" s="17" t="s">
        <v>59</v>
      </c>
      <c r="I38" s="17" t="s">
        <v>200</v>
      </c>
      <c r="J38" s="17" t="s">
        <v>201</v>
      </c>
      <c r="K38" s="17" t="s">
        <v>28</v>
      </c>
      <c r="L38" s="17" t="s">
        <v>29</v>
      </c>
      <c r="M38" s="29">
        <v>355</v>
      </c>
      <c r="N38" s="29">
        <v>625</v>
      </c>
      <c r="O38" s="29">
        <f t="shared" si="1"/>
        <v>980</v>
      </c>
      <c r="P38" s="17" t="s">
        <v>43</v>
      </c>
      <c r="Q38" s="17" t="s">
        <v>175</v>
      </c>
      <c r="R38" s="17" t="s">
        <v>54</v>
      </c>
      <c r="S38" s="17" t="s">
        <v>32</v>
      </c>
      <c r="T38" s="17" t="s">
        <v>33</v>
      </c>
      <c r="U38" s="17" t="s">
        <v>34</v>
      </c>
      <c r="V38" s="13"/>
    </row>
    <row r="39" spans="1:22" ht="28.9">
      <c r="A39" s="40">
        <v>39</v>
      </c>
      <c r="B39" s="28">
        <v>45099</v>
      </c>
      <c r="C39" s="28">
        <v>45322</v>
      </c>
      <c r="D39" s="17" t="s">
        <v>202</v>
      </c>
      <c r="E39" s="21"/>
      <c r="F39" s="21"/>
      <c r="G39" s="17" t="s">
        <v>58</v>
      </c>
      <c r="H39" s="17" t="s">
        <v>203</v>
      </c>
      <c r="I39" s="17" t="s">
        <v>204</v>
      </c>
      <c r="J39" s="17" t="s">
        <v>205</v>
      </c>
      <c r="K39" s="17" t="s">
        <v>206</v>
      </c>
      <c r="L39" s="17" t="s">
        <v>207</v>
      </c>
      <c r="M39" s="29"/>
      <c r="N39" s="29"/>
      <c r="O39" s="29">
        <f t="shared" si="1"/>
        <v>0</v>
      </c>
      <c r="P39" s="17"/>
      <c r="Q39" s="17"/>
      <c r="R39" s="17" t="s">
        <v>54</v>
      </c>
      <c r="S39" s="17" t="s">
        <v>32</v>
      </c>
      <c r="T39" s="17" t="s">
        <v>33</v>
      </c>
      <c r="U39" s="17" t="s">
        <v>34</v>
      </c>
      <c r="V39" s="13"/>
    </row>
    <row r="40" spans="1:22" ht="14.45">
      <c r="A40" s="40">
        <v>26</v>
      </c>
      <c r="B40" s="28"/>
      <c r="C40" s="28">
        <v>45316</v>
      </c>
      <c r="D40" s="17" t="s">
        <v>208</v>
      </c>
      <c r="E40" s="21"/>
      <c r="F40" s="21"/>
      <c r="G40" s="17" t="s">
        <v>58</v>
      </c>
      <c r="H40" s="17" t="s">
        <v>25</v>
      </c>
      <c r="I40" s="17" t="s">
        <v>209</v>
      </c>
      <c r="J40" s="17" t="s">
        <v>210</v>
      </c>
      <c r="K40" s="17" t="s">
        <v>62</v>
      </c>
      <c r="L40" s="17" t="s">
        <v>63</v>
      </c>
      <c r="M40" s="29">
        <v>10000</v>
      </c>
      <c r="N40" s="29">
        <v>30000</v>
      </c>
      <c r="O40" s="29">
        <f t="shared" si="1"/>
        <v>40000</v>
      </c>
      <c r="P40" s="17" t="s">
        <v>43</v>
      </c>
      <c r="Q40" s="17" t="s">
        <v>211</v>
      </c>
      <c r="R40" s="17" t="s">
        <v>54</v>
      </c>
      <c r="S40" s="17" t="s">
        <v>32</v>
      </c>
      <c r="T40" s="17" t="s">
        <v>71</v>
      </c>
      <c r="U40" s="17" t="s">
        <v>34</v>
      </c>
      <c r="V40" s="13"/>
    </row>
    <row r="41" spans="1:22" ht="14.45">
      <c r="A41" s="40">
        <v>41</v>
      </c>
      <c r="B41" s="28">
        <v>45099</v>
      </c>
      <c r="C41" s="28">
        <v>45327</v>
      </c>
      <c r="D41" s="17" t="s">
        <v>212</v>
      </c>
      <c r="E41" s="21"/>
      <c r="F41" s="21"/>
      <c r="G41" s="17" t="s">
        <v>137</v>
      </c>
      <c r="H41" s="17" t="s">
        <v>25</v>
      </c>
      <c r="I41" s="17" t="s">
        <v>26</v>
      </c>
      <c r="J41" s="17" t="s">
        <v>213</v>
      </c>
      <c r="K41" s="17" t="s">
        <v>41</v>
      </c>
      <c r="L41" s="17" t="s">
        <v>42</v>
      </c>
      <c r="M41" s="29">
        <v>1500</v>
      </c>
      <c r="N41" s="29">
        <v>3500</v>
      </c>
      <c r="O41" s="29">
        <f t="shared" si="1"/>
        <v>5000</v>
      </c>
      <c r="P41" s="17" t="s">
        <v>52</v>
      </c>
      <c r="Q41" s="17" t="s">
        <v>78</v>
      </c>
      <c r="R41" s="17" t="s">
        <v>54</v>
      </c>
      <c r="S41" s="17" t="s">
        <v>176</v>
      </c>
      <c r="T41" s="17" t="s">
        <v>31</v>
      </c>
      <c r="U41" s="17" t="s">
        <v>34</v>
      </c>
      <c r="V41" s="13"/>
    </row>
    <row r="42" spans="1:22" ht="28.9">
      <c r="A42" s="40">
        <v>42</v>
      </c>
      <c r="B42" s="28">
        <v>45099</v>
      </c>
      <c r="C42" s="28">
        <v>45327</v>
      </c>
      <c r="D42" s="17" t="s">
        <v>214</v>
      </c>
      <c r="E42" s="21" t="s">
        <v>215</v>
      </c>
      <c r="F42" s="21" t="s">
        <v>216</v>
      </c>
      <c r="G42" s="17" t="s">
        <v>197</v>
      </c>
      <c r="H42" s="17" t="s">
        <v>59</v>
      </c>
      <c r="I42" s="17" t="s">
        <v>60</v>
      </c>
      <c r="J42" s="17" t="s">
        <v>217</v>
      </c>
      <c r="K42" s="17" t="s">
        <v>41</v>
      </c>
      <c r="L42" s="17" t="s">
        <v>42</v>
      </c>
      <c r="M42" s="29"/>
      <c r="N42" s="29"/>
      <c r="O42" s="29">
        <f t="shared" si="1"/>
        <v>0</v>
      </c>
      <c r="P42" s="17"/>
      <c r="Q42" s="17" t="s">
        <v>64</v>
      </c>
      <c r="R42" s="17" t="s">
        <v>54</v>
      </c>
      <c r="S42" s="17" t="s">
        <v>176</v>
      </c>
      <c r="T42" s="17" t="s">
        <v>31</v>
      </c>
      <c r="U42" s="17" t="s">
        <v>34</v>
      </c>
      <c r="V42" s="13"/>
    </row>
    <row r="43" spans="1:22" ht="28.9">
      <c r="A43" s="40">
        <v>34</v>
      </c>
      <c r="B43" s="28"/>
      <c r="C43" s="28">
        <v>45320</v>
      </c>
      <c r="D43" s="17" t="s">
        <v>218</v>
      </c>
      <c r="E43" s="21" t="s">
        <v>219</v>
      </c>
      <c r="F43" s="21" t="s">
        <v>220</v>
      </c>
      <c r="G43" s="17" t="s">
        <v>48</v>
      </c>
      <c r="H43" s="17" t="s">
        <v>49</v>
      </c>
      <c r="I43" s="17" t="s">
        <v>221</v>
      </c>
      <c r="J43" s="17" t="s">
        <v>222</v>
      </c>
      <c r="K43" s="17" t="s">
        <v>62</v>
      </c>
      <c r="L43" s="17" t="s">
        <v>223</v>
      </c>
      <c r="M43" s="29"/>
      <c r="N43" s="29"/>
      <c r="O43" s="29">
        <f t="shared" si="1"/>
        <v>0</v>
      </c>
      <c r="P43" s="17"/>
      <c r="Q43" s="17" t="s">
        <v>224</v>
      </c>
      <c r="R43" s="17" t="s">
        <v>54</v>
      </c>
      <c r="S43" s="17" t="s">
        <v>32</v>
      </c>
      <c r="T43" s="17" t="s">
        <v>33</v>
      </c>
      <c r="U43" s="17" t="s">
        <v>34</v>
      </c>
      <c r="V43" s="13" t="s">
        <v>225</v>
      </c>
    </row>
    <row r="44" spans="1:22" ht="58.5">
      <c r="A44" s="40">
        <v>44</v>
      </c>
      <c r="B44" s="28">
        <v>45099</v>
      </c>
      <c r="C44" s="28">
        <v>45327</v>
      </c>
      <c r="D44" s="17" t="s">
        <v>226</v>
      </c>
      <c r="E44" s="21" t="s">
        <v>227</v>
      </c>
      <c r="F44" s="21" t="s">
        <v>228</v>
      </c>
      <c r="G44" s="17" t="s">
        <v>95</v>
      </c>
      <c r="H44" s="17" t="s">
        <v>59</v>
      </c>
      <c r="I44" s="17" t="s">
        <v>96</v>
      </c>
      <c r="J44" s="17" t="s">
        <v>229</v>
      </c>
      <c r="K44" s="17" t="s">
        <v>28</v>
      </c>
      <c r="L44" s="17" t="s">
        <v>29</v>
      </c>
      <c r="M44" s="29">
        <v>1130</v>
      </c>
      <c r="N44" s="29">
        <v>2700</v>
      </c>
      <c r="O44" s="29">
        <f t="shared" si="1"/>
        <v>3830</v>
      </c>
      <c r="P44" s="17" t="s">
        <v>43</v>
      </c>
      <c r="Q44" s="17" t="s">
        <v>175</v>
      </c>
      <c r="R44" s="17" t="s">
        <v>54</v>
      </c>
      <c r="S44" s="17" t="s">
        <v>176</v>
      </c>
      <c r="T44" s="17" t="s">
        <v>31</v>
      </c>
      <c r="U44" s="17" t="s">
        <v>34</v>
      </c>
      <c r="V44" s="13"/>
    </row>
    <row r="45" spans="1:22" ht="28.9">
      <c r="A45" s="40">
        <v>45</v>
      </c>
      <c r="B45" s="28">
        <v>45099</v>
      </c>
      <c r="C45" s="28">
        <v>45327</v>
      </c>
      <c r="D45" s="17" t="s">
        <v>230</v>
      </c>
      <c r="E45" s="21"/>
      <c r="F45" s="21"/>
      <c r="G45" s="17" t="s">
        <v>231</v>
      </c>
      <c r="H45" s="17" t="s">
        <v>107</v>
      </c>
      <c r="I45" s="17" t="s">
        <v>108</v>
      </c>
      <c r="J45" s="17" t="s">
        <v>129</v>
      </c>
      <c r="K45" s="17" t="s">
        <v>41</v>
      </c>
      <c r="L45" s="17" t="s">
        <v>125</v>
      </c>
      <c r="M45" s="29" t="s">
        <v>232</v>
      </c>
      <c r="N45" s="29" t="s">
        <v>233</v>
      </c>
      <c r="O45" s="29">
        <f t="shared" si="1"/>
        <v>0</v>
      </c>
      <c r="P45" s="17" t="s">
        <v>52</v>
      </c>
      <c r="Q45" s="17" t="s">
        <v>78</v>
      </c>
      <c r="R45" s="17" t="s">
        <v>54</v>
      </c>
      <c r="S45" s="17" t="s">
        <v>176</v>
      </c>
      <c r="T45" s="17" t="s">
        <v>31</v>
      </c>
      <c r="U45" s="17" t="s">
        <v>34</v>
      </c>
      <c r="V45" s="13"/>
    </row>
    <row r="46" spans="1:22" ht="14.45">
      <c r="A46" s="40">
        <v>46</v>
      </c>
      <c r="B46" s="28">
        <v>45099</v>
      </c>
      <c r="C46" s="28">
        <v>45328</v>
      </c>
      <c r="D46" s="17" t="s">
        <v>234</v>
      </c>
      <c r="E46" s="21" t="s">
        <v>235</v>
      </c>
      <c r="F46" s="21" t="s">
        <v>236</v>
      </c>
      <c r="G46" s="17" t="s">
        <v>58</v>
      </c>
      <c r="H46" s="17" t="s">
        <v>75</v>
      </c>
      <c r="I46" s="17" t="s">
        <v>237</v>
      </c>
      <c r="J46" s="17" t="s">
        <v>238</v>
      </c>
      <c r="K46" s="17" t="s">
        <v>41</v>
      </c>
      <c r="L46" s="17" t="s">
        <v>42</v>
      </c>
      <c r="M46" s="29"/>
      <c r="N46" s="29"/>
      <c r="O46" s="29">
        <f t="shared" si="1"/>
        <v>0</v>
      </c>
      <c r="P46" s="17"/>
      <c r="Q46" s="17" t="s">
        <v>239</v>
      </c>
      <c r="R46" s="17" t="s">
        <v>176</v>
      </c>
      <c r="S46" s="17" t="s">
        <v>32</v>
      </c>
      <c r="T46" s="17" t="s">
        <v>71</v>
      </c>
      <c r="U46" s="17" t="s">
        <v>188</v>
      </c>
      <c r="V46" s="13"/>
    </row>
    <row r="47" spans="1:22" ht="28.9">
      <c r="A47" s="40">
        <v>47</v>
      </c>
      <c r="B47" s="28">
        <v>45099</v>
      </c>
      <c r="C47" s="28">
        <v>45328</v>
      </c>
      <c r="D47" s="17" t="s">
        <v>240</v>
      </c>
      <c r="E47" s="21"/>
      <c r="F47" s="21"/>
      <c r="G47" s="17" t="s">
        <v>106</v>
      </c>
      <c r="H47" s="17" t="s">
        <v>203</v>
      </c>
      <c r="I47" s="17" t="s">
        <v>204</v>
      </c>
      <c r="J47" s="17" t="s">
        <v>241</v>
      </c>
      <c r="K47" s="17" t="s">
        <v>206</v>
      </c>
      <c r="L47" s="17" t="s">
        <v>207</v>
      </c>
      <c r="M47" s="29"/>
      <c r="N47" s="29"/>
      <c r="O47" s="29">
        <f t="shared" si="1"/>
        <v>0</v>
      </c>
      <c r="P47" s="17"/>
      <c r="Q47" s="17" t="s">
        <v>242</v>
      </c>
      <c r="R47" s="17" t="s">
        <v>176</v>
      </c>
      <c r="S47" s="17" t="s">
        <v>32</v>
      </c>
      <c r="T47" s="17" t="s">
        <v>71</v>
      </c>
      <c r="U47" s="17" t="s">
        <v>188</v>
      </c>
      <c r="V47" s="13"/>
    </row>
    <row r="48" spans="1:22" ht="28.9">
      <c r="A48" s="40">
        <v>48</v>
      </c>
      <c r="B48" s="28">
        <v>45099</v>
      </c>
      <c r="C48" s="28">
        <v>45328</v>
      </c>
      <c r="D48" s="17" t="s">
        <v>243</v>
      </c>
      <c r="E48" s="21" t="s">
        <v>244</v>
      </c>
      <c r="F48" s="21" t="s">
        <v>245</v>
      </c>
      <c r="G48" s="17" t="s">
        <v>106</v>
      </c>
      <c r="H48" s="17" t="s">
        <v>75</v>
      </c>
      <c r="I48" s="17" t="s">
        <v>237</v>
      </c>
      <c r="J48" s="17" t="s">
        <v>246</v>
      </c>
      <c r="K48" s="17" t="s">
        <v>41</v>
      </c>
      <c r="L48" s="17" t="s">
        <v>125</v>
      </c>
      <c r="M48" s="29"/>
      <c r="N48" s="29"/>
      <c r="O48" s="29">
        <f t="shared" si="1"/>
        <v>0</v>
      </c>
      <c r="P48" s="17"/>
      <c r="Q48" s="17" t="s">
        <v>247</v>
      </c>
      <c r="R48" s="17" t="s">
        <v>176</v>
      </c>
      <c r="S48" s="17" t="s">
        <v>32</v>
      </c>
      <c r="T48" s="17" t="s">
        <v>71</v>
      </c>
      <c r="U48" s="17" t="s">
        <v>188</v>
      </c>
      <c r="V48" s="13"/>
    </row>
    <row r="49" spans="1:22" ht="28.9">
      <c r="A49" s="40">
        <v>49</v>
      </c>
      <c r="B49" s="28">
        <v>45099</v>
      </c>
      <c r="C49" s="28">
        <v>45328</v>
      </c>
      <c r="D49" s="17" t="s">
        <v>248</v>
      </c>
      <c r="E49" s="21" t="s">
        <v>249</v>
      </c>
      <c r="F49" s="21" t="s">
        <v>250</v>
      </c>
      <c r="G49" s="17" t="s">
        <v>106</v>
      </c>
      <c r="H49" s="17" t="s">
        <v>75</v>
      </c>
      <c r="I49" s="17" t="s">
        <v>76</v>
      </c>
      <c r="J49" s="17" t="s">
        <v>251</v>
      </c>
      <c r="K49" s="17" t="s">
        <v>41</v>
      </c>
      <c r="L49" s="17" t="s">
        <v>42</v>
      </c>
      <c r="M49" s="29"/>
      <c r="N49" s="29"/>
      <c r="O49" s="29">
        <f t="shared" si="1"/>
        <v>0</v>
      </c>
      <c r="P49" s="17"/>
      <c r="Q49" s="17" t="s">
        <v>239</v>
      </c>
      <c r="R49" s="17" t="s">
        <v>176</v>
      </c>
      <c r="S49" s="17" t="s">
        <v>32</v>
      </c>
      <c r="T49" s="17" t="s">
        <v>71</v>
      </c>
      <c r="U49" s="17" t="s">
        <v>188</v>
      </c>
      <c r="V49" s="13"/>
    </row>
    <row r="50" spans="1:22" ht="28.9">
      <c r="A50" s="40">
        <v>38</v>
      </c>
      <c r="B50" s="28">
        <v>45099</v>
      </c>
      <c r="C50" s="28">
        <v>45322</v>
      </c>
      <c r="D50" s="17" t="s">
        <v>252</v>
      </c>
      <c r="E50" s="21" t="s">
        <v>253</v>
      </c>
      <c r="F50" s="21" t="s">
        <v>254</v>
      </c>
      <c r="G50" s="17" t="s">
        <v>58</v>
      </c>
      <c r="H50" s="17" t="s">
        <v>59</v>
      </c>
      <c r="I50" s="17" t="s">
        <v>96</v>
      </c>
      <c r="J50" s="17" t="s">
        <v>97</v>
      </c>
      <c r="K50" s="17" t="s">
        <v>28</v>
      </c>
      <c r="L50" s="17" t="s">
        <v>29</v>
      </c>
      <c r="M50" s="29"/>
      <c r="N50" s="29"/>
      <c r="O50" s="29">
        <f t="shared" si="1"/>
        <v>0</v>
      </c>
      <c r="P50" s="17"/>
      <c r="Q50" s="17" t="s">
        <v>224</v>
      </c>
      <c r="R50" s="17" t="s">
        <v>54</v>
      </c>
      <c r="S50" s="17" t="s">
        <v>32</v>
      </c>
      <c r="T50" s="17" t="s">
        <v>33</v>
      </c>
      <c r="U50" s="17" t="s">
        <v>34</v>
      </c>
      <c r="V50" s="13"/>
    </row>
    <row r="51" spans="1:22" ht="28.9">
      <c r="A51" s="40">
        <v>51</v>
      </c>
      <c r="B51" s="28">
        <v>45114</v>
      </c>
      <c r="C51" s="30">
        <v>45334</v>
      </c>
      <c r="D51" s="17" t="s">
        <v>255</v>
      </c>
      <c r="E51" s="21"/>
      <c r="F51" s="21"/>
      <c r="G51" s="17" t="s">
        <v>106</v>
      </c>
      <c r="H51" s="17" t="s">
        <v>203</v>
      </c>
      <c r="I51" s="17" t="s">
        <v>256</v>
      </c>
      <c r="J51" s="17" t="s">
        <v>257</v>
      </c>
      <c r="K51" s="17" t="s">
        <v>206</v>
      </c>
      <c r="L51" s="17" t="s">
        <v>207</v>
      </c>
      <c r="M51" s="29"/>
      <c r="N51" s="29"/>
      <c r="O51" s="29">
        <f t="shared" si="1"/>
        <v>0</v>
      </c>
      <c r="P51" s="17"/>
      <c r="Q51" s="17" t="s">
        <v>242</v>
      </c>
      <c r="R51" s="17" t="s">
        <v>54</v>
      </c>
      <c r="S51" s="17" t="s">
        <v>31</v>
      </c>
      <c r="T51" s="17" t="s">
        <v>32</v>
      </c>
      <c r="U51" s="17" t="s">
        <v>34</v>
      </c>
      <c r="V51" s="13"/>
    </row>
    <row r="52" spans="1:22" ht="28.9">
      <c r="A52" s="40">
        <v>52</v>
      </c>
      <c r="B52" s="28">
        <v>45114</v>
      </c>
      <c r="C52" s="30">
        <v>45334</v>
      </c>
      <c r="D52" s="31" t="s">
        <v>258</v>
      </c>
      <c r="E52" s="44"/>
      <c r="F52" s="44"/>
      <c r="G52" s="31" t="s">
        <v>106</v>
      </c>
      <c r="H52" s="31" t="s">
        <v>25</v>
      </c>
      <c r="I52" s="31" t="s">
        <v>259</v>
      </c>
      <c r="J52" s="31" t="s">
        <v>260</v>
      </c>
      <c r="K52" s="31" t="s">
        <v>41</v>
      </c>
      <c r="L52" s="31" t="s">
        <v>42</v>
      </c>
      <c r="M52" s="32"/>
      <c r="N52" s="32"/>
      <c r="O52" s="29">
        <f t="shared" si="1"/>
        <v>0</v>
      </c>
      <c r="P52" s="31"/>
      <c r="Q52" s="31" t="s">
        <v>239</v>
      </c>
      <c r="R52" s="17" t="s">
        <v>54</v>
      </c>
      <c r="S52" s="17" t="s">
        <v>31</v>
      </c>
      <c r="T52" s="17" t="s">
        <v>32</v>
      </c>
      <c r="U52" s="17" t="s">
        <v>34</v>
      </c>
      <c r="V52" s="13"/>
    </row>
    <row r="53" spans="1:22" ht="14.45">
      <c r="A53" s="40">
        <v>53</v>
      </c>
      <c r="B53" s="28">
        <v>45114</v>
      </c>
      <c r="C53" s="30">
        <v>45334</v>
      </c>
      <c r="D53" s="17" t="s">
        <v>261</v>
      </c>
      <c r="E53" s="21"/>
      <c r="F53" s="21"/>
      <c r="G53" s="17" t="s">
        <v>106</v>
      </c>
      <c r="H53" s="17" t="s">
        <v>25</v>
      </c>
      <c r="I53" s="17" t="s">
        <v>262</v>
      </c>
      <c r="J53" s="17" t="s">
        <v>263</v>
      </c>
      <c r="K53" s="17" t="s">
        <v>41</v>
      </c>
      <c r="L53" s="17" t="s">
        <v>42</v>
      </c>
      <c r="M53" s="29"/>
      <c r="N53" s="29"/>
      <c r="O53" s="29">
        <f t="shared" si="1"/>
        <v>0</v>
      </c>
      <c r="P53" s="17"/>
      <c r="Q53" s="17" t="s">
        <v>264</v>
      </c>
      <c r="R53" s="17" t="s">
        <v>54</v>
      </c>
      <c r="S53" s="17" t="s">
        <v>31</v>
      </c>
      <c r="T53" s="17" t="s">
        <v>32</v>
      </c>
      <c r="U53" s="17" t="s">
        <v>34</v>
      </c>
      <c r="V53" s="13"/>
    </row>
    <row r="54" spans="1:22" ht="28.9">
      <c r="A54" s="40">
        <v>54</v>
      </c>
      <c r="B54" s="28"/>
      <c r="C54" s="30">
        <v>45334</v>
      </c>
      <c r="D54" s="17" t="s">
        <v>230</v>
      </c>
      <c r="E54" s="21"/>
      <c r="F54" s="21"/>
      <c r="G54" s="17" t="s">
        <v>265</v>
      </c>
      <c r="H54" s="17" t="s">
        <v>107</v>
      </c>
      <c r="I54" s="17" t="s">
        <v>108</v>
      </c>
      <c r="J54" s="17" t="s">
        <v>129</v>
      </c>
      <c r="K54" s="17" t="s">
        <v>62</v>
      </c>
      <c r="L54" s="17" t="s">
        <v>63</v>
      </c>
      <c r="M54" s="29" t="s">
        <v>266</v>
      </c>
      <c r="N54" s="29" t="s">
        <v>267</v>
      </c>
      <c r="O54" s="29">
        <f t="shared" si="1"/>
        <v>0</v>
      </c>
      <c r="P54" s="17" t="s">
        <v>52</v>
      </c>
      <c r="Q54" s="17" t="s">
        <v>78</v>
      </c>
      <c r="R54" s="17" t="s">
        <v>54</v>
      </c>
      <c r="S54" s="17" t="s">
        <v>31</v>
      </c>
      <c r="T54" s="17" t="s">
        <v>32</v>
      </c>
      <c r="U54" s="17" t="s">
        <v>34</v>
      </c>
      <c r="V54" s="13"/>
    </row>
    <row r="55" spans="1:22" s="48" customFormat="1" ht="28.9">
      <c r="A55" s="40">
        <v>55</v>
      </c>
      <c r="B55" s="28"/>
      <c r="C55" s="30">
        <v>45334</v>
      </c>
      <c r="D55" s="31" t="s">
        <v>268</v>
      </c>
      <c r="E55" s="21" t="s">
        <v>269</v>
      </c>
      <c r="F55" s="21" t="s">
        <v>270</v>
      </c>
      <c r="G55" s="31" t="s">
        <v>95</v>
      </c>
      <c r="H55" s="31" t="s">
        <v>59</v>
      </c>
      <c r="I55" s="31" t="s">
        <v>96</v>
      </c>
      <c r="J55" s="31" t="s">
        <v>271</v>
      </c>
      <c r="K55" s="31" t="s">
        <v>28</v>
      </c>
      <c r="L55" s="31" t="s">
        <v>29</v>
      </c>
      <c r="M55" s="32"/>
      <c r="N55" s="32"/>
      <c r="O55" s="29">
        <f t="shared" si="1"/>
        <v>0</v>
      </c>
      <c r="P55" s="31"/>
      <c r="Q55" s="31" t="s">
        <v>175</v>
      </c>
      <c r="R55" s="17" t="s">
        <v>54</v>
      </c>
      <c r="S55" s="17" t="s">
        <v>31</v>
      </c>
      <c r="T55" s="17" t="s">
        <v>32</v>
      </c>
      <c r="U55" s="17" t="s">
        <v>34</v>
      </c>
      <c r="V55" s="10"/>
    </row>
    <row r="56" spans="1:22" ht="28.9">
      <c r="A56" s="40">
        <v>56</v>
      </c>
      <c r="B56" s="28"/>
      <c r="C56" s="30">
        <v>45334</v>
      </c>
      <c r="D56" s="17" t="s">
        <v>230</v>
      </c>
      <c r="E56" s="21"/>
      <c r="F56" s="21"/>
      <c r="G56" s="17" t="s">
        <v>231</v>
      </c>
      <c r="H56" s="17" t="s">
        <v>107</v>
      </c>
      <c r="I56" s="17" t="s">
        <v>108</v>
      </c>
      <c r="J56" s="17" t="s">
        <v>129</v>
      </c>
      <c r="K56" s="17" t="s">
        <v>62</v>
      </c>
      <c r="L56" s="17" t="s">
        <v>63</v>
      </c>
      <c r="M56" s="29" t="s">
        <v>272</v>
      </c>
      <c r="N56" s="29" t="s">
        <v>273</v>
      </c>
      <c r="O56" s="29">
        <f t="shared" si="1"/>
        <v>0</v>
      </c>
      <c r="P56" s="17" t="s">
        <v>52</v>
      </c>
      <c r="Q56" s="17" t="s">
        <v>78</v>
      </c>
      <c r="R56" s="17" t="s">
        <v>54</v>
      </c>
      <c r="S56" s="17" t="s">
        <v>31</v>
      </c>
      <c r="T56" s="17" t="s">
        <v>32</v>
      </c>
      <c r="U56" s="17" t="s">
        <v>34</v>
      </c>
      <c r="V56" s="13"/>
    </row>
    <row r="57" spans="1:22" ht="28.9">
      <c r="A57" s="40">
        <v>57</v>
      </c>
      <c r="B57" s="28"/>
      <c r="C57" s="30">
        <v>45334</v>
      </c>
      <c r="D57" s="17" t="s">
        <v>274</v>
      </c>
      <c r="E57" s="21"/>
      <c r="F57" s="21"/>
      <c r="G57" s="17" t="s">
        <v>106</v>
      </c>
      <c r="H57" s="17" t="s">
        <v>107</v>
      </c>
      <c r="I57" s="17" t="s">
        <v>108</v>
      </c>
      <c r="J57" s="17" t="s">
        <v>129</v>
      </c>
      <c r="K57" s="17" t="s">
        <v>62</v>
      </c>
      <c r="L57" s="17" t="s">
        <v>63</v>
      </c>
      <c r="M57" s="29"/>
      <c r="N57" s="29"/>
      <c r="O57" s="29">
        <f t="shared" si="1"/>
        <v>0</v>
      </c>
      <c r="P57" s="17" t="s">
        <v>161</v>
      </c>
      <c r="Q57" s="17" t="s">
        <v>275</v>
      </c>
      <c r="R57" s="17" t="s">
        <v>54</v>
      </c>
      <c r="S57" s="17" t="s">
        <v>31</v>
      </c>
      <c r="T57" s="17" t="s">
        <v>32</v>
      </c>
      <c r="U57" s="17" t="s">
        <v>34</v>
      </c>
      <c r="V57" s="13"/>
    </row>
    <row r="58" spans="1:22" ht="28.9">
      <c r="A58" s="40">
        <v>58</v>
      </c>
      <c r="B58" s="28"/>
      <c r="C58" s="30">
        <v>45336</v>
      </c>
      <c r="D58" s="17" t="s">
        <v>276</v>
      </c>
      <c r="E58" s="21" t="s">
        <v>277</v>
      </c>
      <c r="F58" s="21" t="s">
        <v>278</v>
      </c>
      <c r="G58" s="17" t="s">
        <v>106</v>
      </c>
      <c r="H58" s="17" t="s">
        <v>75</v>
      </c>
      <c r="I58" s="17" t="s">
        <v>279</v>
      </c>
      <c r="J58" s="17" t="s">
        <v>280</v>
      </c>
      <c r="K58" s="17" t="s">
        <v>28</v>
      </c>
      <c r="L58" s="17" t="s">
        <v>29</v>
      </c>
      <c r="M58" s="29"/>
      <c r="N58" s="29"/>
      <c r="O58" s="29">
        <f t="shared" si="1"/>
        <v>0</v>
      </c>
      <c r="P58" s="17"/>
      <c r="Q58" s="17" t="s">
        <v>281</v>
      </c>
      <c r="R58" s="17" t="s">
        <v>282</v>
      </c>
      <c r="S58" s="17" t="s">
        <v>31</v>
      </c>
      <c r="T58" s="17" t="s">
        <v>71</v>
      </c>
      <c r="U58" s="17" t="s">
        <v>188</v>
      </c>
      <c r="V58" s="13"/>
    </row>
    <row r="59" spans="1:22" ht="28.9">
      <c r="A59" s="40">
        <v>59</v>
      </c>
      <c r="B59" s="28"/>
      <c r="C59" s="30">
        <v>45336</v>
      </c>
      <c r="D59" s="17" t="s">
        <v>283</v>
      </c>
      <c r="E59" s="21"/>
      <c r="F59" s="21"/>
      <c r="G59" s="17" t="s">
        <v>106</v>
      </c>
      <c r="H59" s="17" t="s">
        <v>107</v>
      </c>
      <c r="I59" s="17" t="s">
        <v>108</v>
      </c>
      <c r="J59" s="17" t="s">
        <v>129</v>
      </c>
      <c r="K59" s="17" t="s">
        <v>41</v>
      </c>
      <c r="L59" s="17" t="s">
        <v>125</v>
      </c>
      <c r="M59" s="29"/>
      <c r="N59" s="29"/>
      <c r="O59" s="29">
        <f t="shared" si="1"/>
        <v>0</v>
      </c>
      <c r="P59" s="17"/>
      <c r="Q59" s="17" t="s">
        <v>284</v>
      </c>
      <c r="R59" s="17" t="s">
        <v>282</v>
      </c>
      <c r="S59" s="17" t="s">
        <v>31</v>
      </c>
      <c r="T59" s="17" t="s">
        <v>71</v>
      </c>
      <c r="U59" s="17" t="s">
        <v>188</v>
      </c>
      <c r="V59" s="13"/>
    </row>
    <row r="60" spans="1:22" ht="28.9">
      <c r="A60" s="40">
        <v>60</v>
      </c>
      <c r="B60" s="28"/>
      <c r="C60" s="30">
        <v>45336</v>
      </c>
      <c r="D60" s="17" t="s">
        <v>285</v>
      </c>
      <c r="E60" s="21"/>
      <c r="F60" s="21"/>
      <c r="G60" s="17" t="s">
        <v>106</v>
      </c>
      <c r="H60" s="17" t="s">
        <v>107</v>
      </c>
      <c r="I60" s="17" t="s">
        <v>108</v>
      </c>
      <c r="J60" s="17" t="s">
        <v>129</v>
      </c>
      <c r="K60" s="17" t="s">
        <v>41</v>
      </c>
      <c r="L60" s="17" t="s">
        <v>63</v>
      </c>
      <c r="M60" s="29"/>
      <c r="N60" s="29"/>
      <c r="O60" s="29">
        <f t="shared" si="1"/>
        <v>0</v>
      </c>
      <c r="P60" s="17"/>
      <c r="Q60" s="17" t="s">
        <v>64</v>
      </c>
      <c r="R60" s="17" t="s">
        <v>282</v>
      </c>
      <c r="S60" s="17" t="s">
        <v>31</v>
      </c>
      <c r="T60" s="17" t="s">
        <v>71</v>
      </c>
      <c r="U60" s="17" t="s">
        <v>188</v>
      </c>
      <c r="V60" s="13"/>
    </row>
    <row r="61" spans="1:22" ht="28.9">
      <c r="A61" s="40">
        <v>62</v>
      </c>
      <c r="B61" s="28"/>
      <c r="C61" s="30">
        <v>45336</v>
      </c>
      <c r="D61" s="17" t="s">
        <v>286</v>
      </c>
      <c r="E61" s="21"/>
      <c r="F61" s="21"/>
      <c r="G61" s="17" t="s">
        <v>58</v>
      </c>
      <c r="H61" s="17" t="s">
        <v>107</v>
      </c>
      <c r="I61" s="17" t="s">
        <v>108</v>
      </c>
      <c r="J61" s="17" t="s">
        <v>129</v>
      </c>
      <c r="K61" s="17" t="s">
        <v>41</v>
      </c>
      <c r="L61" s="17" t="s">
        <v>125</v>
      </c>
      <c r="M61" s="29"/>
      <c r="N61" s="29"/>
      <c r="O61" s="29">
        <f t="shared" si="1"/>
        <v>0</v>
      </c>
      <c r="P61" s="17" t="s">
        <v>52</v>
      </c>
      <c r="Q61" s="17" t="s">
        <v>78</v>
      </c>
      <c r="R61" s="17" t="s">
        <v>282</v>
      </c>
      <c r="S61" s="17" t="s">
        <v>31</v>
      </c>
      <c r="T61" s="17" t="s">
        <v>71</v>
      </c>
      <c r="U61" s="17" t="s">
        <v>188</v>
      </c>
      <c r="V61" s="13"/>
    </row>
    <row r="62" spans="1:22" ht="28.9">
      <c r="A62" s="40">
        <v>63</v>
      </c>
      <c r="B62" s="28"/>
      <c r="C62" s="30">
        <v>45336</v>
      </c>
      <c r="D62" s="17" t="s">
        <v>287</v>
      </c>
      <c r="E62" s="21"/>
      <c r="F62" s="21"/>
      <c r="G62" s="17" t="s">
        <v>38</v>
      </c>
      <c r="H62" s="17" t="s">
        <v>107</v>
      </c>
      <c r="I62" s="17" t="s">
        <v>108</v>
      </c>
      <c r="J62" s="17" t="s">
        <v>129</v>
      </c>
      <c r="K62" s="17" t="s">
        <v>41</v>
      </c>
      <c r="L62" s="17" t="s">
        <v>125</v>
      </c>
      <c r="M62" s="29"/>
      <c r="N62" s="29"/>
      <c r="O62" s="29">
        <f t="shared" si="1"/>
        <v>0</v>
      </c>
      <c r="P62" s="17" t="s">
        <v>52</v>
      </c>
      <c r="Q62" s="17" t="s">
        <v>78</v>
      </c>
      <c r="R62" s="17" t="s">
        <v>282</v>
      </c>
      <c r="S62" s="17" t="s">
        <v>31</v>
      </c>
      <c r="T62" s="17" t="s">
        <v>71</v>
      </c>
      <c r="U62" s="17" t="s">
        <v>188</v>
      </c>
      <c r="V62" s="13"/>
    </row>
    <row r="63" spans="1:22" ht="28.9">
      <c r="A63" s="40"/>
      <c r="B63" s="28"/>
      <c r="C63" s="30">
        <v>45336</v>
      </c>
      <c r="D63" s="17" t="s">
        <v>287</v>
      </c>
      <c r="E63" s="21"/>
      <c r="F63" s="21"/>
      <c r="G63" s="17" t="s">
        <v>288</v>
      </c>
      <c r="H63" s="17" t="s">
        <v>107</v>
      </c>
      <c r="I63" s="17" t="s">
        <v>108</v>
      </c>
      <c r="J63" s="17" t="s">
        <v>129</v>
      </c>
      <c r="K63" s="17" t="s">
        <v>62</v>
      </c>
      <c r="L63" s="17" t="s">
        <v>63</v>
      </c>
      <c r="M63" s="29"/>
      <c r="N63" s="29"/>
      <c r="O63" s="29"/>
      <c r="P63" s="17" t="s">
        <v>52</v>
      </c>
      <c r="Q63" s="17" t="s">
        <v>78</v>
      </c>
      <c r="R63" s="17" t="s">
        <v>282</v>
      </c>
      <c r="S63" s="17" t="s">
        <v>31</v>
      </c>
      <c r="T63" s="17" t="s">
        <v>71</v>
      </c>
      <c r="U63" s="17" t="s">
        <v>188</v>
      </c>
      <c r="V63" s="13"/>
    </row>
    <row r="64" spans="1:22" ht="28.9">
      <c r="A64" s="40">
        <v>64</v>
      </c>
      <c r="B64" s="28"/>
      <c r="C64" s="30">
        <v>45336</v>
      </c>
      <c r="D64" s="31" t="s">
        <v>289</v>
      </c>
      <c r="E64" s="44"/>
      <c r="F64" s="44"/>
      <c r="G64" s="31" t="s">
        <v>99</v>
      </c>
      <c r="H64" s="31" t="s">
        <v>203</v>
      </c>
      <c r="I64" s="31" t="s">
        <v>204</v>
      </c>
      <c r="J64" s="31" t="s">
        <v>290</v>
      </c>
      <c r="K64" s="31" t="s">
        <v>206</v>
      </c>
      <c r="L64" s="31" t="s">
        <v>207</v>
      </c>
      <c r="M64" s="32"/>
      <c r="N64" s="32"/>
      <c r="O64" s="29">
        <f t="shared" ref="O64:O93" si="2">SUM(M64:N64)</f>
        <v>0</v>
      </c>
      <c r="P64" s="31"/>
      <c r="Q64" s="31" t="s">
        <v>242</v>
      </c>
      <c r="R64" s="17" t="s">
        <v>282</v>
      </c>
      <c r="S64" s="17" t="s">
        <v>31</v>
      </c>
      <c r="T64" s="17" t="s">
        <v>71</v>
      </c>
      <c r="U64" s="17" t="s">
        <v>188</v>
      </c>
      <c r="V64" s="13"/>
    </row>
    <row r="65" spans="1:22" ht="28.9">
      <c r="A65" s="40">
        <v>65</v>
      </c>
      <c r="B65" s="28"/>
      <c r="C65" s="30">
        <v>45341</v>
      </c>
      <c r="D65" s="31" t="s">
        <v>291</v>
      </c>
      <c r="E65" s="44"/>
      <c r="F65" s="44"/>
      <c r="G65" s="31" t="s">
        <v>292</v>
      </c>
      <c r="H65" s="31" t="s">
        <v>59</v>
      </c>
      <c r="I65" s="31" t="s">
        <v>293</v>
      </c>
      <c r="J65" s="31" t="s">
        <v>294</v>
      </c>
      <c r="K65" s="31" t="s">
        <v>28</v>
      </c>
      <c r="L65" s="31" t="s">
        <v>29</v>
      </c>
      <c r="M65" s="32"/>
      <c r="N65" s="32"/>
      <c r="O65" s="29">
        <f t="shared" si="2"/>
        <v>0</v>
      </c>
      <c r="P65" s="31"/>
      <c r="Q65" s="31" t="s">
        <v>295</v>
      </c>
      <c r="R65" s="17" t="s">
        <v>54</v>
      </c>
      <c r="S65" s="17" t="s">
        <v>282</v>
      </c>
      <c r="T65" s="17" t="s">
        <v>176</v>
      </c>
      <c r="U65" s="17" t="s">
        <v>34</v>
      </c>
      <c r="V65" s="13"/>
    </row>
    <row r="66" spans="1:22" ht="28.9">
      <c r="A66" s="40"/>
      <c r="B66" s="28"/>
      <c r="C66" s="30">
        <v>45343</v>
      </c>
      <c r="D66" s="31" t="s">
        <v>296</v>
      </c>
      <c r="E66" s="44" t="s">
        <v>297</v>
      </c>
      <c r="F66" s="44" t="s">
        <v>298</v>
      </c>
      <c r="G66" s="31" t="s">
        <v>299</v>
      </c>
      <c r="H66" s="31" t="s">
        <v>49</v>
      </c>
      <c r="I66" s="31" t="s">
        <v>300</v>
      </c>
      <c r="J66" s="31" t="s">
        <v>301</v>
      </c>
      <c r="K66" s="31" t="s">
        <v>28</v>
      </c>
      <c r="L66" s="31" t="s">
        <v>29</v>
      </c>
      <c r="M66" s="32"/>
      <c r="N66" s="32"/>
      <c r="O66" s="29">
        <f t="shared" si="2"/>
        <v>0</v>
      </c>
      <c r="P66" s="31"/>
      <c r="Q66" s="31"/>
      <c r="R66" s="17" t="s">
        <v>54</v>
      </c>
      <c r="S66" s="17" t="s">
        <v>282</v>
      </c>
      <c r="T66" s="17" t="s">
        <v>31</v>
      </c>
      <c r="U66" s="17" t="s">
        <v>34</v>
      </c>
      <c r="V66" s="13"/>
    </row>
    <row r="67" spans="1:22" ht="28.9">
      <c r="A67" s="40"/>
      <c r="B67" s="28"/>
      <c r="C67" s="30">
        <v>45343</v>
      </c>
      <c r="D67" s="31" t="s">
        <v>302</v>
      </c>
      <c r="E67" s="44"/>
      <c r="F67" s="44"/>
      <c r="G67" s="31" t="s">
        <v>137</v>
      </c>
      <c r="H67" s="31" t="s">
        <v>25</v>
      </c>
      <c r="I67" s="31" t="s">
        <v>303</v>
      </c>
      <c r="J67" s="31" t="s">
        <v>304</v>
      </c>
      <c r="K67" s="31" t="s">
        <v>41</v>
      </c>
      <c r="L67" s="31" t="s">
        <v>42</v>
      </c>
      <c r="M67" s="32"/>
      <c r="N67" s="32"/>
      <c r="O67" s="29">
        <f t="shared" si="2"/>
        <v>0</v>
      </c>
      <c r="P67" s="31"/>
      <c r="Q67" s="31"/>
      <c r="R67" s="17" t="s">
        <v>54</v>
      </c>
      <c r="S67" s="17" t="s">
        <v>282</v>
      </c>
      <c r="T67" s="17" t="s">
        <v>31</v>
      </c>
      <c r="U67" s="17" t="s">
        <v>34</v>
      </c>
      <c r="V67" s="13"/>
    </row>
    <row r="68" spans="1:22" ht="14.45">
      <c r="A68" s="40"/>
      <c r="B68" s="28"/>
      <c r="C68" s="30">
        <v>45343</v>
      </c>
      <c r="D68" s="31" t="s">
        <v>305</v>
      </c>
      <c r="E68" s="44"/>
      <c r="F68" s="44"/>
      <c r="G68" s="31" t="s">
        <v>137</v>
      </c>
      <c r="H68" s="31" t="s">
        <v>25</v>
      </c>
      <c r="I68" s="31" t="s">
        <v>306</v>
      </c>
      <c r="J68" s="31" t="s">
        <v>307</v>
      </c>
      <c r="K68" s="31" t="s">
        <v>41</v>
      </c>
      <c r="L68" s="31" t="s">
        <v>42</v>
      </c>
      <c r="M68" s="32"/>
      <c r="N68" s="32"/>
      <c r="O68" s="29">
        <f t="shared" si="2"/>
        <v>0</v>
      </c>
      <c r="P68" s="31"/>
      <c r="Q68" s="31"/>
      <c r="R68" s="17" t="s">
        <v>54</v>
      </c>
      <c r="S68" s="17" t="s">
        <v>282</v>
      </c>
      <c r="T68" s="17" t="s">
        <v>31</v>
      </c>
      <c r="U68" s="17" t="s">
        <v>34</v>
      </c>
      <c r="V68" s="13"/>
    </row>
    <row r="69" spans="1:22" ht="28.9">
      <c r="A69" s="40"/>
      <c r="B69" s="28"/>
      <c r="C69" s="30">
        <v>45343</v>
      </c>
      <c r="D69" s="31" t="s">
        <v>308</v>
      </c>
      <c r="E69" s="44"/>
      <c r="F69" s="44"/>
      <c r="G69" s="31" t="s">
        <v>137</v>
      </c>
      <c r="H69" s="31" t="s">
        <v>25</v>
      </c>
      <c r="I69" s="31" t="s">
        <v>309</v>
      </c>
      <c r="J69" s="31" t="s">
        <v>310</v>
      </c>
      <c r="K69" s="31" t="s">
        <v>41</v>
      </c>
      <c r="L69" s="31" t="s">
        <v>125</v>
      </c>
      <c r="M69" s="32"/>
      <c r="N69" s="32"/>
      <c r="O69" s="29">
        <f t="shared" si="2"/>
        <v>0</v>
      </c>
      <c r="P69" s="31"/>
      <c r="Q69" s="31"/>
      <c r="R69" s="17" t="s">
        <v>54</v>
      </c>
      <c r="S69" s="17" t="s">
        <v>282</v>
      </c>
      <c r="T69" s="17" t="s">
        <v>31</v>
      </c>
      <c r="U69" s="17" t="s">
        <v>34</v>
      </c>
      <c r="V69" s="13"/>
    </row>
    <row r="70" spans="1:22" ht="28.9">
      <c r="A70" s="40"/>
      <c r="B70" s="28"/>
      <c r="C70" s="30">
        <v>45343</v>
      </c>
      <c r="D70" s="31" t="s">
        <v>311</v>
      </c>
      <c r="E70" s="44"/>
      <c r="F70" s="44"/>
      <c r="G70" s="31" t="s">
        <v>137</v>
      </c>
      <c r="H70" s="31" t="s">
        <v>25</v>
      </c>
      <c r="I70" s="31" t="s">
        <v>312</v>
      </c>
      <c r="J70" s="31" t="s">
        <v>313</v>
      </c>
      <c r="K70" s="31" t="s">
        <v>62</v>
      </c>
      <c r="L70" s="31" t="s">
        <v>63</v>
      </c>
      <c r="M70" s="32"/>
      <c r="N70" s="32"/>
      <c r="O70" s="29">
        <f t="shared" si="2"/>
        <v>0</v>
      </c>
      <c r="P70" s="31"/>
      <c r="Q70" s="31"/>
      <c r="R70" s="17" t="s">
        <v>54</v>
      </c>
      <c r="S70" s="17" t="s">
        <v>282</v>
      </c>
      <c r="T70" s="17" t="s">
        <v>31</v>
      </c>
      <c r="U70" s="17" t="s">
        <v>34</v>
      </c>
      <c r="V70" s="13"/>
    </row>
    <row r="71" spans="1:22" ht="28.9">
      <c r="A71" s="40">
        <v>66</v>
      </c>
      <c r="B71" s="28"/>
      <c r="C71" s="28">
        <v>45341</v>
      </c>
      <c r="D71" s="17" t="s">
        <v>314</v>
      </c>
      <c r="E71" s="21" t="s">
        <v>315</v>
      </c>
      <c r="F71" s="21" t="s">
        <v>316</v>
      </c>
      <c r="G71" s="17" t="s">
        <v>317</v>
      </c>
      <c r="H71" s="17" t="s">
        <v>107</v>
      </c>
      <c r="I71" s="17" t="s">
        <v>108</v>
      </c>
      <c r="J71" s="17" t="s">
        <v>109</v>
      </c>
      <c r="K71" s="17" t="s">
        <v>62</v>
      </c>
      <c r="L71" s="17" t="s">
        <v>63</v>
      </c>
      <c r="M71" s="29">
        <v>330</v>
      </c>
      <c r="N71" s="29">
        <v>990</v>
      </c>
      <c r="O71" s="29">
        <f t="shared" si="2"/>
        <v>1320</v>
      </c>
      <c r="P71" s="17"/>
      <c r="Q71" s="17" t="s">
        <v>175</v>
      </c>
      <c r="R71" s="17" t="s">
        <v>54</v>
      </c>
      <c r="S71" s="17" t="s">
        <v>282</v>
      </c>
      <c r="T71" s="17" t="s">
        <v>176</v>
      </c>
      <c r="U71" s="17" t="s">
        <v>34</v>
      </c>
      <c r="V71" s="13"/>
    </row>
    <row r="72" spans="1:22" ht="28.9">
      <c r="A72" s="40">
        <v>67</v>
      </c>
      <c r="B72" s="28"/>
      <c r="C72" s="30">
        <v>45341</v>
      </c>
      <c r="D72" s="17" t="s">
        <v>318</v>
      </c>
      <c r="E72" s="21"/>
      <c r="F72" s="21"/>
      <c r="G72" s="17" t="s">
        <v>95</v>
      </c>
      <c r="H72" s="17" t="s">
        <v>107</v>
      </c>
      <c r="I72" s="17" t="s">
        <v>108</v>
      </c>
      <c r="J72" s="17" t="s">
        <v>129</v>
      </c>
      <c r="K72" s="17" t="s">
        <v>41</v>
      </c>
      <c r="L72" s="17" t="s">
        <v>125</v>
      </c>
      <c r="M72" s="29"/>
      <c r="N72" s="29"/>
      <c r="O72" s="29">
        <f t="shared" si="2"/>
        <v>0</v>
      </c>
      <c r="P72" s="17"/>
      <c r="Q72" s="17" t="s">
        <v>284</v>
      </c>
      <c r="R72" s="17" t="s">
        <v>54</v>
      </c>
      <c r="S72" s="17" t="s">
        <v>282</v>
      </c>
      <c r="T72" s="17" t="s">
        <v>176</v>
      </c>
      <c r="U72" s="17" t="s">
        <v>34</v>
      </c>
      <c r="V72" s="13"/>
    </row>
    <row r="73" spans="1:22" ht="28.9">
      <c r="A73" s="40">
        <v>68</v>
      </c>
      <c r="B73" s="28"/>
      <c r="C73" s="28">
        <v>45341</v>
      </c>
      <c r="D73" s="17" t="s">
        <v>319</v>
      </c>
      <c r="E73" s="21"/>
      <c r="F73" s="21"/>
      <c r="G73" s="17" t="s">
        <v>133</v>
      </c>
      <c r="H73" s="17" t="s">
        <v>107</v>
      </c>
      <c r="I73" s="17" t="s">
        <v>108</v>
      </c>
      <c r="J73" s="17" t="s">
        <v>109</v>
      </c>
      <c r="K73" s="17" t="s">
        <v>41</v>
      </c>
      <c r="L73" s="17" t="s">
        <v>125</v>
      </c>
      <c r="M73" s="29"/>
      <c r="N73" s="29"/>
      <c r="O73" s="29">
        <f t="shared" si="2"/>
        <v>0</v>
      </c>
      <c r="P73" s="17"/>
      <c r="Q73" s="17" t="s">
        <v>284</v>
      </c>
      <c r="R73" s="17" t="s">
        <v>54</v>
      </c>
      <c r="S73" s="17" t="s">
        <v>282</v>
      </c>
      <c r="T73" s="17" t="s">
        <v>176</v>
      </c>
      <c r="U73" s="17" t="s">
        <v>34</v>
      </c>
      <c r="V73" s="13"/>
    </row>
    <row r="74" spans="1:22" ht="28.9">
      <c r="A74" s="40">
        <v>69</v>
      </c>
      <c r="B74" s="28"/>
      <c r="C74" s="28">
        <v>45341</v>
      </c>
      <c r="D74" s="17" t="s">
        <v>320</v>
      </c>
      <c r="E74" s="21"/>
      <c r="F74" s="21"/>
      <c r="G74" s="17" t="s">
        <v>137</v>
      </c>
      <c r="H74" s="17" t="s">
        <v>107</v>
      </c>
      <c r="I74" s="17" t="s">
        <v>108</v>
      </c>
      <c r="J74" s="17" t="s">
        <v>129</v>
      </c>
      <c r="K74" s="17" t="s">
        <v>41</v>
      </c>
      <c r="L74" s="17" t="s">
        <v>125</v>
      </c>
      <c r="M74" s="29"/>
      <c r="N74" s="29"/>
      <c r="O74" s="29">
        <f t="shared" si="2"/>
        <v>0</v>
      </c>
      <c r="P74" s="17"/>
      <c r="Q74" s="17" t="s">
        <v>284</v>
      </c>
      <c r="R74" s="17" t="s">
        <v>54</v>
      </c>
      <c r="S74" s="17" t="s">
        <v>282</v>
      </c>
      <c r="T74" s="17" t="s">
        <v>176</v>
      </c>
      <c r="U74" s="17" t="s">
        <v>34</v>
      </c>
      <c r="V74" s="13"/>
    </row>
    <row r="75" spans="1:22" ht="28.9">
      <c r="A75" s="40">
        <v>70</v>
      </c>
      <c r="B75" s="28"/>
      <c r="C75" s="28">
        <v>45348</v>
      </c>
      <c r="D75" s="17" t="s">
        <v>321</v>
      </c>
      <c r="E75" s="21"/>
      <c r="F75" s="21"/>
      <c r="G75" s="17" t="s">
        <v>99</v>
      </c>
      <c r="H75" s="17" t="s">
        <v>25</v>
      </c>
      <c r="I75" s="17" t="s">
        <v>150</v>
      </c>
      <c r="J75" s="17" t="s">
        <v>322</v>
      </c>
      <c r="K75" s="17" t="s">
        <v>41</v>
      </c>
      <c r="L75" s="17" t="s">
        <v>42</v>
      </c>
      <c r="M75" s="29"/>
      <c r="N75" s="29"/>
      <c r="O75" s="29">
        <f t="shared" si="2"/>
        <v>0</v>
      </c>
      <c r="P75" s="17"/>
      <c r="Q75" s="17" t="s">
        <v>264</v>
      </c>
      <c r="R75" s="17" t="s">
        <v>54</v>
      </c>
      <c r="S75" s="17" t="s">
        <v>32</v>
      </c>
      <c r="T75" s="17" t="s">
        <v>282</v>
      </c>
      <c r="U75" s="17" t="s">
        <v>34</v>
      </c>
      <c r="V75" s="13"/>
    </row>
    <row r="76" spans="1:22" ht="28.9">
      <c r="A76" s="40">
        <v>71</v>
      </c>
      <c r="B76" s="28"/>
      <c r="C76" s="28">
        <v>45348</v>
      </c>
      <c r="D76" s="17" t="s">
        <v>323</v>
      </c>
      <c r="E76" s="21"/>
      <c r="F76" s="21"/>
      <c r="G76" s="17" t="s">
        <v>99</v>
      </c>
      <c r="H76" s="17" t="s">
        <v>100</v>
      </c>
      <c r="I76" s="17" t="s">
        <v>324</v>
      </c>
      <c r="J76" s="17" t="s">
        <v>325</v>
      </c>
      <c r="K76" s="17" t="s">
        <v>41</v>
      </c>
      <c r="L76" s="17" t="s">
        <v>42</v>
      </c>
      <c r="M76" s="29"/>
      <c r="N76" s="29"/>
      <c r="O76" s="29">
        <f t="shared" si="2"/>
        <v>0</v>
      </c>
      <c r="P76" s="17"/>
      <c r="Q76" s="17" t="s">
        <v>326</v>
      </c>
      <c r="R76" s="17" t="s">
        <v>54</v>
      </c>
      <c r="S76" s="17" t="s">
        <v>32</v>
      </c>
      <c r="T76" s="17" t="s">
        <v>282</v>
      </c>
      <c r="U76" s="17" t="s">
        <v>34</v>
      </c>
      <c r="V76" s="13"/>
    </row>
    <row r="77" spans="1:22" ht="28.9">
      <c r="A77" s="40">
        <v>72</v>
      </c>
      <c r="B77" s="28"/>
      <c r="C77" s="28">
        <v>45348</v>
      </c>
      <c r="D77" s="17" t="s">
        <v>327</v>
      </c>
      <c r="E77" s="21"/>
      <c r="F77" s="21"/>
      <c r="G77" s="17" t="s">
        <v>95</v>
      </c>
      <c r="H77" s="17" t="s">
        <v>59</v>
      </c>
      <c r="I77" s="17" t="s">
        <v>96</v>
      </c>
      <c r="J77" s="17" t="s">
        <v>328</v>
      </c>
      <c r="K77" s="17" t="s">
        <v>28</v>
      </c>
      <c r="L77" s="17" t="s">
        <v>29</v>
      </c>
      <c r="M77" s="29"/>
      <c r="N77" s="29"/>
      <c r="O77" s="29">
        <f t="shared" si="2"/>
        <v>0</v>
      </c>
      <c r="P77" s="17" t="s">
        <v>52</v>
      </c>
      <c r="Q77" s="17" t="s">
        <v>78</v>
      </c>
      <c r="R77" s="17" t="s">
        <v>54</v>
      </c>
      <c r="S77" s="17" t="s">
        <v>32</v>
      </c>
      <c r="T77" s="17" t="s">
        <v>282</v>
      </c>
      <c r="U77" s="17" t="s">
        <v>34</v>
      </c>
      <c r="V77" s="13"/>
    </row>
    <row r="78" spans="1:22" ht="28.9">
      <c r="A78" s="40">
        <v>73</v>
      </c>
      <c r="B78" s="28"/>
      <c r="C78" s="28">
        <v>45348</v>
      </c>
      <c r="D78" s="17" t="s">
        <v>329</v>
      </c>
      <c r="E78" s="21"/>
      <c r="F78" s="21"/>
      <c r="G78" s="17" t="s">
        <v>317</v>
      </c>
      <c r="H78" s="17" t="s">
        <v>203</v>
      </c>
      <c r="I78" s="17" t="s">
        <v>204</v>
      </c>
      <c r="J78" s="17" t="s">
        <v>330</v>
      </c>
      <c r="K78" s="17" t="s">
        <v>206</v>
      </c>
      <c r="L78" s="17" t="s">
        <v>207</v>
      </c>
      <c r="M78" s="29"/>
      <c r="N78" s="29"/>
      <c r="O78" s="29">
        <f t="shared" si="2"/>
        <v>0</v>
      </c>
      <c r="P78" s="17" t="s">
        <v>52</v>
      </c>
      <c r="Q78" s="17" t="s">
        <v>78</v>
      </c>
      <c r="R78" s="17" t="s">
        <v>54</v>
      </c>
      <c r="S78" s="17" t="s">
        <v>32</v>
      </c>
      <c r="T78" s="17" t="s">
        <v>282</v>
      </c>
      <c r="U78" s="17" t="s">
        <v>34</v>
      </c>
      <c r="V78" s="13"/>
    </row>
    <row r="79" spans="1:22" ht="28.9">
      <c r="A79" s="40">
        <v>74</v>
      </c>
      <c r="B79" s="28"/>
      <c r="C79" s="28">
        <v>45348</v>
      </c>
      <c r="D79" s="17" t="s">
        <v>331</v>
      </c>
      <c r="E79" s="21"/>
      <c r="F79" s="21"/>
      <c r="G79" s="17" t="s">
        <v>265</v>
      </c>
      <c r="H79" s="17" t="s">
        <v>100</v>
      </c>
      <c r="I79" s="17" t="s">
        <v>332</v>
      </c>
      <c r="J79" s="17" t="s">
        <v>333</v>
      </c>
      <c r="K79" s="17" t="s">
        <v>28</v>
      </c>
      <c r="L79" s="17" t="s">
        <v>29</v>
      </c>
      <c r="M79" s="29"/>
      <c r="N79" s="29"/>
      <c r="O79" s="29">
        <f t="shared" si="2"/>
        <v>0</v>
      </c>
      <c r="P79" s="17" t="s">
        <v>52</v>
      </c>
      <c r="Q79" s="17" t="s">
        <v>78</v>
      </c>
      <c r="R79" s="17" t="s">
        <v>54</v>
      </c>
      <c r="S79" s="17" t="s">
        <v>32</v>
      </c>
      <c r="T79" s="17" t="s">
        <v>282</v>
      </c>
      <c r="U79" s="17" t="s">
        <v>34</v>
      </c>
      <c r="V79" s="13"/>
    </row>
    <row r="80" spans="1:22" ht="44.25">
      <c r="A80" s="40">
        <v>75</v>
      </c>
      <c r="B80" s="28"/>
      <c r="C80" s="28">
        <v>45348</v>
      </c>
      <c r="D80" s="17" t="s">
        <v>334</v>
      </c>
      <c r="E80" s="21" t="s">
        <v>335</v>
      </c>
      <c r="F80" s="21" t="s">
        <v>336</v>
      </c>
      <c r="G80" s="17" t="s">
        <v>58</v>
      </c>
      <c r="H80" s="17" t="s">
        <v>59</v>
      </c>
      <c r="I80" s="17" t="s">
        <v>337</v>
      </c>
      <c r="J80" s="17" t="s">
        <v>338</v>
      </c>
      <c r="K80" s="17" t="s">
        <v>62</v>
      </c>
      <c r="L80" s="17" t="s">
        <v>63</v>
      </c>
      <c r="M80" s="29"/>
      <c r="N80" s="29"/>
      <c r="O80" s="29">
        <f t="shared" si="2"/>
        <v>0</v>
      </c>
      <c r="P80" s="17"/>
      <c r="Q80" s="17" t="s">
        <v>78</v>
      </c>
      <c r="R80" s="17" t="s">
        <v>176</v>
      </c>
      <c r="S80" s="17" t="s">
        <v>32</v>
      </c>
      <c r="T80" s="17" t="s">
        <v>33</v>
      </c>
      <c r="U80" s="17" t="s">
        <v>34</v>
      </c>
      <c r="V80" s="13"/>
    </row>
    <row r="81" spans="1:22" ht="28.9">
      <c r="A81" s="40">
        <v>76</v>
      </c>
      <c r="B81" s="28"/>
      <c r="C81" s="28">
        <v>45351</v>
      </c>
      <c r="D81" s="17" t="s">
        <v>339</v>
      </c>
      <c r="E81" s="21"/>
      <c r="F81" s="21"/>
      <c r="G81" s="17" t="s">
        <v>58</v>
      </c>
      <c r="H81" s="17" t="s">
        <v>25</v>
      </c>
      <c r="I81" s="17" t="s">
        <v>340</v>
      </c>
      <c r="J81" s="17" t="s">
        <v>341</v>
      </c>
      <c r="K81" s="17" t="s">
        <v>41</v>
      </c>
      <c r="L81" s="17" t="s">
        <v>42</v>
      </c>
      <c r="M81" s="29"/>
      <c r="N81" s="29"/>
      <c r="O81" s="29">
        <f t="shared" si="2"/>
        <v>0</v>
      </c>
      <c r="P81" s="17" t="s">
        <v>52</v>
      </c>
      <c r="Q81" s="17" t="s">
        <v>78</v>
      </c>
      <c r="R81" s="17" t="s">
        <v>176</v>
      </c>
      <c r="S81" s="17" t="s">
        <v>32</v>
      </c>
      <c r="T81" s="17" t="s">
        <v>33</v>
      </c>
      <c r="U81" s="17" t="s">
        <v>34</v>
      </c>
      <c r="V81" s="13"/>
    </row>
    <row r="82" spans="1:22" ht="28.9">
      <c r="A82" s="40">
        <v>77</v>
      </c>
      <c r="B82" s="28"/>
      <c r="C82" s="28">
        <v>45351</v>
      </c>
      <c r="D82" s="17" t="s">
        <v>342</v>
      </c>
      <c r="E82" s="21" t="s">
        <v>343</v>
      </c>
      <c r="F82" s="21" t="s">
        <v>344</v>
      </c>
      <c r="G82" s="17" t="s">
        <v>345</v>
      </c>
      <c r="H82" s="17" t="s">
        <v>59</v>
      </c>
      <c r="I82" s="17" t="s">
        <v>337</v>
      </c>
      <c r="J82" s="17" t="s">
        <v>338</v>
      </c>
      <c r="K82" s="17" t="s">
        <v>62</v>
      </c>
      <c r="L82" s="17" t="s">
        <v>63</v>
      </c>
      <c r="M82" s="29"/>
      <c r="N82" s="29"/>
      <c r="O82" s="29">
        <f t="shared" si="2"/>
        <v>0</v>
      </c>
      <c r="P82" s="17"/>
      <c r="Q82" s="17" t="s">
        <v>78</v>
      </c>
      <c r="R82" s="17" t="s">
        <v>176</v>
      </c>
      <c r="S82" s="17" t="s">
        <v>32</v>
      </c>
      <c r="T82" s="17" t="s">
        <v>33</v>
      </c>
      <c r="U82" s="17" t="s">
        <v>34</v>
      </c>
      <c r="V82" s="13"/>
    </row>
    <row r="83" spans="1:22" ht="14.45">
      <c r="A83" s="40">
        <v>78</v>
      </c>
      <c r="B83" s="28"/>
      <c r="C83" s="28">
        <v>45351</v>
      </c>
      <c r="D83" s="17" t="s">
        <v>346</v>
      </c>
      <c r="E83" s="21" t="s">
        <v>347</v>
      </c>
      <c r="F83" s="21" t="s">
        <v>348</v>
      </c>
      <c r="G83" s="17" t="s">
        <v>345</v>
      </c>
      <c r="H83" s="17" t="s">
        <v>75</v>
      </c>
      <c r="I83" s="17" t="s">
        <v>237</v>
      </c>
      <c r="J83" s="17" t="s">
        <v>349</v>
      </c>
      <c r="K83" s="17" t="s">
        <v>41</v>
      </c>
      <c r="L83" s="17" t="s">
        <v>42</v>
      </c>
      <c r="M83" s="29"/>
      <c r="N83" s="29"/>
      <c r="O83" s="29">
        <f t="shared" si="2"/>
        <v>0</v>
      </c>
      <c r="P83" s="17"/>
      <c r="Q83" s="17" t="s">
        <v>78</v>
      </c>
      <c r="R83" s="17" t="s">
        <v>176</v>
      </c>
      <c r="S83" s="17" t="s">
        <v>32</v>
      </c>
      <c r="T83" s="17" t="s">
        <v>33</v>
      </c>
      <c r="U83" s="17" t="s">
        <v>34</v>
      </c>
      <c r="V83" s="13"/>
    </row>
    <row r="84" spans="1:22" ht="14.45">
      <c r="A84" s="40">
        <v>79</v>
      </c>
      <c r="B84" s="28"/>
      <c r="C84" s="28">
        <v>45351</v>
      </c>
      <c r="D84" s="31" t="s">
        <v>350</v>
      </c>
      <c r="E84" s="44"/>
      <c r="F84" s="44"/>
      <c r="G84" s="31" t="s">
        <v>345</v>
      </c>
      <c r="H84" s="31" t="s">
        <v>75</v>
      </c>
      <c r="I84" s="31" t="s">
        <v>237</v>
      </c>
      <c r="J84" s="17" t="s">
        <v>349</v>
      </c>
      <c r="K84" s="17" t="s">
        <v>41</v>
      </c>
      <c r="L84" s="17" t="s">
        <v>42</v>
      </c>
      <c r="M84" s="32"/>
      <c r="N84" s="32"/>
      <c r="O84" s="29">
        <f t="shared" si="2"/>
        <v>0</v>
      </c>
      <c r="P84" s="31"/>
      <c r="Q84" s="17" t="s">
        <v>264</v>
      </c>
      <c r="R84" s="17" t="s">
        <v>176</v>
      </c>
      <c r="S84" s="17" t="s">
        <v>32</v>
      </c>
      <c r="T84" s="17" t="s">
        <v>33</v>
      </c>
      <c r="U84" s="17" t="s">
        <v>34</v>
      </c>
      <c r="V84" s="13"/>
    </row>
    <row r="85" spans="1:22" ht="14.45">
      <c r="A85" s="40">
        <v>80</v>
      </c>
      <c r="B85" s="28"/>
      <c r="C85" s="28">
        <v>45351</v>
      </c>
      <c r="D85" s="31" t="s">
        <v>351</v>
      </c>
      <c r="E85" s="44"/>
      <c r="F85" s="44"/>
      <c r="G85" s="31" t="s">
        <v>106</v>
      </c>
      <c r="H85" s="31" t="s">
        <v>75</v>
      </c>
      <c r="I85" s="31" t="s">
        <v>237</v>
      </c>
      <c r="J85" s="17" t="s">
        <v>349</v>
      </c>
      <c r="K85" s="17" t="s">
        <v>41</v>
      </c>
      <c r="L85" s="17" t="s">
        <v>42</v>
      </c>
      <c r="M85" s="32"/>
      <c r="N85" s="32"/>
      <c r="O85" s="29">
        <f t="shared" si="2"/>
        <v>0</v>
      </c>
      <c r="P85" s="31"/>
      <c r="Q85" s="17" t="s">
        <v>264</v>
      </c>
      <c r="R85" s="17" t="s">
        <v>176</v>
      </c>
      <c r="S85" s="17" t="s">
        <v>32</v>
      </c>
      <c r="T85" s="17" t="s">
        <v>33</v>
      </c>
      <c r="U85" s="17" t="s">
        <v>34</v>
      </c>
      <c r="V85" s="13"/>
    </row>
    <row r="86" spans="1:22" ht="14.45">
      <c r="A86" s="40">
        <v>81</v>
      </c>
      <c r="B86" s="28"/>
      <c r="C86" s="28">
        <v>45351</v>
      </c>
      <c r="D86" s="31" t="s">
        <v>352</v>
      </c>
      <c r="E86" s="44" t="s">
        <v>353</v>
      </c>
      <c r="F86" s="44" t="s">
        <v>354</v>
      </c>
      <c r="G86" s="31" t="s">
        <v>58</v>
      </c>
      <c r="H86" s="31" t="s">
        <v>75</v>
      </c>
      <c r="I86" s="31" t="s">
        <v>237</v>
      </c>
      <c r="J86" s="31" t="s">
        <v>355</v>
      </c>
      <c r="K86" s="31" t="s">
        <v>28</v>
      </c>
      <c r="L86" s="31" t="s">
        <v>29</v>
      </c>
      <c r="M86" s="32"/>
      <c r="N86" s="32"/>
      <c r="O86" s="29">
        <f t="shared" si="2"/>
        <v>0</v>
      </c>
      <c r="P86" s="31" t="s">
        <v>52</v>
      </c>
      <c r="Q86" s="17" t="s">
        <v>78</v>
      </c>
      <c r="R86" s="17" t="s">
        <v>176</v>
      </c>
      <c r="S86" s="17" t="s">
        <v>32</v>
      </c>
      <c r="T86" s="17" t="s">
        <v>33</v>
      </c>
      <c r="U86" s="17" t="s">
        <v>34</v>
      </c>
      <c r="V86" s="13"/>
    </row>
    <row r="87" spans="1:22" ht="28.9">
      <c r="A87" s="45">
        <v>81</v>
      </c>
      <c r="B87" s="15">
        <v>44992</v>
      </c>
      <c r="C87" s="28">
        <v>45351</v>
      </c>
      <c r="D87" s="10" t="s">
        <v>356</v>
      </c>
      <c r="E87" s="14">
        <v>5.7553640000000001</v>
      </c>
      <c r="F87" s="14" t="s">
        <v>357</v>
      </c>
      <c r="G87" s="10" t="s">
        <v>58</v>
      </c>
      <c r="H87" s="10" t="s">
        <v>25</v>
      </c>
      <c r="I87" s="10" t="s">
        <v>358</v>
      </c>
      <c r="J87" s="10" t="s">
        <v>359</v>
      </c>
      <c r="K87" s="13" t="s">
        <v>41</v>
      </c>
      <c r="L87" s="10" t="s">
        <v>42</v>
      </c>
      <c r="M87" s="11"/>
      <c r="N87" s="11"/>
      <c r="O87" s="29">
        <f t="shared" si="2"/>
        <v>0</v>
      </c>
      <c r="P87" s="11"/>
      <c r="Q87" s="17" t="s">
        <v>264</v>
      </c>
      <c r="R87" s="17" t="s">
        <v>176</v>
      </c>
      <c r="S87" s="17" t="s">
        <v>32</v>
      </c>
      <c r="T87" s="17" t="s">
        <v>33</v>
      </c>
      <c r="U87" s="17" t="s">
        <v>34</v>
      </c>
      <c r="V87" s="13"/>
    </row>
    <row r="88" spans="1:22" ht="28.9">
      <c r="A88" s="45"/>
      <c r="B88" s="15">
        <v>44992</v>
      </c>
      <c r="C88" s="28">
        <v>45351</v>
      </c>
      <c r="D88" s="10" t="s">
        <v>360</v>
      </c>
      <c r="E88" s="14" t="s">
        <v>253</v>
      </c>
      <c r="F88" s="14" t="s">
        <v>254</v>
      </c>
      <c r="G88" s="10" t="s">
        <v>58</v>
      </c>
      <c r="H88" s="10" t="s">
        <v>25</v>
      </c>
      <c r="I88" s="10" t="s">
        <v>361</v>
      </c>
      <c r="J88" s="10" t="s">
        <v>362</v>
      </c>
      <c r="K88" s="13" t="s">
        <v>28</v>
      </c>
      <c r="L88" s="10" t="s">
        <v>29</v>
      </c>
      <c r="M88" s="11"/>
      <c r="N88" s="11"/>
      <c r="O88" s="29">
        <f t="shared" si="2"/>
        <v>0</v>
      </c>
      <c r="P88" s="11" t="s">
        <v>52</v>
      </c>
      <c r="Q88" s="17" t="s">
        <v>78</v>
      </c>
      <c r="R88" s="17" t="s">
        <v>176</v>
      </c>
      <c r="S88" s="17" t="s">
        <v>32</v>
      </c>
      <c r="T88" s="17" t="s">
        <v>33</v>
      </c>
      <c r="U88" s="17" t="s">
        <v>34</v>
      </c>
      <c r="V88" s="13"/>
    </row>
    <row r="89" spans="1:22" ht="28.9">
      <c r="A89" s="45">
        <v>80</v>
      </c>
      <c r="B89" s="15">
        <v>44956</v>
      </c>
      <c r="C89" s="28">
        <v>45351</v>
      </c>
      <c r="D89" s="10" t="s">
        <v>168</v>
      </c>
      <c r="E89" s="14"/>
      <c r="F89" s="14"/>
      <c r="G89" s="10" t="s">
        <v>106</v>
      </c>
      <c r="H89" s="10" t="s">
        <v>75</v>
      </c>
      <c r="I89" s="10" t="s">
        <v>76</v>
      </c>
      <c r="J89" s="10" t="s">
        <v>363</v>
      </c>
      <c r="K89" s="13" t="s">
        <v>62</v>
      </c>
      <c r="L89" s="10" t="s">
        <v>63</v>
      </c>
      <c r="M89" s="11"/>
      <c r="N89" s="11"/>
      <c r="O89" s="29">
        <f t="shared" si="2"/>
        <v>0</v>
      </c>
      <c r="P89" s="11"/>
      <c r="Q89" s="17"/>
      <c r="R89" s="17" t="s">
        <v>176</v>
      </c>
      <c r="S89" s="17" t="s">
        <v>32</v>
      </c>
      <c r="T89" s="17" t="s">
        <v>33</v>
      </c>
      <c r="U89" s="17" t="s">
        <v>34</v>
      </c>
      <c r="V89" s="13"/>
    </row>
    <row r="90" spans="1:22" ht="14.45">
      <c r="A90" s="45">
        <v>82</v>
      </c>
      <c r="B90" s="15">
        <v>44992</v>
      </c>
      <c r="C90" s="28">
        <v>45351</v>
      </c>
      <c r="D90" s="10" t="s">
        <v>364</v>
      </c>
      <c r="E90" s="14" t="s">
        <v>365</v>
      </c>
      <c r="F90" s="14" t="s">
        <v>366</v>
      </c>
      <c r="G90" s="10" t="s">
        <v>58</v>
      </c>
      <c r="H90" s="10" t="s">
        <v>107</v>
      </c>
      <c r="I90" s="10" t="s">
        <v>108</v>
      </c>
      <c r="J90" s="10" t="s">
        <v>129</v>
      </c>
      <c r="K90" s="13" t="s">
        <v>62</v>
      </c>
      <c r="L90" s="10" t="s">
        <v>223</v>
      </c>
      <c r="M90" s="11"/>
      <c r="N90" s="11"/>
      <c r="O90" s="29">
        <f t="shared" si="2"/>
        <v>0</v>
      </c>
      <c r="P90" s="11" t="s">
        <v>52</v>
      </c>
      <c r="Q90" s="17" t="s">
        <v>78</v>
      </c>
      <c r="R90" s="17" t="s">
        <v>176</v>
      </c>
      <c r="S90" s="17" t="s">
        <v>32</v>
      </c>
      <c r="T90" s="17" t="s">
        <v>33</v>
      </c>
      <c r="U90" s="17" t="s">
        <v>34</v>
      </c>
      <c r="V90" s="13"/>
    </row>
    <row r="91" spans="1:22" ht="15" customHeight="1">
      <c r="A91" s="45">
        <v>83</v>
      </c>
      <c r="B91" s="15">
        <v>44992</v>
      </c>
      <c r="C91" s="46">
        <v>45355</v>
      </c>
      <c r="D91" s="10" t="s">
        <v>367</v>
      </c>
      <c r="E91" s="14" t="s">
        <v>368</v>
      </c>
      <c r="F91" s="14" t="s">
        <v>369</v>
      </c>
      <c r="G91" s="10" t="s">
        <v>370</v>
      </c>
      <c r="H91" s="10" t="s">
        <v>59</v>
      </c>
      <c r="I91" s="10" t="s">
        <v>337</v>
      </c>
      <c r="J91" s="10" t="s">
        <v>338</v>
      </c>
      <c r="K91" s="13" t="s">
        <v>62</v>
      </c>
      <c r="L91" s="10" t="s">
        <v>223</v>
      </c>
      <c r="M91" s="11">
        <v>920</v>
      </c>
      <c r="N91" s="11">
        <v>3680</v>
      </c>
      <c r="O91" s="29">
        <f t="shared" si="2"/>
        <v>4600</v>
      </c>
      <c r="P91" s="11" t="s">
        <v>52</v>
      </c>
      <c r="Q91" s="10" t="s">
        <v>78</v>
      </c>
      <c r="R91" s="13" t="s">
        <v>54</v>
      </c>
      <c r="S91" s="13" t="s">
        <v>176</v>
      </c>
      <c r="T91" s="13" t="s">
        <v>31</v>
      </c>
      <c r="U91" s="13" t="s">
        <v>34</v>
      </c>
      <c r="V91" s="13"/>
    </row>
    <row r="92" spans="1:22" ht="15" customHeight="1">
      <c r="A92" s="45">
        <v>84</v>
      </c>
      <c r="B92" s="15">
        <v>44992</v>
      </c>
      <c r="C92" s="46">
        <v>45355</v>
      </c>
      <c r="D92" s="10" t="s">
        <v>371</v>
      </c>
      <c r="E92" s="14" t="s">
        <v>372</v>
      </c>
      <c r="F92" s="14" t="s">
        <v>373</v>
      </c>
      <c r="G92" s="10" t="s">
        <v>231</v>
      </c>
      <c r="H92" s="10" t="s">
        <v>25</v>
      </c>
      <c r="I92" s="10" t="s">
        <v>150</v>
      </c>
      <c r="J92" s="10" t="s">
        <v>374</v>
      </c>
      <c r="K92" s="13" t="s">
        <v>28</v>
      </c>
      <c r="L92" s="10" t="s">
        <v>29</v>
      </c>
      <c r="M92" s="11">
        <v>155</v>
      </c>
      <c r="N92" s="11">
        <v>172.5</v>
      </c>
      <c r="O92" s="29">
        <f t="shared" si="2"/>
        <v>327.5</v>
      </c>
      <c r="P92" s="11" t="s">
        <v>52</v>
      </c>
      <c r="Q92" s="10" t="s">
        <v>78</v>
      </c>
      <c r="R92" s="13" t="s">
        <v>54</v>
      </c>
      <c r="S92" s="13" t="s">
        <v>176</v>
      </c>
      <c r="T92" s="13" t="s">
        <v>31</v>
      </c>
      <c r="U92" s="13" t="s">
        <v>34</v>
      </c>
      <c r="V92" s="13"/>
    </row>
    <row r="93" spans="1:22" ht="15" customHeight="1">
      <c r="A93" s="45">
        <v>85</v>
      </c>
      <c r="B93" s="15">
        <v>45006</v>
      </c>
      <c r="C93" s="46">
        <v>45355</v>
      </c>
      <c r="D93" s="10" t="s">
        <v>375</v>
      </c>
      <c r="E93" s="14" t="s">
        <v>376</v>
      </c>
      <c r="F93" s="14" t="s">
        <v>377</v>
      </c>
      <c r="G93" s="10" t="s">
        <v>133</v>
      </c>
      <c r="H93" s="10" t="s">
        <v>75</v>
      </c>
      <c r="I93" s="10" t="s">
        <v>76</v>
      </c>
      <c r="J93" s="10" t="s">
        <v>378</v>
      </c>
      <c r="K93" s="13" t="s">
        <v>28</v>
      </c>
      <c r="L93" s="10" t="s">
        <v>29</v>
      </c>
      <c r="M93" s="11">
        <v>205</v>
      </c>
      <c r="N93" s="11">
        <v>400</v>
      </c>
      <c r="O93" s="29">
        <f t="shared" si="2"/>
        <v>605</v>
      </c>
      <c r="P93" s="11" t="s">
        <v>52</v>
      </c>
      <c r="Q93" s="10" t="s">
        <v>78</v>
      </c>
      <c r="R93" s="13" t="s">
        <v>54</v>
      </c>
      <c r="S93" s="13" t="s">
        <v>176</v>
      </c>
      <c r="T93" s="13" t="s">
        <v>31</v>
      </c>
      <c r="U93" s="13" t="s">
        <v>34</v>
      </c>
      <c r="V93" s="13"/>
    </row>
    <row r="94" spans="1:22" ht="15" customHeight="1">
      <c r="A94" s="45">
        <v>86</v>
      </c>
      <c r="B94" s="15">
        <v>45008</v>
      </c>
      <c r="C94" s="46">
        <v>45355</v>
      </c>
      <c r="D94" s="10" t="s">
        <v>379</v>
      </c>
      <c r="E94" s="14"/>
      <c r="F94" s="14"/>
      <c r="G94" s="10" t="s">
        <v>137</v>
      </c>
      <c r="H94" s="10" t="s">
        <v>100</v>
      </c>
      <c r="I94" s="10" t="s">
        <v>380</v>
      </c>
      <c r="J94" s="10" t="s">
        <v>381</v>
      </c>
      <c r="K94" s="13" t="s">
        <v>41</v>
      </c>
      <c r="L94" s="10" t="s">
        <v>42</v>
      </c>
      <c r="M94" s="11"/>
      <c r="N94" s="11"/>
      <c r="O94" s="8"/>
      <c r="P94" s="11" t="s">
        <v>52</v>
      </c>
      <c r="Q94" s="10" t="s">
        <v>264</v>
      </c>
      <c r="R94" s="13" t="s">
        <v>54</v>
      </c>
      <c r="S94" s="13" t="s">
        <v>176</v>
      </c>
      <c r="T94" s="13" t="s">
        <v>31</v>
      </c>
      <c r="U94" s="13" t="s">
        <v>34</v>
      </c>
      <c r="V94" s="13"/>
    </row>
    <row r="95" spans="1:22" ht="15" customHeight="1">
      <c r="A95" s="45">
        <v>83</v>
      </c>
      <c r="B95" s="15">
        <v>44992</v>
      </c>
      <c r="C95" s="46">
        <v>45355</v>
      </c>
      <c r="D95" s="10" t="s">
        <v>382</v>
      </c>
      <c r="E95" s="14" t="s">
        <v>383</v>
      </c>
      <c r="F95" s="14" t="s">
        <v>384</v>
      </c>
      <c r="G95" s="10" t="s">
        <v>385</v>
      </c>
      <c r="H95" s="10" t="s">
        <v>59</v>
      </c>
      <c r="I95" s="10" t="s">
        <v>337</v>
      </c>
      <c r="J95" s="10" t="s">
        <v>386</v>
      </c>
      <c r="K95" s="13" t="s">
        <v>62</v>
      </c>
      <c r="L95" s="10" t="s">
        <v>223</v>
      </c>
      <c r="M95" s="11">
        <v>920</v>
      </c>
      <c r="N95" s="11">
        <v>3680</v>
      </c>
      <c r="O95" s="29">
        <f t="shared" ref="O95:O116" si="3">SUM(M95:N95)</f>
        <v>4600</v>
      </c>
      <c r="P95" s="11" t="s">
        <v>52</v>
      </c>
      <c r="Q95" s="10" t="s">
        <v>78</v>
      </c>
      <c r="R95" s="13" t="s">
        <v>54</v>
      </c>
      <c r="S95" s="13" t="s">
        <v>176</v>
      </c>
      <c r="T95" s="13" t="s">
        <v>31</v>
      </c>
      <c r="U95" s="13" t="s">
        <v>34</v>
      </c>
      <c r="V95" s="13"/>
    </row>
    <row r="96" spans="1:22" ht="28.9">
      <c r="A96" s="45">
        <v>88</v>
      </c>
      <c r="B96" s="15">
        <v>45006</v>
      </c>
      <c r="C96" s="46">
        <v>45355</v>
      </c>
      <c r="D96" s="10" t="s">
        <v>387</v>
      </c>
      <c r="E96" s="14" t="s">
        <v>388</v>
      </c>
      <c r="F96" s="14" t="s">
        <v>389</v>
      </c>
      <c r="G96" s="10" t="s">
        <v>95</v>
      </c>
      <c r="H96" s="10" t="s">
        <v>59</v>
      </c>
      <c r="I96" s="10" t="s">
        <v>390</v>
      </c>
      <c r="J96" s="10" t="s">
        <v>391</v>
      </c>
      <c r="K96" s="13" t="s">
        <v>28</v>
      </c>
      <c r="L96" s="10" t="s">
        <v>29</v>
      </c>
      <c r="M96" s="11">
        <v>993.81</v>
      </c>
      <c r="N96" s="11">
        <v>2260.13</v>
      </c>
      <c r="O96" s="8">
        <f t="shared" si="3"/>
        <v>3253.94</v>
      </c>
      <c r="P96" s="11" t="s">
        <v>52</v>
      </c>
      <c r="Q96" s="10" t="s">
        <v>64</v>
      </c>
      <c r="R96" s="13" t="s">
        <v>54</v>
      </c>
      <c r="S96" s="13" t="s">
        <v>176</v>
      </c>
      <c r="T96" s="13" t="s">
        <v>31</v>
      </c>
      <c r="U96" s="13" t="s">
        <v>34</v>
      </c>
      <c r="V96" s="13"/>
    </row>
    <row r="97" spans="1:22" ht="15" customHeight="1">
      <c r="A97" s="45"/>
      <c r="B97" s="75"/>
      <c r="C97" s="46">
        <v>45359</v>
      </c>
      <c r="D97" s="10" t="s">
        <v>166</v>
      </c>
      <c r="E97" s="14"/>
      <c r="F97" s="14"/>
      <c r="G97" s="10" t="s">
        <v>106</v>
      </c>
      <c r="H97" s="10" t="s">
        <v>75</v>
      </c>
      <c r="I97" s="17" t="s">
        <v>76</v>
      </c>
      <c r="J97" s="17" t="s">
        <v>167</v>
      </c>
      <c r="K97" s="13" t="s">
        <v>62</v>
      </c>
      <c r="L97" s="10" t="s">
        <v>63</v>
      </c>
      <c r="M97" s="11"/>
      <c r="N97" s="11"/>
      <c r="O97" s="8">
        <f t="shared" si="3"/>
        <v>0</v>
      </c>
      <c r="P97" s="11" t="s">
        <v>52</v>
      </c>
      <c r="Q97" s="10" t="s">
        <v>78</v>
      </c>
      <c r="R97" s="13" t="s">
        <v>32</v>
      </c>
      <c r="S97" s="13" t="s">
        <v>282</v>
      </c>
      <c r="T97" s="13" t="s">
        <v>71</v>
      </c>
      <c r="U97" s="13" t="s">
        <v>188</v>
      </c>
      <c r="V97" s="13"/>
    </row>
    <row r="98" spans="1:22" ht="14.45">
      <c r="A98" s="45">
        <v>90</v>
      </c>
      <c r="B98" s="15">
        <v>44980</v>
      </c>
      <c r="C98" s="46">
        <v>45359</v>
      </c>
      <c r="D98" s="10" t="s">
        <v>392</v>
      </c>
      <c r="E98" s="14"/>
      <c r="F98" s="14"/>
      <c r="G98" s="10" t="s">
        <v>38</v>
      </c>
      <c r="H98" s="10" t="s">
        <v>203</v>
      </c>
      <c r="I98" s="10" t="s">
        <v>256</v>
      </c>
      <c r="J98" s="10" t="s">
        <v>393</v>
      </c>
      <c r="K98" s="13" t="s">
        <v>206</v>
      </c>
      <c r="L98" s="10" t="s">
        <v>207</v>
      </c>
      <c r="M98" s="11"/>
      <c r="N98" s="11"/>
      <c r="O98" s="8">
        <f t="shared" si="3"/>
        <v>0</v>
      </c>
      <c r="P98" s="11" t="s">
        <v>52</v>
      </c>
      <c r="Q98" s="10" t="s">
        <v>146</v>
      </c>
      <c r="R98" s="13" t="s">
        <v>32</v>
      </c>
      <c r="S98" s="13" t="s">
        <v>176</v>
      </c>
      <c r="T98" s="13" t="s">
        <v>71</v>
      </c>
      <c r="U98" s="13" t="s">
        <v>188</v>
      </c>
      <c r="V98" s="13"/>
    </row>
    <row r="99" spans="1:22" ht="15" customHeight="1">
      <c r="A99" s="45">
        <v>91</v>
      </c>
      <c r="B99" s="15">
        <v>45002</v>
      </c>
      <c r="C99" s="46">
        <v>45359</v>
      </c>
      <c r="D99" s="10" t="s">
        <v>394</v>
      </c>
      <c r="E99" s="14" t="s">
        <v>395</v>
      </c>
      <c r="F99" s="14" t="s">
        <v>396</v>
      </c>
      <c r="G99" s="10" t="s">
        <v>292</v>
      </c>
      <c r="H99" s="10" t="s">
        <v>25</v>
      </c>
      <c r="I99" s="10" t="s">
        <v>397</v>
      </c>
      <c r="J99" s="10" t="s">
        <v>398</v>
      </c>
      <c r="K99" s="13" t="s">
        <v>28</v>
      </c>
      <c r="L99" s="10" t="s">
        <v>29</v>
      </c>
      <c r="M99" s="11">
        <v>5005</v>
      </c>
      <c r="N99" s="11"/>
      <c r="O99" s="8">
        <f t="shared" si="3"/>
        <v>5005</v>
      </c>
      <c r="P99" s="11" t="s">
        <v>43</v>
      </c>
      <c r="Q99" s="10" t="s">
        <v>399</v>
      </c>
      <c r="R99" s="13" t="s">
        <v>32</v>
      </c>
      <c r="S99" s="13" t="s">
        <v>176</v>
      </c>
      <c r="T99" s="13" t="s">
        <v>71</v>
      </c>
      <c r="U99" s="13" t="s">
        <v>188</v>
      </c>
      <c r="V99" s="13"/>
    </row>
    <row r="100" spans="1:22" ht="15" customHeight="1">
      <c r="A100" s="45">
        <v>92</v>
      </c>
      <c r="B100" s="15">
        <v>44992</v>
      </c>
      <c r="C100" s="46">
        <v>45359</v>
      </c>
      <c r="D100" s="10" t="s">
        <v>400</v>
      </c>
      <c r="E100" s="14" t="s">
        <v>401</v>
      </c>
      <c r="F100" s="14" t="s">
        <v>402</v>
      </c>
      <c r="G100" s="10" t="s">
        <v>403</v>
      </c>
      <c r="H100" s="10" t="s">
        <v>59</v>
      </c>
      <c r="I100" s="10" t="s">
        <v>404</v>
      </c>
      <c r="J100" s="10" t="s">
        <v>405</v>
      </c>
      <c r="K100" s="13" t="s">
        <v>28</v>
      </c>
      <c r="L100" s="10" t="s">
        <v>29</v>
      </c>
      <c r="M100" s="11"/>
      <c r="N100" s="11"/>
      <c r="O100" s="8">
        <f t="shared" si="3"/>
        <v>0</v>
      </c>
      <c r="P100" s="11" t="s">
        <v>52</v>
      </c>
      <c r="Q100" s="10" t="s">
        <v>53</v>
      </c>
      <c r="R100" s="13" t="s">
        <v>32</v>
      </c>
      <c r="S100" s="13" t="s">
        <v>176</v>
      </c>
      <c r="T100" s="13" t="s">
        <v>71</v>
      </c>
      <c r="U100" s="13" t="s">
        <v>188</v>
      </c>
      <c r="V100" s="13"/>
    </row>
    <row r="101" spans="1:22" ht="15" customHeight="1">
      <c r="A101" s="45">
        <v>93</v>
      </c>
      <c r="B101" s="15">
        <v>44992</v>
      </c>
      <c r="C101" s="46">
        <v>45364</v>
      </c>
      <c r="D101" s="10" t="s">
        <v>406</v>
      </c>
      <c r="E101" s="14" t="s">
        <v>407</v>
      </c>
      <c r="F101" s="14" t="s">
        <v>408</v>
      </c>
      <c r="G101" s="10" t="s">
        <v>370</v>
      </c>
      <c r="H101" s="10" t="s">
        <v>100</v>
      </c>
      <c r="I101" s="10" t="s">
        <v>332</v>
      </c>
      <c r="J101" s="10" t="s">
        <v>333</v>
      </c>
      <c r="K101" s="13" t="s">
        <v>28</v>
      </c>
      <c r="L101" s="10" t="s">
        <v>29</v>
      </c>
      <c r="M101" s="11">
        <v>505</v>
      </c>
      <c r="N101" s="11">
        <v>2000</v>
      </c>
      <c r="O101" s="8">
        <f t="shared" si="3"/>
        <v>2505</v>
      </c>
      <c r="P101" s="11" t="s">
        <v>43</v>
      </c>
      <c r="Q101" s="10" t="s">
        <v>64</v>
      </c>
      <c r="R101" s="13" t="s">
        <v>176</v>
      </c>
      <c r="S101" s="13" t="s">
        <v>31</v>
      </c>
      <c r="T101" s="13" t="s">
        <v>33</v>
      </c>
      <c r="U101" s="13" t="s">
        <v>188</v>
      </c>
      <c r="V101" s="13"/>
    </row>
    <row r="102" spans="1:22" ht="15" customHeight="1">
      <c r="A102" s="45"/>
      <c r="B102" s="75"/>
      <c r="C102" s="46">
        <v>45364</v>
      </c>
      <c r="D102" s="10" t="s">
        <v>409</v>
      </c>
      <c r="E102" s="14" t="s">
        <v>410</v>
      </c>
      <c r="F102" s="14" t="s">
        <v>411</v>
      </c>
      <c r="G102" s="10" t="s">
        <v>133</v>
      </c>
      <c r="H102" s="10" t="s">
        <v>25</v>
      </c>
      <c r="I102" s="10" t="s">
        <v>412</v>
      </c>
      <c r="J102" s="10" t="s">
        <v>413</v>
      </c>
      <c r="K102" s="13" t="s">
        <v>28</v>
      </c>
      <c r="L102" s="10" t="s">
        <v>29</v>
      </c>
      <c r="M102" s="11">
        <v>1505</v>
      </c>
      <c r="N102" s="11"/>
      <c r="O102" s="8">
        <f t="shared" si="3"/>
        <v>1505</v>
      </c>
      <c r="P102" s="11" t="s">
        <v>43</v>
      </c>
      <c r="Q102" s="10" t="s">
        <v>224</v>
      </c>
      <c r="R102" s="13" t="s">
        <v>176</v>
      </c>
      <c r="S102" s="13" t="s">
        <v>31</v>
      </c>
      <c r="T102" s="13" t="s">
        <v>33</v>
      </c>
      <c r="U102" s="13" t="s">
        <v>188</v>
      </c>
      <c r="V102" s="13"/>
    </row>
    <row r="103" spans="1:22" ht="15" customHeight="1">
      <c r="A103" s="45"/>
      <c r="B103" s="75"/>
      <c r="C103" s="46">
        <v>45364</v>
      </c>
      <c r="D103" s="10" t="s">
        <v>414</v>
      </c>
      <c r="E103" s="14"/>
      <c r="F103" s="14"/>
      <c r="G103" s="10" t="s">
        <v>133</v>
      </c>
      <c r="H103" s="10" t="s">
        <v>107</v>
      </c>
      <c r="I103" s="10" t="s">
        <v>108</v>
      </c>
      <c r="J103" s="10" t="s">
        <v>129</v>
      </c>
      <c r="K103" s="13" t="s">
        <v>62</v>
      </c>
      <c r="L103" s="10" t="s">
        <v>63</v>
      </c>
      <c r="M103" s="11">
        <v>1330</v>
      </c>
      <c r="N103" s="11">
        <v>2315</v>
      </c>
      <c r="O103" s="8">
        <f t="shared" si="3"/>
        <v>3645</v>
      </c>
      <c r="P103" s="11" t="s">
        <v>43</v>
      </c>
      <c r="Q103" s="10" t="s">
        <v>64</v>
      </c>
      <c r="R103" s="13" t="s">
        <v>176</v>
      </c>
      <c r="S103" s="13" t="s">
        <v>31</v>
      </c>
      <c r="T103" s="13" t="s">
        <v>33</v>
      </c>
      <c r="U103" s="13" t="s">
        <v>188</v>
      </c>
      <c r="V103" s="13"/>
    </row>
    <row r="104" spans="1:22" ht="15" customHeight="1">
      <c r="A104" s="45"/>
      <c r="B104" s="75"/>
      <c r="C104" s="46">
        <v>45364</v>
      </c>
      <c r="D104" s="10" t="s">
        <v>415</v>
      </c>
      <c r="E104" s="14"/>
      <c r="F104" s="14"/>
      <c r="G104" s="10" t="s">
        <v>416</v>
      </c>
      <c r="H104" s="10" t="s">
        <v>59</v>
      </c>
      <c r="I104" s="10" t="s">
        <v>69</v>
      </c>
      <c r="J104" s="10" t="s">
        <v>417</v>
      </c>
      <c r="K104" s="13" t="s">
        <v>28</v>
      </c>
      <c r="L104" s="10" t="s">
        <v>29</v>
      </c>
      <c r="M104" s="11">
        <v>696.23</v>
      </c>
      <c r="N104" s="11"/>
      <c r="O104" s="8">
        <f t="shared" si="3"/>
        <v>696.23</v>
      </c>
      <c r="P104" s="11" t="s">
        <v>43</v>
      </c>
      <c r="Q104" s="10" t="s">
        <v>64</v>
      </c>
      <c r="R104" s="13" t="s">
        <v>176</v>
      </c>
      <c r="S104" s="13" t="s">
        <v>31</v>
      </c>
      <c r="T104" s="13" t="s">
        <v>33</v>
      </c>
      <c r="U104" s="13" t="s">
        <v>188</v>
      </c>
      <c r="V104" s="13"/>
    </row>
    <row r="105" spans="1:22" ht="15" customHeight="1">
      <c r="A105" s="45"/>
      <c r="B105" s="75"/>
      <c r="C105" s="46">
        <v>45364</v>
      </c>
      <c r="D105" s="10" t="s">
        <v>418</v>
      </c>
      <c r="E105" s="14" t="s">
        <v>419</v>
      </c>
      <c r="F105" s="14" t="s">
        <v>420</v>
      </c>
      <c r="G105" s="10" t="s">
        <v>95</v>
      </c>
      <c r="H105" s="10" t="s">
        <v>59</v>
      </c>
      <c r="I105" s="10" t="s">
        <v>69</v>
      </c>
      <c r="J105" s="10" t="s">
        <v>83</v>
      </c>
      <c r="K105" s="13" t="s">
        <v>28</v>
      </c>
      <c r="L105" s="10" t="s">
        <v>29</v>
      </c>
      <c r="M105" s="11">
        <v>355</v>
      </c>
      <c r="N105" s="11">
        <v>2500</v>
      </c>
      <c r="O105" s="8">
        <f t="shared" si="3"/>
        <v>2855</v>
      </c>
      <c r="P105" s="11" t="s">
        <v>43</v>
      </c>
      <c r="Q105" s="10" t="s">
        <v>64</v>
      </c>
      <c r="R105" s="13" t="s">
        <v>176</v>
      </c>
      <c r="S105" s="13" t="s">
        <v>31</v>
      </c>
      <c r="T105" s="13" t="s">
        <v>33</v>
      </c>
      <c r="U105" s="13" t="s">
        <v>188</v>
      </c>
      <c r="V105" s="13"/>
    </row>
    <row r="106" spans="1:22" ht="15" customHeight="1">
      <c r="A106" s="45"/>
      <c r="B106" s="75"/>
      <c r="C106" s="46">
        <v>45364</v>
      </c>
      <c r="D106" s="22" t="s">
        <v>421</v>
      </c>
      <c r="E106" s="84"/>
      <c r="F106" s="85"/>
      <c r="G106" s="13" t="s">
        <v>370</v>
      </c>
      <c r="H106" s="10" t="s">
        <v>100</v>
      </c>
      <c r="I106" s="10" t="s">
        <v>324</v>
      </c>
      <c r="J106" s="10" t="s">
        <v>422</v>
      </c>
      <c r="K106" s="13" t="s">
        <v>62</v>
      </c>
      <c r="L106" s="10" t="s">
        <v>29</v>
      </c>
      <c r="M106" s="11"/>
      <c r="N106" s="11"/>
      <c r="O106" s="8">
        <f t="shared" si="3"/>
        <v>0</v>
      </c>
      <c r="P106" s="11" t="s">
        <v>43</v>
      </c>
      <c r="Q106" s="10" t="s">
        <v>64</v>
      </c>
      <c r="R106" s="13" t="s">
        <v>176</v>
      </c>
      <c r="S106" s="13" t="s">
        <v>31</v>
      </c>
      <c r="T106" s="13" t="s">
        <v>33</v>
      </c>
      <c r="U106" s="13" t="s">
        <v>188</v>
      </c>
      <c r="V106" s="13"/>
    </row>
    <row r="107" spans="1:22" ht="15" customHeight="1">
      <c r="A107" s="45"/>
      <c r="B107" s="75"/>
      <c r="C107" s="46">
        <v>45377</v>
      </c>
      <c r="D107" s="10" t="s">
        <v>423</v>
      </c>
      <c r="E107" s="14" t="s">
        <v>424</v>
      </c>
      <c r="F107" s="14" t="s">
        <v>425</v>
      </c>
      <c r="G107" s="10" t="s">
        <v>133</v>
      </c>
      <c r="H107" s="10" t="s">
        <v>59</v>
      </c>
      <c r="I107" s="10" t="s">
        <v>69</v>
      </c>
      <c r="J107" s="10" t="s">
        <v>83</v>
      </c>
      <c r="K107" s="13" t="s">
        <v>28</v>
      </c>
      <c r="L107" s="10" t="s">
        <v>29</v>
      </c>
      <c r="M107" s="11">
        <v>357.3</v>
      </c>
      <c r="N107" s="11">
        <v>834</v>
      </c>
      <c r="O107" s="8">
        <f t="shared" si="3"/>
        <v>1191.3</v>
      </c>
      <c r="P107" s="11"/>
      <c r="Q107" s="10"/>
      <c r="R107" s="13" t="s">
        <v>32</v>
      </c>
      <c r="S107" s="13" t="s">
        <v>282</v>
      </c>
      <c r="T107" s="13" t="s">
        <v>71</v>
      </c>
      <c r="U107" s="13" t="s">
        <v>188</v>
      </c>
      <c r="V107" s="13"/>
    </row>
    <row r="108" spans="1:22" ht="15" customHeight="1">
      <c r="A108" s="45"/>
      <c r="B108" s="15"/>
      <c r="C108" s="46">
        <v>45377</v>
      </c>
      <c r="D108" s="10" t="s">
        <v>426</v>
      </c>
      <c r="E108" s="14"/>
      <c r="F108" s="14"/>
      <c r="G108" s="10" t="s">
        <v>370</v>
      </c>
      <c r="H108" s="10" t="s">
        <v>25</v>
      </c>
      <c r="I108" s="10" t="s">
        <v>358</v>
      </c>
      <c r="J108" s="10" t="s">
        <v>427</v>
      </c>
      <c r="K108" s="13" t="s">
        <v>28</v>
      </c>
      <c r="L108" s="10" t="s">
        <v>29</v>
      </c>
      <c r="M108" s="11">
        <v>3005</v>
      </c>
      <c r="N108" s="11"/>
      <c r="O108" s="8">
        <f t="shared" si="3"/>
        <v>3005</v>
      </c>
      <c r="P108" s="11" t="s">
        <v>43</v>
      </c>
      <c r="Q108" s="10" t="s">
        <v>399</v>
      </c>
      <c r="R108" s="13" t="s">
        <v>32</v>
      </c>
      <c r="S108" s="13" t="s">
        <v>282</v>
      </c>
      <c r="T108" s="13" t="s">
        <v>71</v>
      </c>
      <c r="U108" s="13" t="s">
        <v>188</v>
      </c>
      <c r="V108" s="13"/>
    </row>
    <row r="109" spans="1:22" ht="15" customHeight="1">
      <c r="A109" s="45"/>
      <c r="B109" s="75"/>
      <c r="C109" s="46">
        <v>45377</v>
      </c>
      <c r="D109" s="24" t="s">
        <v>428</v>
      </c>
      <c r="E109" s="12" t="s">
        <v>429</v>
      </c>
      <c r="F109" s="14" t="s">
        <v>430</v>
      </c>
      <c r="G109" s="24" t="s">
        <v>68</v>
      </c>
      <c r="H109" s="10" t="s">
        <v>59</v>
      </c>
      <c r="I109" s="10" t="s">
        <v>69</v>
      </c>
      <c r="J109" s="10" t="s">
        <v>431</v>
      </c>
      <c r="K109" s="13" t="s">
        <v>28</v>
      </c>
      <c r="L109" s="10" t="s">
        <v>29</v>
      </c>
      <c r="M109" s="11">
        <v>205</v>
      </c>
      <c r="N109" s="11">
        <v>625</v>
      </c>
      <c r="O109" s="8">
        <f t="shared" si="3"/>
        <v>830</v>
      </c>
      <c r="P109" s="11" t="s">
        <v>52</v>
      </c>
      <c r="Q109" s="10" t="s">
        <v>78</v>
      </c>
      <c r="R109" s="13" t="s">
        <v>32</v>
      </c>
      <c r="S109" s="13" t="s">
        <v>282</v>
      </c>
      <c r="T109" s="13" t="s">
        <v>71</v>
      </c>
      <c r="U109" s="13" t="s">
        <v>188</v>
      </c>
      <c r="V109" s="13"/>
    </row>
    <row r="110" spans="1:22" ht="15" customHeight="1">
      <c r="A110" s="45"/>
      <c r="B110" s="75"/>
      <c r="C110" s="46">
        <v>45377</v>
      </c>
      <c r="D110" s="24" t="s">
        <v>432</v>
      </c>
      <c r="E110" s="12"/>
      <c r="F110" s="14"/>
      <c r="G110" s="24" t="s">
        <v>433</v>
      </c>
      <c r="H110" s="10" t="s">
        <v>59</v>
      </c>
      <c r="I110" s="10" t="s">
        <v>60</v>
      </c>
      <c r="J110" s="10" t="s">
        <v>434</v>
      </c>
      <c r="K110" s="13" t="s">
        <v>28</v>
      </c>
      <c r="L110" s="10" t="s">
        <v>29</v>
      </c>
      <c r="M110" s="11"/>
      <c r="N110" s="11"/>
      <c r="O110" s="8">
        <f t="shared" si="3"/>
        <v>0</v>
      </c>
      <c r="P110" s="11" t="s">
        <v>43</v>
      </c>
      <c r="Q110" s="10" t="s">
        <v>435</v>
      </c>
      <c r="R110" s="13" t="s">
        <v>32</v>
      </c>
      <c r="S110" s="13" t="s">
        <v>282</v>
      </c>
      <c r="T110" s="13" t="s">
        <v>71</v>
      </c>
      <c r="U110" s="13" t="s">
        <v>188</v>
      </c>
      <c r="V110" s="13"/>
    </row>
    <row r="111" spans="1:22" ht="15" customHeight="1">
      <c r="A111" s="45"/>
      <c r="B111" s="75"/>
      <c r="C111" s="46">
        <v>45377</v>
      </c>
      <c r="D111" s="16" t="s">
        <v>436</v>
      </c>
      <c r="E111" s="84"/>
      <c r="F111" s="85"/>
      <c r="G111" s="24" t="s">
        <v>433</v>
      </c>
      <c r="H111" s="10" t="s">
        <v>59</v>
      </c>
      <c r="I111" s="10" t="s">
        <v>60</v>
      </c>
      <c r="J111" s="10" t="s">
        <v>437</v>
      </c>
      <c r="K111" s="13" t="s">
        <v>62</v>
      </c>
      <c r="L111" s="10" t="s">
        <v>63</v>
      </c>
      <c r="M111" s="11">
        <v>17835</v>
      </c>
      <c r="N111" s="11"/>
      <c r="O111" s="8">
        <f t="shared" si="3"/>
        <v>17835</v>
      </c>
      <c r="P111" s="11" t="s">
        <v>52</v>
      </c>
      <c r="Q111" s="10" t="s">
        <v>78</v>
      </c>
      <c r="R111" s="13" t="s">
        <v>32</v>
      </c>
      <c r="S111" s="13" t="s">
        <v>282</v>
      </c>
      <c r="T111" s="13" t="s">
        <v>71</v>
      </c>
      <c r="U111" s="13" t="s">
        <v>188</v>
      </c>
      <c r="V111" s="13"/>
    </row>
    <row r="112" spans="1:22" ht="15" customHeight="1">
      <c r="A112" s="45"/>
      <c r="B112" s="75"/>
      <c r="C112" s="46">
        <v>45377</v>
      </c>
      <c r="D112" s="10" t="s">
        <v>438</v>
      </c>
      <c r="E112" s="14" t="s">
        <v>439</v>
      </c>
      <c r="F112" s="14" t="s">
        <v>440</v>
      </c>
      <c r="G112" s="10" t="s">
        <v>58</v>
      </c>
      <c r="H112" s="10" t="s">
        <v>59</v>
      </c>
      <c r="I112" s="10" t="s">
        <v>96</v>
      </c>
      <c r="J112" s="10" t="s">
        <v>441</v>
      </c>
      <c r="K112" s="13" t="s">
        <v>28</v>
      </c>
      <c r="L112" s="10" t="s">
        <v>29</v>
      </c>
      <c r="M112" s="11">
        <v>755</v>
      </c>
      <c r="N112" s="11">
        <v>1800</v>
      </c>
      <c r="O112" s="8">
        <f t="shared" si="3"/>
        <v>2555</v>
      </c>
      <c r="P112" s="11" t="s">
        <v>52</v>
      </c>
      <c r="Q112" s="10" t="s">
        <v>78</v>
      </c>
      <c r="R112" s="13" t="s">
        <v>32</v>
      </c>
      <c r="S112" s="13" t="s">
        <v>282</v>
      </c>
      <c r="T112" s="13" t="s">
        <v>71</v>
      </c>
      <c r="U112" s="13" t="s">
        <v>188</v>
      </c>
      <c r="V112" s="13"/>
    </row>
    <row r="113" spans="1:22" ht="15" customHeight="1">
      <c r="A113" s="45"/>
      <c r="B113" s="75"/>
      <c r="C113" s="46">
        <v>45378</v>
      </c>
      <c r="D113" s="10" t="s">
        <v>442</v>
      </c>
      <c r="E113" s="14"/>
      <c r="F113" s="14"/>
      <c r="G113" s="10" t="s">
        <v>137</v>
      </c>
      <c r="H113" s="10" t="s">
        <v>59</v>
      </c>
      <c r="I113" s="10" t="s">
        <v>443</v>
      </c>
      <c r="J113" s="10" t="s">
        <v>444</v>
      </c>
      <c r="K113" s="13" t="s">
        <v>62</v>
      </c>
      <c r="L113" s="10" t="s">
        <v>223</v>
      </c>
      <c r="M113" s="11"/>
      <c r="N113" s="11"/>
      <c r="O113" s="8">
        <f t="shared" si="3"/>
        <v>0</v>
      </c>
      <c r="P113" s="11" t="s">
        <v>52</v>
      </c>
      <c r="Q113" s="10" t="s">
        <v>224</v>
      </c>
      <c r="R113" s="13" t="s">
        <v>54</v>
      </c>
      <c r="S113" s="13" t="s">
        <v>176</v>
      </c>
      <c r="T113" s="13" t="s">
        <v>32</v>
      </c>
      <c r="U113" s="13" t="s">
        <v>34</v>
      </c>
      <c r="V113" s="13"/>
    </row>
    <row r="114" spans="1:22" ht="15" customHeight="1">
      <c r="A114" s="45"/>
      <c r="B114" s="75"/>
      <c r="C114" s="46">
        <v>45378</v>
      </c>
      <c r="D114" s="10" t="s">
        <v>445</v>
      </c>
      <c r="E114" s="14" t="s">
        <v>446</v>
      </c>
      <c r="F114" s="14" t="s">
        <v>447</v>
      </c>
      <c r="G114" s="10" t="s">
        <v>292</v>
      </c>
      <c r="H114" s="10" t="s">
        <v>25</v>
      </c>
      <c r="I114" s="10" t="s">
        <v>448</v>
      </c>
      <c r="J114" s="10" t="s">
        <v>449</v>
      </c>
      <c r="K114" s="13" t="s">
        <v>28</v>
      </c>
      <c r="L114" s="10" t="s">
        <v>42</v>
      </c>
      <c r="M114" s="11"/>
      <c r="N114" s="11"/>
      <c r="O114" s="8">
        <f t="shared" si="3"/>
        <v>0</v>
      </c>
      <c r="P114" s="11" t="s">
        <v>52</v>
      </c>
      <c r="Q114" s="10" t="s">
        <v>78</v>
      </c>
      <c r="R114" s="13" t="s">
        <v>54</v>
      </c>
      <c r="S114" s="13" t="s">
        <v>176</v>
      </c>
      <c r="T114" s="13" t="s">
        <v>32</v>
      </c>
      <c r="U114" s="13" t="s">
        <v>34</v>
      </c>
      <c r="V114" s="13"/>
    </row>
    <row r="115" spans="1:22" ht="15" customHeight="1">
      <c r="A115" s="45"/>
      <c r="B115" s="75"/>
      <c r="C115" s="46">
        <v>45378</v>
      </c>
      <c r="D115" s="10" t="s">
        <v>214</v>
      </c>
      <c r="E115" s="14"/>
      <c r="F115" s="14"/>
      <c r="G115" s="10" t="s">
        <v>197</v>
      </c>
      <c r="H115" s="10" t="s">
        <v>59</v>
      </c>
      <c r="I115" s="10" t="s">
        <v>60</v>
      </c>
      <c r="J115" s="10" t="s">
        <v>450</v>
      </c>
      <c r="K115" s="13" t="s">
        <v>28</v>
      </c>
      <c r="L115" s="10" t="s">
        <v>451</v>
      </c>
      <c r="M115" s="11">
        <v>367.32</v>
      </c>
      <c r="N115" s="11">
        <v>1449.29</v>
      </c>
      <c r="O115" s="8">
        <f t="shared" si="3"/>
        <v>1816.61</v>
      </c>
      <c r="P115" s="11" t="s">
        <v>43</v>
      </c>
      <c r="Q115" s="10" t="s">
        <v>44</v>
      </c>
      <c r="R115" s="13" t="s">
        <v>54</v>
      </c>
      <c r="S115" s="13" t="s">
        <v>176</v>
      </c>
      <c r="T115" s="13" t="s">
        <v>32</v>
      </c>
      <c r="U115" s="13" t="s">
        <v>34</v>
      </c>
      <c r="V115" s="13"/>
    </row>
    <row r="116" spans="1:22" ht="15" customHeight="1">
      <c r="A116" s="45"/>
      <c r="B116" s="75"/>
      <c r="C116" s="46">
        <v>45378</v>
      </c>
      <c r="D116" s="10" t="s">
        <v>452</v>
      </c>
      <c r="E116" s="14"/>
      <c r="F116" s="14"/>
      <c r="G116" s="10" t="s">
        <v>137</v>
      </c>
      <c r="H116" s="10" t="s">
        <v>25</v>
      </c>
      <c r="I116" s="10"/>
      <c r="J116" s="10" t="s">
        <v>453</v>
      </c>
      <c r="K116" s="13" t="s">
        <v>41</v>
      </c>
      <c r="L116" s="10" t="s">
        <v>42</v>
      </c>
      <c r="M116" s="11"/>
      <c r="N116" s="11"/>
      <c r="O116" s="8">
        <f t="shared" si="3"/>
        <v>0</v>
      </c>
      <c r="P116" s="11" t="s">
        <v>52</v>
      </c>
      <c r="Q116" s="10" t="s">
        <v>78</v>
      </c>
      <c r="R116" s="13" t="s">
        <v>54</v>
      </c>
      <c r="S116" s="13" t="s">
        <v>176</v>
      </c>
      <c r="T116" s="13" t="s">
        <v>32</v>
      </c>
      <c r="U116" s="13" t="s">
        <v>34</v>
      </c>
      <c r="V116" s="13"/>
    </row>
  </sheetData>
  <autoFilter ref="A1:U107" xr:uid="{8F636CDE-DB46-4BAE-99C3-6A3616633C98}"/>
  <sortState xmlns:xlrd2="http://schemas.microsoft.com/office/spreadsheetml/2017/richdata2" ref="A4:V50">
    <sortCondition descending="1" ref="Q34:Q95"/>
  </sortState>
  <phoneticPr fontId="3" type="noConversion"/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F867-9270-4427-81EC-5684176B21CD}">
  <dimension ref="A1:R132"/>
  <sheetViews>
    <sheetView zoomScale="66" workbookViewId="0">
      <pane ySplit="1" topLeftCell="A17" activePane="bottomLeft" state="frozen"/>
      <selection pane="bottomLeft" activeCell="B22" sqref="B22"/>
    </sheetView>
  </sheetViews>
  <sheetFormatPr defaultColWidth="8.7109375" defaultRowHeight="14.45"/>
  <cols>
    <col min="1" max="1" width="12.28515625" style="86" bestFit="1" customWidth="1"/>
    <col min="2" max="2" width="57.28515625" style="20" bestFit="1" customWidth="1"/>
    <col min="3" max="3" width="15.5703125" style="42" bestFit="1" customWidth="1"/>
    <col min="4" max="4" width="17.5703125" style="42" bestFit="1" customWidth="1"/>
    <col min="5" max="5" width="20.28515625" style="42" bestFit="1" customWidth="1"/>
    <col min="6" max="6" width="26.28515625" style="20" bestFit="1" customWidth="1"/>
    <col min="7" max="7" width="66.28515625" style="20" bestFit="1" customWidth="1"/>
    <col min="8" max="8" width="16.5703125" style="20" customWidth="1"/>
    <col min="9" max="9" width="25.7109375" style="20" bestFit="1" customWidth="1"/>
    <col min="10" max="10" width="19" style="43" bestFit="1" customWidth="1"/>
    <col min="11" max="11" width="19.7109375" style="43" bestFit="1" customWidth="1"/>
    <col min="12" max="12" width="15.28515625" style="43" bestFit="1" customWidth="1"/>
    <col min="13" max="13" width="20.7109375" style="20" bestFit="1" customWidth="1"/>
    <col min="14" max="14" width="41.7109375" style="20" customWidth="1"/>
    <col min="15" max="15" width="10.5703125" style="20" bestFit="1" customWidth="1"/>
    <col min="16" max="16" width="12.28515625" style="20" customWidth="1"/>
    <col min="17" max="17" width="16.42578125" style="20" bestFit="1" customWidth="1"/>
    <col min="18" max="18" width="9.7109375" style="20" bestFit="1" customWidth="1"/>
    <col min="19" max="19" width="11.42578125" style="20" customWidth="1"/>
    <col min="20" max="16384" width="8.7109375" style="20"/>
  </cols>
  <sheetData>
    <row r="1" spans="1:18" s="27" customFormat="1" ht="31.35">
      <c r="A1" s="33" t="s">
        <v>2</v>
      </c>
      <c r="B1" s="34" t="s">
        <v>3</v>
      </c>
      <c r="C1" s="38" t="s">
        <v>4</v>
      </c>
      <c r="D1" s="38" t="s">
        <v>5</v>
      </c>
      <c r="E1" s="38" t="s">
        <v>6</v>
      </c>
      <c r="F1" s="34" t="s">
        <v>7</v>
      </c>
      <c r="G1" s="34" t="s">
        <v>9</v>
      </c>
      <c r="H1" s="34" t="s">
        <v>10</v>
      </c>
      <c r="I1" s="34" t="s">
        <v>11</v>
      </c>
      <c r="J1" s="35" t="s">
        <v>12</v>
      </c>
      <c r="K1" s="35" t="s">
        <v>13</v>
      </c>
      <c r="L1" s="35" t="s">
        <v>14</v>
      </c>
      <c r="M1" s="35" t="s">
        <v>15</v>
      </c>
      <c r="N1" s="34" t="s">
        <v>16</v>
      </c>
      <c r="O1" s="34" t="s">
        <v>454</v>
      </c>
      <c r="P1" s="34" t="s">
        <v>454</v>
      </c>
      <c r="Q1" s="34" t="s">
        <v>19</v>
      </c>
      <c r="R1" s="34" t="s">
        <v>20</v>
      </c>
    </row>
    <row r="2" spans="1:18" s="47" customFormat="1" ht="28.9">
      <c r="A2" s="46">
        <v>45386</v>
      </c>
      <c r="B2" s="13" t="s">
        <v>455</v>
      </c>
      <c r="C2" s="14"/>
      <c r="D2" s="14"/>
      <c r="E2" s="14" t="s">
        <v>370</v>
      </c>
      <c r="F2" s="10" t="s">
        <v>25</v>
      </c>
      <c r="G2" s="10" t="s">
        <v>456</v>
      </c>
      <c r="H2" s="13" t="s">
        <v>28</v>
      </c>
      <c r="I2" s="10" t="s">
        <v>29</v>
      </c>
      <c r="J2" s="11">
        <v>5005</v>
      </c>
      <c r="K2" s="11"/>
      <c r="L2" s="8">
        <f t="shared" ref="L2:L65" si="0">SUM(J2:K2)</f>
        <v>5005</v>
      </c>
      <c r="M2" s="11" t="s">
        <v>43</v>
      </c>
      <c r="N2" s="10" t="s">
        <v>457</v>
      </c>
      <c r="O2" s="13" t="s">
        <v>54</v>
      </c>
      <c r="P2" s="13" t="s">
        <v>282</v>
      </c>
      <c r="Q2" s="13" t="s">
        <v>176</v>
      </c>
      <c r="R2" s="13" t="s">
        <v>34</v>
      </c>
    </row>
    <row r="3" spans="1:18" s="47" customFormat="1" ht="15" customHeight="1">
      <c r="A3" s="46">
        <v>45386</v>
      </c>
      <c r="B3" s="10" t="s">
        <v>379</v>
      </c>
      <c r="C3" s="14"/>
      <c r="D3" s="14"/>
      <c r="E3" s="10" t="s">
        <v>137</v>
      </c>
      <c r="F3" s="10" t="s">
        <v>100</v>
      </c>
      <c r="G3" s="10" t="s">
        <v>381</v>
      </c>
      <c r="H3" s="13" t="s">
        <v>62</v>
      </c>
      <c r="I3" s="10" t="s">
        <v>63</v>
      </c>
      <c r="J3" s="11">
        <v>2875</v>
      </c>
      <c r="K3" s="11">
        <v>1500</v>
      </c>
      <c r="L3" s="8">
        <f t="shared" si="0"/>
        <v>4375</v>
      </c>
      <c r="M3" s="11" t="s">
        <v>43</v>
      </c>
      <c r="N3" s="10" t="s">
        <v>44</v>
      </c>
      <c r="O3" s="13" t="s">
        <v>54</v>
      </c>
      <c r="P3" s="13" t="s">
        <v>282</v>
      </c>
      <c r="Q3" s="13" t="s">
        <v>176</v>
      </c>
      <c r="R3" s="13" t="s">
        <v>34</v>
      </c>
    </row>
    <row r="4" spans="1:18" ht="28.9">
      <c r="A4" s="46">
        <v>45386</v>
      </c>
      <c r="B4" s="10" t="s">
        <v>458</v>
      </c>
      <c r="C4" s="21"/>
      <c r="D4" s="21"/>
      <c r="E4" s="17" t="s">
        <v>370</v>
      </c>
      <c r="F4" s="17" t="s">
        <v>59</v>
      </c>
      <c r="G4" s="17" t="s">
        <v>181</v>
      </c>
      <c r="H4" s="17" t="s">
        <v>28</v>
      </c>
      <c r="I4" s="17" t="s">
        <v>29</v>
      </c>
      <c r="J4" s="29">
        <v>755</v>
      </c>
      <c r="K4" s="29">
        <v>1800</v>
      </c>
      <c r="L4" s="8">
        <f t="shared" si="0"/>
        <v>2555</v>
      </c>
      <c r="M4" s="17" t="s">
        <v>43</v>
      </c>
      <c r="N4" s="17" t="s">
        <v>459</v>
      </c>
      <c r="O4" s="13" t="s">
        <v>54</v>
      </c>
      <c r="P4" s="13" t="s">
        <v>282</v>
      </c>
      <c r="Q4" s="13" t="s">
        <v>176</v>
      </c>
      <c r="R4" s="13" t="s">
        <v>34</v>
      </c>
    </row>
    <row r="5" spans="1:18" ht="25.35" customHeight="1">
      <c r="A5" s="46">
        <v>45386</v>
      </c>
      <c r="B5" s="17" t="s">
        <v>460</v>
      </c>
      <c r="C5" s="21"/>
      <c r="D5" s="21"/>
      <c r="E5" s="17" t="s">
        <v>95</v>
      </c>
      <c r="F5" s="17" t="s">
        <v>153</v>
      </c>
      <c r="G5" s="17" t="s">
        <v>461</v>
      </c>
      <c r="H5" s="17" t="s">
        <v>28</v>
      </c>
      <c r="I5" s="17" t="s">
        <v>462</v>
      </c>
      <c r="J5" s="29"/>
      <c r="K5" s="29">
        <v>1020</v>
      </c>
      <c r="L5" s="8">
        <f t="shared" si="0"/>
        <v>1020</v>
      </c>
      <c r="M5" s="17" t="s">
        <v>43</v>
      </c>
      <c r="N5" s="17" t="s">
        <v>463</v>
      </c>
      <c r="O5" s="13" t="s">
        <v>54</v>
      </c>
      <c r="P5" s="13" t="s">
        <v>282</v>
      </c>
      <c r="Q5" s="13" t="s">
        <v>176</v>
      </c>
      <c r="R5" s="13" t="s">
        <v>34</v>
      </c>
    </row>
    <row r="6" spans="1:18">
      <c r="A6" s="46">
        <v>45387</v>
      </c>
      <c r="B6" s="17" t="s">
        <v>464</v>
      </c>
      <c r="C6" s="21"/>
      <c r="D6" s="21"/>
      <c r="E6" s="17" t="s">
        <v>38</v>
      </c>
      <c r="F6" s="17" t="s">
        <v>100</v>
      </c>
      <c r="G6" s="17" t="s">
        <v>465</v>
      </c>
      <c r="H6" s="17" t="s">
        <v>28</v>
      </c>
      <c r="I6" s="17" t="s">
        <v>466</v>
      </c>
      <c r="J6" s="29">
        <v>1725</v>
      </c>
      <c r="K6" s="29">
        <v>2875</v>
      </c>
      <c r="L6" s="8">
        <f t="shared" si="0"/>
        <v>4600</v>
      </c>
      <c r="M6" s="17" t="s">
        <v>52</v>
      </c>
      <c r="N6" s="17" t="s">
        <v>78</v>
      </c>
      <c r="O6" s="17" t="s">
        <v>31</v>
      </c>
      <c r="P6" s="13" t="s">
        <v>282</v>
      </c>
      <c r="Q6" s="17" t="s">
        <v>71</v>
      </c>
      <c r="R6" s="17" t="s">
        <v>34</v>
      </c>
    </row>
    <row r="7" spans="1:18">
      <c r="A7" s="46">
        <v>45387</v>
      </c>
      <c r="B7" s="17" t="s">
        <v>467</v>
      </c>
      <c r="C7" s="21"/>
      <c r="D7" s="21"/>
      <c r="E7" s="17" t="s">
        <v>24</v>
      </c>
      <c r="F7" s="17" t="s">
        <v>25</v>
      </c>
      <c r="G7" s="17" t="s">
        <v>322</v>
      </c>
      <c r="H7" s="17" t="s">
        <v>62</v>
      </c>
      <c r="I7" s="17" t="s">
        <v>63</v>
      </c>
      <c r="J7" s="29">
        <v>300</v>
      </c>
      <c r="K7" s="29">
        <v>500</v>
      </c>
      <c r="L7" s="8">
        <f t="shared" si="0"/>
        <v>800</v>
      </c>
      <c r="M7" s="17" t="s">
        <v>43</v>
      </c>
      <c r="N7" s="17" t="s">
        <v>64</v>
      </c>
      <c r="O7" s="17" t="s">
        <v>31</v>
      </c>
      <c r="P7" s="13" t="s">
        <v>282</v>
      </c>
      <c r="Q7" s="17" t="s">
        <v>71</v>
      </c>
      <c r="R7" s="17"/>
    </row>
    <row r="8" spans="1:18" s="47" customFormat="1" ht="15" customHeight="1">
      <c r="A8" s="46">
        <v>45387</v>
      </c>
      <c r="B8" s="10" t="s">
        <v>468</v>
      </c>
      <c r="C8" s="14" t="s">
        <v>469</v>
      </c>
      <c r="D8" s="14" t="s">
        <v>470</v>
      </c>
      <c r="E8" s="10" t="s">
        <v>24</v>
      </c>
      <c r="F8" s="10" t="s">
        <v>25</v>
      </c>
      <c r="G8" s="10" t="s">
        <v>471</v>
      </c>
      <c r="H8" s="13" t="s">
        <v>28</v>
      </c>
      <c r="I8" s="17" t="s">
        <v>29</v>
      </c>
      <c r="J8" s="11"/>
      <c r="K8" s="11"/>
      <c r="L8" s="8">
        <f t="shared" si="0"/>
        <v>0</v>
      </c>
      <c r="M8" s="11" t="s">
        <v>52</v>
      </c>
      <c r="N8" s="10" t="s">
        <v>472</v>
      </c>
      <c r="O8" s="17" t="s">
        <v>31</v>
      </c>
      <c r="P8" s="13" t="s">
        <v>282</v>
      </c>
      <c r="Q8" s="17" t="s">
        <v>71</v>
      </c>
      <c r="R8" s="13" t="s">
        <v>34</v>
      </c>
    </row>
    <row r="9" spans="1:18" ht="28.9">
      <c r="A9" s="46">
        <v>45399</v>
      </c>
      <c r="B9" s="17" t="s">
        <v>473</v>
      </c>
      <c r="C9" s="21" t="s">
        <v>474</v>
      </c>
      <c r="D9" s="21" t="s">
        <v>475</v>
      </c>
      <c r="E9" s="17" t="s">
        <v>99</v>
      </c>
      <c r="F9" s="17" t="s">
        <v>59</v>
      </c>
      <c r="G9" s="17" t="s">
        <v>476</v>
      </c>
      <c r="H9" s="17" t="s">
        <v>28</v>
      </c>
      <c r="I9" s="17" t="s">
        <v>29</v>
      </c>
      <c r="J9" s="29">
        <v>1505</v>
      </c>
      <c r="K9" s="29">
        <v>5000</v>
      </c>
      <c r="L9" s="8">
        <f t="shared" si="0"/>
        <v>6505</v>
      </c>
      <c r="M9" s="17" t="s">
        <v>52</v>
      </c>
      <c r="N9" s="17" t="s">
        <v>78</v>
      </c>
      <c r="O9" s="17" t="s">
        <v>31</v>
      </c>
      <c r="P9" s="13" t="s">
        <v>176</v>
      </c>
      <c r="Q9" s="17" t="s">
        <v>33</v>
      </c>
      <c r="R9" s="17" t="s">
        <v>110</v>
      </c>
    </row>
    <row r="10" spans="1:18">
      <c r="A10" s="46">
        <v>45399</v>
      </c>
      <c r="B10" s="17" t="s">
        <v>477</v>
      </c>
      <c r="C10" s="21" t="s">
        <v>478</v>
      </c>
      <c r="D10" s="21" t="s">
        <v>479</v>
      </c>
      <c r="E10" s="17" t="s">
        <v>137</v>
      </c>
      <c r="F10" s="17" t="s">
        <v>25</v>
      </c>
      <c r="G10" s="17" t="s">
        <v>480</v>
      </c>
      <c r="H10" s="17" t="s">
        <v>28</v>
      </c>
      <c r="I10" s="17" t="s">
        <v>29</v>
      </c>
      <c r="J10" s="29">
        <v>5000</v>
      </c>
      <c r="K10" s="29"/>
      <c r="L10" s="8">
        <f t="shared" si="0"/>
        <v>5000</v>
      </c>
      <c r="M10" s="17" t="s">
        <v>52</v>
      </c>
      <c r="N10" s="17" t="s">
        <v>78</v>
      </c>
      <c r="O10" s="17" t="s">
        <v>31</v>
      </c>
      <c r="P10" s="13" t="s">
        <v>176</v>
      </c>
      <c r="Q10" s="17" t="s">
        <v>33</v>
      </c>
      <c r="R10" s="17" t="s">
        <v>110</v>
      </c>
    </row>
    <row r="11" spans="1:18">
      <c r="A11" s="46">
        <v>45399</v>
      </c>
      <c r="B11" s="17" t="s">
        <v>481</v>
      </c>
      <c r="C11" s="21" t="s">
        <v>482</v>
      </c>
      <c r="D11" s="21" t="s">
        <v>483</v>
      </c>
      <c r="E11" s="17" t="s">
        <v>137</v>
      </c>
      <c r="F11" s="17" t="s">
        <v>25</v>
      </c>
      <c r="G11" s="17" t="s">
        <v>484</v>
      </c>
      <c r="H11" s="17" t="s">
        <v>28</v>
      </c>
      <c r="I11" s="17" t="s">
        <v>29</v>
      </c>
      <c r="J11" s="29">
        <v>3455</v>
      </c>
      <c r="K11" s="29"/>
      <c r="L11" s="8">
        <f t="shared" si="0"/>
        <v>3455</v>
      </c>
      <c r="M11" s="17" t="s">
        <v>52</v>
      </c>
      <c r="N11" s="17" t="s">
        <v>78</v>
      </c>
      <c r="O11" s="17" t="s">
        <v>31</v>
      </c>
      <c r="P11" s="13" t="s">
        <v>176</v>
      </c>
      <c r="Q11" s="17" t="s">
        <v>33</v>
      </c>
      <c r="R11" s="17" t="s">
        <v>110</v>
      </c>
    </row>
    <row r="12" spans="1:18" ht="28.9">
      <c r="A12" s="46">
        <v>45399</v>
      </c>
      <c r="B12" s="17" t="s">
        <v>485</v>
      </c>
      <c r="C12" s="21" t="s">
        <v>486</v>
      </c>
      <c r="D12" s="21" t="s">
        <v>487</v>
      </c>
      <c r="E12" s="21" t="s">
        <v>488</v>
      </c>
      <c r="F12" s="17" t="s">
        <v>59</v>
      </c>
      <c r="G12" s="17" t="s">
        <v>489</v>
      </c>
      <c r="H12" s="17" t="s">
        <v>28</v>
      </c>
      <c r="I12" s="17" t="s">
        <v>29</v>
      </c>
      <c r="J12" s="29">
        <v>1445</v>
      </c>
      <c r="K12" s="29"/>
      <c r="L12" s="8">
        <f t="shared" si="0"/>
        <v>1445</v>
      </c>
      <c r="M12" s="17" t="s">
        <v>43</v>
      </c>
      <c r="N12" s="17" t="s">
        <v>490</v>
      </c>
      <c r="O12" s="17" t="s">
        <v>31</v>
      </c>
      <c r="P12" s="13" t="s">
        <v>176</v>
      </c>
      <c r="Q12" s="17" t="s">
        <v>33</v>
      </c>
      <c r="R12" s="17" t="s">
        <v>110</v>
      </c>
    </row>
    <row r="13" spans="1:18" ht="28.9">
      <c r="A13" s="46">
        <v>45399</v>
      </c>
      <c r="B13" s="17" t="s">
        <v>491</v>
      </c>
      <c r="C13" s="21" t="s">
        <v>492</v>
      </c>
      <c r="D13" s="21" t="s">
        <v>493</v>
      </c>
      <c r="E13" s="21" t="s">
        <v>133</v>
      </c>
      <c r="F13" s="17" t="s">
        <v>59</v>
      </c>
      <c r="G13" s="17" t="s">
        <v>494</v>
      </c>
      <c r="H13" s="17" t="s">
        <v>28</v>
      </c>
      <c r="I13" s="17" t="s">
        <v>29</v>
      </c>
      <c r="J13" s="29">
        <v>312</v>
      </c>
      <c r="K13" s="29">
        <v>730.53</v>
      </c>
      <c r="L13" s="8">
        <f t="shared" si="0"/>
        <v>1042.53</v>
      </c>
      <c r="M13" s="17" t="s">
        <v>43</v>
      </c>
      <c r="N13" s="17" t="s">
        <v>175</v>
      </c>
      <c r="O13" s="17" t="s">
        <v>31</v>
      </c>
      <c r="P13" s="13" t="s">
        <v>176</v>
      </c>
      <c r="Q13" s="17" t="s">
        <v>33</v>
      </c>
      <c r="R13" s="17" t="s">
        <v>110</v>
      </c>
    </row>
    <row r="14" spans="1:18" ht="28.9">
      <c r="A14" s="46">
        <v>45399</v>
      </c>
      <c r="B14" s="17" t="s">
        <v>495</v>
      </c>
      <c r="C14" s="21"/>
      <c r="D14" s="21"/>
      <c r="E14" s="21" t="s">
        <v>95</v>
      </c>
      <c r="F14" s="17" t="s">
        <v>59</v>
      </c>
      <c r="G14" s="17" t="s">
        <v>494</v>
      </c>
      <c r="H14" s="17" t="s">
        <v>28</v>
      </c>
      <c r="I14" s="17" t="s">
        <v>29</v>
      </c>
      <c r="J14" s="29">
        <v>900</v>
      </c>
      <c r="K14" s="29">
        <v>2450</v>
      </c>
      <c r="L14" s="8">
        <f t="shared" si="0"/>
        <v>3350</v>
      </c>
      <c r="M14" s="17" t="s">
        <v>52</v>
      </c>
      <c r="N14" s="17" t="s">
        <v>78</v>
      </c>
      <c r="O14" s="17" t="s">
        <v>31</v>
      </c>
      <c r="P14" s="13" t="s">
        <v>176</v>
      </c>
      <c r="Q14" s="17" t="s">
        <v>33</v>
      </c>
      <c r="R14" s="17" t="s">
        <v>110</v>
      </c>
    </row>
    <row r="15" spans="1:18" ht="43.15">
      <c r="A15" s="46">
        <v>45404</v>
      </c>
      <c r="B15" s="17" t="s">
        <v>496</v>
      </c>
      <c r="C15" s="21" t="s">
        <v>497</v>
      </c>
      <c r="D15" s="21" t="s">
        <v>498</v>
      </c>
      <c r="E15" s="21" t="s">
        <v>58</v>
      </c>
      <c r="F15" s="17" t="s">
        <v>59</v>
      </c>
      <c r="G15" s="17" t="s">
        <v>499</v>
      </c>
      <c r="H15" s="17" t="s">
        <v>28</v>
      </c>
      <c r="I15" s="17" t="s">
        <v>29</v>
      </c>
      <c r="J15" s="29">
        <v>399</v>
      </c>
      <c r="K15" s="29"/>
      <c r="L15" s="8">
        <f t="shared" si="0"/>
        <v>399</v>
      </c>
      <c r="M15" s="17" t="s">
        <v>52</v>
      </c>
      <c r="N15" s="17" t="s">
        <v>500</v>
      </c>
      <c r="O15" s="17" t="s">
        <v>31</v>
      </c>
      <c r="P15" s="17" t="s">
        <v>32</v>
      </c>
      <c r="Q15" s="17" t="s">
        <v>71</v>
      </c>
      <c r="R15" s="17" t="s">
        <v>34</v>
      </c>
    </row>
    <row r="16" spans="1:18">
      <c r="A16" s="46">
        <v>45404</v>
      </c>
      <c r="B16" s="17" t="s">
        <v>501</v>
      </c>
      <c r="C16" s="21"/>
      <c r="D16" s="21"/>
      <c r="E16" s="21" t="s">
        <v>433</v>
      </c>
      <c r="F16" s="17" t="s">
        <v>25</v>
      </c>
      <c r="G16" s="17" t="s">
        <v>502</v>
      </c>
      <c r="H16" s="17" t="s">
        <v>28</v>
      </c>
      <c r="I16" s="17" t="s">
        <v>29</v>
      </c>
      <c r="J16" s="29"/>
      <c r="K16" s="29"/>
      <c r="L16" s="8">
        <f t="shared" si="0"/>
        <v>0</v>
      </c>
      <c r="M16" s="17" t="s">
        <v>43</v>
      </c>
      <c r="N16" s="17" t="s">
        <v>503</v>
      </c>
      <c r="O16" s="17" t="s">
        <v>31</v>
      </c>
      <c r="P16" s="17" t="s">
        <v>32</v>
      </c>
      <c r="Q16" s="17" t="s">
        <v>71</v>
      </c>
      <c r="R16" s="17" t="s">
        <v>34</v>
      </c>
    </row>
    <row r="17" spans="1:18">
      <c r="A17" s="46">
        <v>45404</v>
      </c>
      <c r="B17" s="17" t="s">
        <v>504</v>
      </c>
      <c r="C17" s="21"/>
      <c r="D17" s="21"/>
      <c r="E17" s="21" t="s">
        <v>370</v>
      </c>
      <c r="F17" s="17" t="s">
        <v>100</v>
      </c>
      <c r="G17" s="17" t="s">
        <v>505</v>
      </c>
      <c r="H17" s="17" t="s">
        <v>62</v>
      </c>
      <c r="I17" s="17" t="s">
        <v>29</v>
      </c>
      <c r="J17" s="29">
        <v>605</v>
      </c>
      <c r="K17" s="29">
        <v>1610</v>
      </c>
      <c r="L17" s="8">
        <f t="shared" si="0"/>
        <v>2215</v>
      </c>
      <c r="M17" s="17" t="s">
        <v>52</v>
      </c>
      <c r="N17" s="17" t="s">
        <v>78</v>
      </c>
      <c r="O17" s="17" t="s">
        <v>31</v>
      </c>
      <c r="P17" s="17" t="s">
        <v>32</v>
      </c>
      <c r="Q17" s="17" t="s">
        <v>71</v>
      </c>
      <c r="R17" s="17" t="s">
        <v>34</v>
      </c>
    </row>
    <row r="18" spans="1:18" ht="28.9">
      <c r="A18" s="46">
        <v>45404</v>
      </c>
      <c r="B18" s="17" t="s">
        <v>506</v>
      </c>
      <c r="C18" s="21" t="s">
        <v>507</v>
      </c>
      <c r="D18" s="21" t="s">
        <v>508</v>
      </c>
      <c r="E18" s="21" t="s">
        <v>133</v>
      </c>
      <c r="F18" s="17" t="s">
        <v>59</v>
      </c>
      <c r="G18" s="17" t="s">
        <v>509</v>
      </c>
      <c r="H18" s="17" t="s">
        <v>28</v>
      </c>
      <c r="I18" s="17" t="s">
        <v>29</v>
      </c>
      <c r="J18" s="29"/>
      <c r="K18" s="29"/>
      <c r="L18" s="8">
        <f t="shared" si="0"/>
        <v>0</v>
      </c>
      <c r="M18" s="17" t="s">
        <v>43</v>
      </c>
      <c r="N18" s="17" t="s">
        <v>64</v>
      </c>
      <c r="O18" s="17" t="s">
        <v>31</v>
      </c>
      <c r="P18" s="17" t="s">
        <v>32</v>
      </c>
      <c r="Q18" s="17" t="s">
        <v>71</v>
      </c>
      <c r="R18" s="17" t="s">
        <v>34</v>
      </c>
    </row>
    <row r="19" spans="1:18">
      <c r="A19" s="46">
        <v>45406</v>
      </c>
      <c r="B19" s="17" t="s">
        <v>510</v>
      </c>
      <c r="C19" s="21" t="s">
        <v>511</v>
      </c>
      <c r="D19" s="21" t="s">
        <v>512</v>
      </c>
      <c r="E19" s="21" t="s">
        <v>38</v>
      </c>
      <c r="F19" s="17" t="s">
        <v>25</v>
      </c>
      <c r="G19" s="17" t="s">
        <v>513</v>
      </c>
      <c r="H19" s="17" t="s">
        <v>28</v>
      </c>
      <c r="I19" s="17" t="s">
        <v>29</v>
      </c>
      <c r="J19" s="29">
        <v>10000</v>
      </c>
      <c r="K19" s="29">
        <v>30000</v>
      </c>
      <c r="L19" s="8">
        <f t="shared" si="0"/>
        <v>40000</v>
      </c>
      <c r="M19" s="17" t="s">
        <v>52</v>
      </c>
      <c r="N19" s="17" t="s">
        <v>78</v>
      </c>
      <c r="O19" s="17" t="s">
        <v>54</v>
      </c>
      <c r="P19" s="17" t="s">
        <v>31</v>
      </c>
      <c r="Q19" s="17" t="s">
        <v>282</v>
      </c>
      <c r="R19" s="17" t="s">
        <v>34</v>
      </c>
    </row>
    <row r="20" spans="1:18">
      <c r="A20" s="46">
        <v>45406</v>
      </c>
      <c r="B20" s="17" t="s">
        <v>514</v>
      </c>
      <c r="C20" s="21"/>
      <c r="D20" s="21"/>
      <c r="E20" s="21" t="s">
        <v>24</v>
      </c>
      <c r="F20" s="17" t="s">
        <v>25</v>
      </c>
      <c r="G20" s="17" t="s">
        <v>515</v>
      </c>
      <c r="H20" s="17" t="s">
        <v>28</v>
      </c>
      <c r="I20" s="17" t="s">
        <v>29</v>
      </c>
      <c r="J20" s="29">
        <v>3450</v>
      </c>
      <c r="K20" s="29"/>
      <c r="L20" s="8">
        <f t="shared" si="0"/>
        <v>3450</v>
      </c>
      <c r="M20" s="17" t="s">
        <v>52</v>
      </c>
      <c r="N20" s="17" t="s">
        <v>78</v>
      </c>
      <c r="O20" s="17" t="s">
        <v>54</v>
      </c>
      <c r="P20" s="17" t="s">
        <v>31</v>
      </c>
      <c r="Q20" s="17" t="s">
        <v>282</v>
      </c>
      <c r="R20" s="17" t="s">
        <v>34</v>
      </c>
    </row>
    <row r="21" spans="1:18">
      <c r="A21" s="46">
        <v>45406</v>
      </c>
      <c r="B21" s="17" t="s">
        <v>516</v>
      </c>
      <c r="C21" s="21"/>
      <c r="D21" s="21"/>
      <c r="E21" s="21" t="s">
        <v>106</v>
      </c>
      <c r="F21" s="17" t="s">
        <v>107</v>
      </c>
      <c r="G21" s="17" t="s">
        <v>517</v>
      </c>
      <c r="H21" s="17" t="s">
        <v>28</v>
      </c>
      <c r="I21" s="17" t="s">
        <v>29</v>
      </c>
      <c r="J21" s="29">
        <v>1200</v>
      </c>
      <c r="K21" s="29">
        <v>1500</v>
      </c>
      <c r="L21" s="8">
        <f t="shared" si="0"/>
        <v>2700</v>
      </c>
      <c r="M21" s="17" t="s">
        <v>52</v>
      </c>
      <c r="N21" s="17" t="s">
        <v>78</v>
      </c>
      <c r="O21" s="17" t="s">
        <v>54</v>
      </c>
      <c r="P21" s="17" t="s">
        <v>31</v>
      </c>
      <c r="Q21" s="17" t="s">
        <v>282</v>
      </c>
      <c r="R21" s="17" t="s">
        <v>34</v>
      </c>
    </row>
    <row r="22" spans="1:18" ht="28.9">
      <c r="A22" s="46">
        <v>45406</v>
      </c>
      <c r="B22" s="17" t="s">
        <v>518</v>
      </c>
      <c r="C22" s="21" t="s">
        <v>519</v>
      </c>
      <c r="D22" s="21" t="s">
        <v>520</v>
      </c>
      <c r="E22" s="21" t="s">
        <v>58</v>
      </c>
      <c r="F22" s="17" t="s">
        <v>25</v>
      </c>
      <c r="G22" s="17" t="s">
        <v>521</v>
      </c>
      <c r="H22" s="17" t="s">
        <v>28</v>
      </c>
      <c r="I22" s="17" t="s">
        <v>29</v>
      </c>
      <c r="J22" s="29">
        <v>7880</v>
      </c>
      <c r="K22" s="29"/>
      <c r="L22" s="8">
        <f t="shared" si="0"/>
        <v>7880</v>
      </c>
      <c r="M22" s="17" t="s">
        <v>52</v>
      </c>
      <c r="N22" s="17" t="s">
        <v>457</v>
      </c>
      <c r="O22" s="17" t="s">
        <v>54</v>
      </c>
      <c r="P22" s="17" t="s">
        <v>31</v>
      </c>
      <c r="Q22" s="17" t="s">
        <v>282</v>
      </c>
      <c r="R22" s="17" t="s">
        <v>34</v>
      </c>
    </row>
    <row r="23" spans="1:18" ht="28.9">
      <c r="A23" s="46">
        <v>45411</v>
      </c>
      <c r="B23" s="17" t="s">
        <v>522</v>
      </c>
      <c r="C23" s="21" t="s">
        <v>523</v>
      </c>
      <c r="D23" s="21" t="s">
        <v>524</v>
      </c>
      <c r="E23" s="21" t="s">
        <v>99</v>
      </c>
      <c r="F23" s="17" t="s">
        <v>25</v>
      </c>
      <c r="G23" s="17" t="s">
        <v>480</v>
      </c>
      <c r="H23" s="17" t="s">
        <v>28</v>
      </c>
      <c r="I23" s="17" t="s">
        <v>29</v>
      </c>
      <c r="J23" s="29">
        <v>5005</v>
      </c>
      <c r="K23" s="29"/>
      <c r="L23" s="8">
        <f t="shared" si="0"/>
        <v>5005</v>
      </c>
      <c r="M23" s="17" t="s">
        <v>52</v>
      </c>
      <c r="N23" s="17" t="s">
        <v>457</v>
      </c>
      <c r="O23" s="17" t="s">
        <v>54</v>
      </c>
      <c r="P23" s="17" t="s">
        <v>32</v>
      </c>
      <c r="Q23" s="17" t="s">
        <v>176</v>
      </c>
      <c r="R23" s="17" t="s">
        <v>34</v>
      </c>
    </row>
    <row r="24" spans="1:18" ht="28.9">
      <c r="A24" s="46">
        <v>45411</v>
      </c>
      <c r="B24" s="17" t="s">
        <v>525</v>
      </c>
      <c r="C24" s="21" t="s">
        <v>526</v>
      </c>
      <c r="D24" s="21" t="s">
        <v>527</v>
      </c>
      <c r="E24" s="21" t="s">
        <v>137</v>
      </c>
      <c r="F24" s="17" t="s">
        <v>59</v>
      </c>
      <c r="G24" s="17" t="s">
        <v>528</v>
      </c>
      <c r="H24" s="17" t="s">
        <v>28</v>
      </c>
      <c r="I24" s="17" t="s">
        <v>29</v>
      </c>
      <c r="J24" s="29">
        <v>755</v>
      </c>
      <c r="K24" s="29">
        <v>5000</v>
      </c>
      <c r="L24" s="8">
        <f t="shared" si="0"/>
        <v>5755</v>
      </c>
      <c r="M24" s="17" t="s">
        <v>52</v>
      </c>
      <c r="N24" s="17" t="s">
        <v>78</v>
      </c>
      <c r="O24" s="17" t="s">
        <v>54</v>
      </c>
      <c r="P24" s="17" t="s">
        <v>32</v>
      </c>
      <c r="Q24" s="17" t="s">
        <v>176</v>
      </c>
      <c r="R24" s="17" t="s">
        <v>34</v>
      </c>
    </row>
    <row r="25" spans="1:18" ht="28.9">
      <c r="A25" s="46">
        <v>45411</v>
      </c>
      <c r="B25" s="17" t="s">
        <v>529</v>
      </c>
      <c r="C25" s="21"/>
      <c r="D25" s="21"/>
      <c r="E25" s="21" t="s">
        <v>137</v>
      </c>
      <c r="F25" s="17" t="s">
        <v>25</v>
      </c>
      <c r="G25" s="17" t="s">
        <v>530</v>
      </c>
      <c r="H25" s="17" t="s">
        <v>28</v>
      </c>
      <c r="I25" s="17" t="s">
        <v>29</v>
      </c>
      <c r="J25" s="29"/>
      <c r="K25" s="29"/>
      <c r="L25" s="8">
        <f t="shared" si="0"/>
        <v>0</v>
      </c>
      <c r="M25" s="17" t="s">
        <v>52</v>
      </c>
      <c r="N25" s="17" t="s">
        <v>78</v>
      </c>
      <c r="O25" s="17" t="s">
        <v>54</v>
      </c>
      <c r="P25" s="17" t="s">
        <v>32</v>
      </c>
      <c r="Q25" s="17" t="s">
        <v>176</v>
      </c>
      <c r="R25" s="17" t="s">
        <v>34</v>
      </c>
    </row>
    <row r="26" spans="1:18">
      <c r="A26" s="46">
        <v>45411</v>
      </c>
      <c r="B26" s="17" t="s">
        <v>531</v>
      </c>
      <c r="C26" s="21" t="s">
        <v>478</v>
      </c>
      <c r="D26" s="21" t="s">
        <v>479</v>
      </c>
      <c r="E26" s="17" t="s">
        <v>137</v>
      </c>
      <c r="F26" s="17" t="s">
        <v>25</v>
      </c>
      <c r="G26" s="17" t="s">
        <v>532</v>
      </c>
      <c r="H26" s="17" t="s">
        <v>28</v>
      </c>
      <c r="I26" s="17" t="s">
        <v>451</v>
      </c>
      <c r="J26" s="29">
        <v>10000</v>
      </c>
      <c r="K26" s="29"/>
      <c r="L26" s="8">
        <f t="shared" si="0"/>
        <v>10000</v>
      </c>
      <c r="M26" s="17" t="s">
        <v>52</v>
      </c>
      <c r="N26" s="17" t="s">
        <v>78</v>
      </c>
      <c r="O26" s="17" t="s">
        <v>54</v>
      </c>
      <c r="P26" s="17" t="s">
        <v>32</v>
      </c>
      <c r="Q26" s="17" t="s">
        <v>176</v>
      </c>
      <c r="R26" s="17" t="s">
        <v>34</v>
      </c>
    </row>
    <row r="27" spans="1:18">
      <c r="A27" s="46">
        <v>45411</v>
      </c>
      <c r="B27" s="17" t="s">
        <v>531</v>
      </c>
      <c r="C27" s="21" t="s">
        <v>478</v>
      </c>
      <c r="D27" s="21" t="s">
        <v>479</v>
      </c>
      <c r="E27" s="17" t="s">
        <v>137</v>
      </c>
      <c r="F27" s="17" t="s">
        <v>25</v>
      </c>
      <c r="G27" s="17" t="s">
        <v>533</v>
      </c>
      <c r="H27" s="17" t="s">
        <v>28</v>
      </c>
      <c r="I27" s="17" t="s">
        <v>29</v>
      </c>
      <c r="J27" s="29">
        <v>5005</v>
      </c>
      <c r="K27" s="29"/>
      <c r="L27" s="8">
        <f t="shared" si="0"/>
        <v>5005</v>
      </c>
      <c r="M27" s="17" t="s">
        <v>52</v>
      </c>
      <c r="N27" s="17" t="s">
        <v>78</v>
      </c>
      <c r="O27" s="17" t="s">
        <v>54</v>
      </c>
      <c r="P27" s="17" t="s">
        <v>32</v>
      </c>
      <c r="Q27" s="17" t="s">
        <v>176</v>
      </c>
      <c r="R27" s="17" t="s">
        <v>34</v>
      </c>
    </row>
    <row r="28" spans="1:18" ht="28.9">
      <c r="A28" s="36">
        <v>45418</v>
      </c>
      <c r="B28" s="17" t="s">
        <v>534</v>
      </c>
      <c r="C28" s="21"/>
      <c r="D28" s="21"/>
      <c r="E28" s="21" t="s">
        <v>95</v>
      </c>
      <c r="F28" s="17" t="s">
        <v>59</v>
      </c>
      <c r="G28" s="17" t="s">
        <v>535</v>
      </c>
      <c r="H28" s="17" t="s">
        <v>28</v>
      </c>
      <c r="I28" s="17" t="s">
        <v>29</v>
      </c>
      <c r="J28" s="29">
        <v>1005</v>
      </c>
      <c r="K28" s="29">
        <v>2400</v>
      </c>
      <c r="L28" s="8">
        <f t="shared" si="0"/>
        <v>3405</v>
      </c>
      <c r="M28" s="17" t="s">
        <v>43</v>
      </c>
      <c r="N28" s="17" t="s">
        <v>175</v>
      </c>
      <c r="O28" s="17" t="s">
        <v>54</v>
      </c>
      <c r="P28" s="17" t="s">
        <v>282</v>
      </c>
      <c r="Q28" s="17" t="s">
        <v>176</v>
      </c>
      <c r="R28" s="17" t="s">
        <v>188</v>
      </c>
    </row>
    <row r="29" spans="1:18" ht="28.9">
      <c r="A29" s="36">
        <v>45418</v>
      </c>
      <c r="B29" s="17" t="s">
        <v>536</v>
      </c>
      <c r="C29" s="21"/>
      <c r="D29" s="21"/>
      <c r="E29" s="21" t="s">
        <v>180</v>
      </c>
      <c r="F29" s="17" t="s">
        <v>59</v>
      </c>
      <c r="G29" s="17" t="s">
        <v>537</v>
      </c>
      <c r="H29" s="17" t="s">
        <v>28</v>
      </c>
      <c r="I29" s="17" t="s">
        <v>466</v>
      </c>
      <c r="J29" s="29">
        <v>580</v>
      </c>
      <c r="K29" s="29">
        <v>3050</v>
      </c>
      <c r="L29" s="8">
        <f t="shared" si="0"/>
        <v>3630</v>
      </c>
      <c r="M29" s="17" t="s">
        <v>52</v>
      </c>
      <c r="N29" s="17" t="s">
        <v>78</v>
      </c>
      <c r="O29" s="17" t="s">
        <v>54</v>
      </c>
      <c r="P29" s="17" t="s">
        <v>282</v>
      </c>
      <c r="Q29" s="17" t="s">
        <v>176</v>
      </c>
      <c r="R29" s="17" t="s">
        <v>188</v>
      </c>
    </row>
    <row r="30" spans="1:18" ht="28.9">
      <c r="A30" s="36">
        <v>45418</v>
      </c>
      <c r="B30" s="17" t="s">
        <v>538</v>
      </c>
      <c r="C30" s="21"/>
      <c r="D30" s="21"/>
      <c r="E30" s="21" t="s">
        <v>539</v>
      </c>
      <c r="F30" s="17" t="s">
        <v>59</v>
      </c>
      <c r="G30" s="17" t="s">
        <v>540</v>
      </c>
      <c r="H30" s="17" t="s">
        <v>28</v>
      </c>
      <c r="I30" s="17" t="s">
        <v>466</v>
      </c>
      <c r="J30" s="29">
        <v>350</v>
      </c>
      <c r="K30" s="29">
        <v>2500</v>
      </c>
      <c r="L30" s="8">
        <f t="shared" si="0"/>
        <v>2850</v>
      </c>
      <c r="M30" s="17"/>
      <c r="N30" s="17" t="s">
        <v>78</v>
      </c>
      <c r="O30" s="17" t="s">
        <v>54</v>
      </c>
      <c r="P30" s="17" t="s">
        <v>282</v>
      </c>
      <c r="Q30" s="17" t="s">
        <v>176</v>
      </c>
      <c r="R30" s="17" t="s">
        <v>188</v>
      </c>
    </row>
    <row r="31" spans="1:18" ht="28.9">
      <c r="A31" s="36">
        <v>45418</v>
      </c>
      <c r="B31" s="17" t="s">
        <v>541</v>
      </c>
      <c r="C31" s="21"/>
      <c r="D31" s="21"/>
      <c r="E31" s="21" t="s">
        <v>416</v>
      </c>
      <c r="F31" s="17" t="s">
        <v>59</v>
      </c>
      <c r="G31" s="17" t="s">
        <v>542</v>
      </c>
      <c r="H31" s="17" t="s">
        <v>28</v>
      </c>
      <c r="I31" s="17" t="s">
        <v>466</v>
      </c>
      <c r="J31" s="29">
        <v>505</v>
      </c>
      <c r="K31" s="29">
        <v>1200</v>
      </c>
      <c r="L31" s="8">
        <f t="shared" si="0"/>
        <v>1705</v>
      </c>
      <c r="M31" s="17"/>
      <c r="N31" s="17" t="s">
        <v>78</v>
      </c>
      <c r="O31" s="17" t="s">
        <v>54</v>
      </c>
      <c r="P31" s="17" t="s">
        <v>282</v>
      </c>
      <c r="Q31" s="17" t="s">
        <v>176</v>
      </c>
      <c r="R31" s="17" t="s">
        <v>188</v>
      </c>
    </row>
    <row r="32" spans="1:18">
      <c r="A32" s="36">
        <v>45418</v>
      </c>
      <c r="B32" s="17" t="s">
        <v>543</v>
      </c>
      <c r="C32" s="21"/>
      <c r="D32" s="21"/>
      <c r="E32" s="21" t="s">
        <v>488</v>
      </c>
      <c r="F32" s="17" t="s">
        <v>49</v>
      </c>
      <c r="G32" s="17" t="s">
        <v>544</v>
      </c>
      <c r="H32" s="17" t="s">
        <v>28</v>
      </c>
      <c r="I32" s="17" t="s">
        <v>466</v>
      </c>
      <c r="J32" s="29"/>
      <c r="K32" s="29"/>
      <c r="L32" s="8">
        <f t="shared" si="0"/>
        <v>0</v>
      </c>
      <c r="M32" s="17"/>
      <c r="N32" s="17" t="s">
        <v>78</v>
      </c>
      <c r="O32" s="17" t="s">
        <v>54</v>
      </c>
      <c r="P32" s="17" t="s">
        <v>282</v>
      </c>
      <c r="Q32" s="17" t="s">
        <v>176</v>
      </c>
      <c r="R32" s="17" t="s">
        <v>188</v>
      </c>
    </row>
    <row r="33" spans="1:18" ht="28.9">
      <c r="A33" s="46">
        <v>45418</v>
      </c>
      <c r="B33" s="17" t="s">
        <v>545</v>
      </c>
      <c r="C33" s="21"/>
      <c r="D33" s="21"/>
      <c r="E33" s="21" t="s">
        <v>546</v>
      </c>
      <c r="F33" s="17" t="s">
        <v>25</v>
      </c>
      <c r="G33" s="17" t="s">
        <v>547</v>
      </c>
      <c r="H33" s="17" t="s">
        <v>28</v>
      </c>
      <c r="I33" s="17" t="s">
        <v>29</v>
      </c>
      <c r="J33" s="29"/>
      <c r="K33" s="29"/>
      <c r="L33" s="8">
        <f t="shared" si="0"/>
        <v>0</v>
      </c>
      <c r="M33" s="17"/>
      <c r="N33" s="17" t="s">
        <v>78</v>
      </c>
      <c r="O33" s="17" t="s">
        <v>54</v>
      </c>
      <c r="P33" s="17" t="s">
        <v>282</v>
      </c>
      <c r="Q33" s="17" t="s">
        <v>176</v>
      </c>
      <c r="R33" s="17" t="s">
        <v>188</v>
      </c>
    </row>
    <row r="34" spans="1:18" ht="28.9">
      <c r="A34" s="36">
        <v>45422</v>
      </c>
      <c r="B34" s="17" t="s">
        <v>548</v>
      </c>
      <c r="C34" s="21"/>
      <c r="D34" s="21"/>
      <c r="E34" s="21" t="s">
        <v>58</v>
      </c>
      <c r="F34" s="17" t="s">
        <v>59</v>
      </c>
      <c r="G34" s="17" t="s">
        <v>549</v>
      </c>
      <c r="H34" s="17" t="s">
        <v>28</v>
      </c>
      <c r="I34" s="17" t="s">
        <v>29</v>
      </c>
      <c r="J34" s="29">
        <v>1505</v>
      </c>
      <c r="K34" s="29"/>
      <c r="L34" s="8">
        <f t="shared" si="0"/>
        <v>1505</v>
      </c>
      <c r="M34" s="17" t="s">
        <v>52</v>
      </c>
      <c r="N34" s="17" t="s">
        <v>78</v>
      </c>
      <c r="O34" s="17" t="s">
        <v>282</v>
      </c>
      <c r="P34" s="17" t="s">
        <v>31</v>
      </c>
      <c r="Q34" s="17" t="s">
        <v>33</v>
      </c>
      <c r="R34" s="17" t="s">
        <v>550</v>
      </c>
    </row>
    <row r="35" spans="1:18">
      <c r="A35" s="36">
        <v>45422</v>
      </c>
      <c r="B35" s="17" t="s">
        <v>551</v>
      </c>
      <c r="C35" s="21"/>
      <c r="D35" s="21"/>
      <c r="E35" s="21" t="s">
        <v>106</v>
      </c>
      <c r="F35" s="17" t="s">
        <v>153</v>
      </c>
      <c r="G35" s="17" t="s">
        <v>155</v>
      </c>
      <c r="H35" s="17" t="s">
        <v>28</v>
      </c>
      <c r="I35" s="17" t="s">
        <v>29</v>
      </c>
      <c r="J35" s="29">
        <v>600</v>
      </c>
      <c r="K35" s="29"/>
      <c r="L35" s="8">
        <f t="shared" si="0"/>
        <v>600</v>
      </c>
      <c r="M35" s="17"/>
      <c r="N35" s="17" t="s">
        <v>78</v>
      </c>
      <c r="O35" s="17" t="s">
        <v>282</v>
      </c>
      <c r="P35" s="17" t="s">
        <v>31</v>
      </c>
      <c r="Q35" s="17" t="s">
        <v>33</v>
      </c>
      <c r="R35" s="17" t="s">
        <v>550</v>
      </c>
    </row>
    <row r="36" spans="1:18">
      <c r="A36" s="36">
        <v>45422</v>
      </c>
      <c r="B36" s="17" t="s">
        <v>552</v>
      </c>
      <c r="C36" s="21"/>
      <c r="D36" s="21"/>
      <c r="E36" s="21" t="s">
        <v>38</v>
      </c>
      <c r="F36" s="17" t="s">
        <v>107</v>
      </c>
      <c r="G36" s="17" t="s">
        <v>109</v>
      </c>
      <c r="H36" s="17" t="s">
        <v>62</v>
      </c>
      <c r="I36" s="17" t="s">
        <v>63</v>
      </c>
      <c r="J36" s="29">
        <v>378</v>
      </c>
      <c r="K36" s="29">
        <v>1226</v>
      </c>
      <c r="L36" s="8">
        <f t="shared" si="0"/>
        <v>1604</v>
      </c>
      <c r="M36" s="17" t="s">
        <v>52</v>
      </c>
      <c r="N36" s="17" t="s">
        <v>78</v>
      </c>
      <c r="O36" s="17" t="s">
        <v>282</v>
      </c>
      <c r="P36" s="17" t="s">
        <v>31</v>
      </c>
      <c r="Q36" s="17" t="s">
        <v>33</v>
      </c>
      <c r="R36" s="17" t="s">
        <v>550</v>
      </c>
    </row>
    <row r="37" spans="1:18" ht="28.9">
      <c r="A37" s="36">
        <v>45422</v>
      </c>
      <c r="B37" s="17" t="s">
        <v>553</v>
      </c>
      <c r="C37" s="21"/>
      <c r="D37" s="21"/>
      <c r="E37" s="21" t="s">
        <v>137</v>
      </c>
      <c r="F37" s="17" t="s">
        <v>59</v>
      </c>
      <c r="G37" s="17" t="s">
        <v>542</v>
      </c>
      <c r="H37" s="17" t="s">
        <v>28</v>
      </c>
      <c r="I37" s="17" t="s">
        <v>466</v>
      </c>
      <c r="J37" s="29">
        <v>505</v>
      </c>
      <c r="K37" s="29">
        <v>2400</v>
      </c>
      <c r="L37" s="8">
        <f t="shared" si="0"/>
        <v>2905</v>
      </c>
      <c r="M37" s="17"/>
      <c r="N37" s="17" t="s">
        <v>78</v>
      </c>
      <c r="O37" s="17" t="s">
        <v>282</v>
      </c>
      <c r="P37" s="17" t="s">
        <v>31</v>
      </c>
      <c r="Q37" s="17" t="s">
        <v>33</v>
      </c>
      <c r="R37" s="17" t="s">
        <v>550</v>
      </c>
    </row>
    <row r="38" spans="1:18" ht="28.9">
      <c r="A38" s="36">
        <v>45422</v>
      </c>
      <c r="B38" s="17" t="s">
        <v>554</v>
      </c>
      <c r="C38" s="21"/>
      <c r="D38" s="21"/>
      <c r="E38" s="21" t="s">
        <v>370</v>
      </c>
      <c r="F38" s="17" t="s">
        <v>59</v>
      </c>
      <c r="G38" s="17" t="s">
        <v>555</v>
      </c>
      <c r="H38" s="17" t="s">
        <v>28</v>
      </c>
      <c r="I38" s="17" t="s">
        <v>466</v>
      </c>
      <c r="J38" s="29">
        <v>241</v>
      </c>
      <c r="K38" s="29">
        <v>625</v>
      </c>
      <c r="L38" s="8">
        <f t="shared" si="0"/>
        <v>866</v>
      </c>
      <c r="M38" s="17"/>
      <c r="N38" s="17" t="s">
        <v>78</v>
      </c>
      <c r="O38" s="17" t="s">
        <v>282</v>
      </c>
      <c r="P38" s="17" t="s">
        <v>31</v>
      </c>
      <c r="Q38" s="17" t="s">
        <v>33</v>
      </c>
      <c r="R38" s="17" t="s">
        <v>550</v>
      </c>
    </row>
    <row r="39" spans="1:18">
      <c r="A39" s="36">
        <v>45425</v>
      </c>
      <c r="B39" s="17" t="s">
        <v>556</v>
      </c>
      <c r="C39" s="21"/>
      <c r="D39" s="21"/>
      <c r="E39" s="21" t="s">
        <v>95</v>
      </c>
      <c r="F39" s="17" t="s">
        <v>75</v>
      </c>
      <c r="G39" s="17" t="s">
        <v>557</v>
      </c>
      <c r="H39" s="17" t="s">
        <v>41</v>
      </c>
      <c r="I39" s="17" t="s">
        <v>558</v>
      </c>
      <c r="J39" s="29"/>
      <c r="K39" s="29"/>
      <c r="L39" s="8">
        <f t="shared" si="0"/>
        <v>0</v>
      </c>
      <c r="M39" s="17"/>
      <c r="N39" s="17"/>
      <c r="O39" s="17" t="s">
        <v>176</v>
      </c>
      <c r="P39" s="17" t="s">
        <v>31</v>
      </c>
      <c r="Q39" s="17" t="s">
        <v>71</v>
      </c>
      <c r="R39" s="17" t="s">
        <v>188</v>
      </c>
    </row>
    <row r="40" spans="1:18" ht="28.9">
      <c r="A40" s="36">
        <v>45425</v>
      </c>
      <c r="B40" s="17" t="s">
        <v>559</v>
      </c>
      <c r="C40" s="21"/>
      <c r="D40" s="21"/>
      <c r="E40" s="21" t="s">
        <v>95</v>
      </c>
      <c r="F40" s="17" t="s">
        <v>59</v>
      </c>
      <c r="G40" s="17" t="s">
        <v>560</v>
      </c>
      <c r="H40" s="17" t="s">
        <v>28</v>
      </c>
      <c r="I40" s="17" t="s">
        <v>466</v>
      </c>
      <c r="J40" s="29">
        <v>1005</v>
      </c>
      <c r="K40" s="29">
        <v>2400</v>
      </c>
      <c r="L40" s="8">
        <f t="shared" si="0"/>
        <v>3405</v>
      </c>
      <c r="M40" s="17"/>
      <c r="N40" s="17" t="s">
        <v>78</v>
      </c>
      <c r="O40" s="17" t="s">
        <v>176</v>
      </c>
      <c r="P40" s="17" t="s">
        <v>31</v>
      </c>
      <c r="Q40" s="17" t="s">
        <v>71</v>
      </c>
      <c r="R40" s="17" t="s">
        <v>188</v>
      </c>
    </row>
    <row r="41" spans="1:18" ht="28.9">
      <c r="A41" s="36">
        <v>45425</v>
      </c>
      <c r="B41" s="17" t="s">
        <v>561</v>
      </c>
      <c r="C41" s="21"/>
      <c r="D41" s="21"/>
      <c r="E41" s="21" t="s">
        <v>197</v>
      </c>
      <c r="F41" s="17" t="s">
        <v>59</v>
      </c>
      <c r="G41" s="17" t="s">
        <v>542</v>
      </c>
      <c r="H41" s="17" t="s">
        <v>28</v>
      </c>
      <c r="I41" s="17" t="s">
        <v>466</v>
      </c>
      <c r="J41" s="29"/>
      <c r="K41" s="29"/>
      <c r="L41" s="8">
        <f t="shared" si="0"/>
        <v>0</v>
      </c>
      <c r="M41" s="17"/>
      <c r="N41" s="17" t="s">
        <v>78</v>
      </c>
      <c r="O41" s="17" t="s">
        <v>176</v>
      </c>
      <c r="P41" s="17" t="s">
        <v>31</v>
      </c>
      <c r="Q41" s="17" t="s">
        <v>71</v>
      </c>
      <c r="R41" s="17" t="s">
        <v>188</v>
      </c>
    </row>
    <row r="42" spans="1:18" ht="28.9">
      <c r="A42" s="36">
        <v>45425</v>
      </c>
      <c r="B42" s="17" t="s">
        <v>562</v>
      </c>
      <c r="C42" s="21"/>
      <c r="D42" s="21"/>
      <c r="E42" s="21" t="s">
        <v>370</v>
      </c>
      <c r="F42" s="17" t="s">
        <v>59</v>
      </c>
      <c r="G42" s="17" t="s">
        <v>563</v>
      </c>
      <c r="H42" s="17" t="s">
        <v>41</v>
      </c>
      <c r="I42" s="17" t="s">
        <v>125</v>
      </c>
      <c r="J42" s="29"/>
      <c r="K42" s="29"/>
      <c r="L42" s="8">
        <f t="shared" si="0"/>
        <v>0</v>
      </c>
      <c r="M42" s="17"/>
      <c r="N42" s="17"/>
      <c r="O42" s="17" t="s">
        <v>176</v>
      </c>
      <c r="P42" s="17" t="s">
        <v>31</v>
      </c>
      <c r="Q42" s="17" t="s">
        <v>71</v>
      </c>
      <c r="R42" s="17" t="s">
        <v>188</v>
      </c>
    </row>
    <row r="43" spans="1:18" ht="28.9">
      <c r="A43" s="36">
        <v>45427</v>
      </c>
      <c r="B43" s="17" t="s">
        <v>564</v>
      </c>
      <c r="C43" s="21"/>
      <c r="D43" s="21"/>
      <c r="E43" s="21" t="s">
        <v>197</v>
      </c>
      <c r="F43" s="17" t="s">
        <v>25</v>
      </c>
      <c r="G43" s="17" t="s">
        <v>565</v>
      </c>
      <c r="H43" s="17" t="s">
        <v>41</v>
      </c>
      <c r="I43" s="17" t="s">
        <v>125</v>
      </c>
      <c r="J43" s="29"/>
      <c r="K43" s="29"/>
      <c r="L43" s="8">
        <f t="shared" si="0"/>
        <v>0</v>
      </c>
      <c r="M43" s="17"/>
      <c r="N43" s="17"/>
      <c r="O43" s="17" t="s">
        <v>54</v>
      </c>
      <c r="P43" s="17" t="s">
        <v>566</v>
      </c>
      <c r="Q43" s="17" t="s">
        <v>282</v>
      </c>
      <c r="R43" s="17" t="s">
        <v>188</v>
      </c>
    </row>
    <row r="44" spans="1:18" ht="28.9">
      <c r="A44" s="36">
        <v>45427</v>
      </c>
      <c r="B44" s="17" t="s">
        <v>567</v>
      </c>
      <c r="C44" s="21"/>
      <c r="D44" s="21"/>
      <c r="E44" s="21" t="s">
        <v>197</v>
      </c>
      <c r="F44" s="17" t="s">
        <v>25</v>
      </c>
      <c r="G44" s="17" t="s">
        <v>568</v>
      </c>
      <c r="H44" s="17" t="s">
        <v>41</v>
      </c>
      <c r="I44" s="17" t="s">
        <v>125</v>
      </c>
      <c r="J44" s="29"/>
      <c r="K44" s="29"/>
      <c r="L44" s="8">
        <f t="shared" si="0"/>
        <v>0</v>
      </c>
      <c r="M44" s="17"/>
      <c r="N44" s="17"/>
      <c r="O44" s="17" t="s">
        <v>54</v>
      </c>
      <c r="P44" s="17" t="s">
        <v>566</v>
      </c>
      <c r="Q44" s="17" t="s">
        <v>282</v>
      </c>
      <c r="R44" s="17" t="s">
        <v>550</v>
      </c>
    </row>
    <row r="45" spans="1:18" ht="28.9">
      <c r="A45" s="36">
        <v>45427</v>
      </c>
      <c r="B45" s="17" t="s">
        <v>569</v>
      </c>
      <c r="C45" s="21"/>
      <c r="D45" s="21"/>
      <c r="E45" s="21" t="s">
        <v>570</v>
      </c>
      <c r="F45" s="17" t="s">
        <v>59</v>
      </c>
      <c r="G45" s="17" t="s">
        <v>571</v>
      </c>
      <c r="H45" s="17" t="s">
        <v>62</v>
      </c>
      <c r="I45" s="17" t="s">
        <v>223</v>
      </c>
      <c r="J45" s="29">
        <v>14850</v>
      </c>
      <c r="K45" s="29">
        <v>14850</v>
      </c>
      <c r="L45" s="8">
        <f t="shared" si="0"/>
        <v>29700</v>
      </c>
      <c r="M45" s="17" t="s">
        <v>43</v>
      </c>
      <c r="N45" s="17" t="s">
        <v>175</v>
      </c>
      <c r="O45" s="17" t="s">
        <v>54</v>
      </c>
      <c r="P45" s="17" t="s">
        <v>566</v>
      </c>
      <c r="Q45" s="17" t="s">
        <v>282</v>
      </c>
      <c r="R45" s="17" t="s">
        <v>550</v>
      </c>
    </row>
    <row r="46" spans="1:18" ht="28.9">
      <c r="A46" s="36">
        <v>45427</v>
      </c>
      <c r="B46" s="17" t="s">
        <v>572</v>
      </c>
      <c r="C46" s="21"/>
      <c r="D46" s="21"/>
      <c r="E46" s="21" t="s">
        <v>370</v>
      </c>
      <c r="F46" s="17" t="s">
        <v>59</v>
      </c>
      <c r="G46" s="17" t="s">
        <v>573</v>
      </c>
      <c r="H46" s="17" t="s">
        <v>28</v>
      </c>
      <c r="I46" s="17" t="s">
        <v>223</v>
      </c>
      <c r="J46" s="29">
        <v>920</v>
      </c>
      <c r="K46" s="29">
        <v>3000</v>
      </c>
      <c r="L46" s="8">
        <f t="shared" si="0"/>
        <v>3920</v>
      </c>
      <c r="M46" s="17" t="s">
        <v>43</v>
      </c>
      <c r="N46" s="17" t="s">
        <v>175</v>
      </c>
      <c r="O46" s="17" t="s">
        <v>54</v>
      </c>
      <c r="P46" s="17" t="s">
        <v>566</v>
      </c>
      <c r="Q46" s="17" t="s">
        <v>282</v>
      </c>
      <c r="R46" s="17" t="s">
        <v>550</v>
      </c>
    </row>
    <row r="47" spans="1:18" ht="28.9">
      <c r="A47" s="36">
        <v>45427</v>
      </c>
      <c r="B47" s="17" t="s">
        <v>574</v>
      </c>
      <c r="C47" s="21"/>
      <c r="D47" s="21"/>
      <c r="E47" s="21" t="s">
        <v>137</v>
      </c>
      <c r="F47" s="17" t="s">
        <v>575</v>
      </c>
      <c r="G47" s="17" t="s">
        <v>576</v>
      </c>
      <c r="H47" s="17" t="s">
        <v>41</v>
      </c>
      <c r="I47" s="17" t="s">
        <v>125</v>
      </c>
      <c r="J47" s="29"/>
      <c r="K47" s="29"/>
      <c r="L47" s="8">
        <f t="shared" si="0"/>
        <v>0</v>
      </c>
      <c r="M47" s="17"/>
      <c r="N47" s="17" t="s">
        <v>577</v>
      </c>
      <c r="O47" s="17" t="s">
        <v>176</v>
      </c>
      <c r="P47" s="17"/>
      <c r="Q47" s="17"/>
      <c r="R47" s="17"/>
    </row>
    <row r="48" spans="1:18" ht="28.9">
      <c r="A48" s="36">
        <v>45427</v>
      </c>
      <c r="B48" s="17" t="s">
        <v>578</v>
      </c>
      <c r="C48" s="21"/>
      <c r="D48" s="21"/>
      <c r="E48" s="21" t="s">
        <v>137</v>
      </c>
      <c r="F48" s="17" t="s">
        <v>575</v>
      </c>
      <c r="G48" s="17" t="s">
        <v>576</v>
      </c>
      <c r="H48" s="17" t="s">
        <v>41</v>
      </c>
      <c r="I48" s="17" t="s">
        <v>125</v>
      </c>
      <c r="J48" s="29"/>
      <c r="K48" s="29"/>
      <c r="L48" s="8">
        <f t="shared" si="0"/>
        <v>0</v>
      </c>
      <c r="M48" s="17"/>
      <c r="N48" s="17" t="s">
        <v>284</v>
      </c>
      <c r="O48" s="17" t="s">
        <v>176</v>
      </c>
      <c r="P48" s="17"/>
      <c r="Q48" s="17"/>
      <c r="R48" s="17"/>
    </row>
    <row r="49" spans="1:18" ht="28.9">
      <c r="A49" s="36">
        <v>45427</v>
      </c>
      <c r="B49" s="17" t="s">
        <v>579</v>
      </c>
      <c r="C49" s="21"/>
      <c r="D49" s="21"/>
      <c r="E49" s="21" t="s">
        <v>137</v>
      </c>
      <c r="F49" s="17" t="s">
        <v>575</v>
      </c>
      <c r="G49" s="17" t="s">
        <v>576</v>
      </c>
      <c r="H49" s="17" t="s">
        <v>41</v>
      </c>
      <c r="I49" s="17" t="s">
        <v>125</v>
      </c>
      <c r="J49" s="29"/>
      <c r="K49" s="29"/>
      <c r="L49" s="8">
        <f t="shared" si="0"/>
        <v>0</v>
      </c>
      <c r="M49" s="17"/>
      <c r="N49" s="17" t="s">
        <v>577</v>
      </c>
      <c r="O49" s="17" t="s">
        <v>176</v>
      </c>
      <c r="P49" s="17"/>
      <c r="Q49" s="17"/>
      <c r="R49" s="17"/>
    </row>
    <row r="50" spans="1:18" ht="28.9">
      <c r="A50" s="36">
        <v>45427</v>
      </c>
      <c r="B50" s="17" t="s">
        <v>580</v>
      </c>
      <c r="C50" s="21"/>
      <c r="D50" s="21"/>
      <c r="E50" s="21" t="s">
        <v>137</v>
      </c>
      <c r="F50" s="17" t="s">
        <v>575</v>
      </c>
      <c r="G50" s="17" t="s">
        <v>576</v>
      </c>
      <c r="H50" s="17" t="s">
        <v>41</v>
      </c>
      <c r="I50" s="17" t="s">
        <v>125</v>
      </c>
      <c r="J50" s="29"/>
      <c r="K50" s="29"/>
      <c r="L50" s="8">
        <f t="shared" si="0"/>
        <v>0</v>
      </c>
      <c r="M50" s="17"/>
      <c r="N50" s="17" t="s">
        <v>264</v>
      </c>
      <c r="O50" s="17" t="s">
        <v>176</v>
      </c>
      <c r="P50" s="17"/>
      <c r="Q50" s="17"/>
      <c r="R50" s="17"/>
    </row>
    <row r="51" spans="1:18" ht="28.9">
      <c r="A51" s="36">
        <v>45427</v>
      </c>
      <c r="B51" s="17" t="s">
        <v>581</v>
      </c>
      <c r="C51" s="21"/>
      <c r="D51" s="21"/>
      <c r="E51" s="21" t="s">
        <v>137</v>
      </c>
      <c r="F51" s="17" t="s">
        <v>575</v>
      </c>
      <c r="G51" s="17" t="s">
        <v>576</v>
      </c>
      <c r="H51" s="17" t="s">
        <v>41</v>
      </c>
      <c r="I51" s="17" t="s">
        <v>125</v>
      </c>
      <c r="J51" s="29"/>
      <c r="K51" s="29"/>
      <c r="L51" s="8">
        <f t="shared" si="0"/>
        <v>0</v>
      </c>
      <c r="M51" s="17"/>
      <c r="N51" s="17" t="s">
        <v>582</v>
      </c>
      <c r="O51" s="17" t="s">
        <v>176</v>
      </c>
      <c r="P51" s="17"/>
      <c r="Q51" s="17"/>
      <c r="R51" s="17"/>
    </row>
    <row r="52" spans="1:18" ht="28.9">
      <c r="A52" s="36">
        <v>45427</v>
      </c>
      <c r="B52" s="17" t="s">
        <v>583</v>
      </c>
      <c r="C52" s="21"/>
      <c r="D52" s="21"/>
      <c r="E52" s="21" t="s">
        <v>137</v>
      </c>
      <c r="F52" s="17" t="s">
        <v>575</v>
      </c>
      <c r="G52" s="17" t="s">
        <v>576</v>
      </c>
      <c r="H52" s="17" t="s">
        <v>41</v>
      </c>
      <c r="I52" s="17" t="s">
        <v>125</v>
      </c>
      <c r="J52" s="29"/>
      <c r="K52" s="29"/>
      <c r="L52" s="8">
        <f t="shared" si="0"/>
        <v>0</v>
      </c>
      <c r="M52" s="17"/>
      <c r="N52" s="17" t="s">
        <v>284</v>
      </c>
      <c r="O52" s="17" t="s">
        <v>176</v>
      </c>
      <c r="P52" s="17"/>
      <c r="Q52" s="17"/>
      <c r="R52" s="17"/>
    </row>
    <row r="53" spans="1:18">
      <c r="A53" s="36">
        <v>45432</v>
      </c>
      <c r="B53" s="17" t="s">
        <v>584</v>
      </c>
      <c r="C53" s="21"/>
      <c r="D53" s="21"/>
      <c r="E53" s="21" t="s">
        <v>137</v>
      </c>
      <c r="F53" s="17" t="s">
        <v>575</v>
      </c>
      <c r="G53" s="17" t="s">
        <v>585</v>
      </c>
      <c r="H53" s="17" t="s">
        <v>62</v>
      </c>
      <c r="I53" s="17" t="s">
        <v>223</v>
      </c>
      <c r="J53" s="29"/>
      <c r="K53" s="29"/>
      <c r="L53" s="8">
        <f t="shared" si="0"/>
        <v>0</v>
      </c>
      <c r="M53" s="17"/>
      <c r="N53" s="17"/>
      <c r="O53" s="17" t="s">
        <v>54</v>
      </c>
      <c r="P53" s="17" t="s">
        <v>32</v>
      </c>
      <c r="Q53" s="17" t="s">
        <v>176</v>
      </c>
      <c r="R53" s="17" t="s">
        <v>550</v>
      </c>
    </row>
    <row r="54" spans="1:18">
      <c r="A54" s="36">
        <v>45432</v>
      </c>
      <c r="B54" s="17" t="s">
        <v>586</v>
      </c>
      <c r="C54" s="21" t="s">
        <v>587</v>
      </c>
      <c r="D54" s="21" t="s">
        <v>588</v>
      </c>
      <c r="E54" s="21" t="s">
        <v>137</v>
      </c>
      <c r="F54" s="17" t="s">
        <v>575</v>
      </c>
      <c r="G54" s="17" t="s">
        <v>589</v>
      </c>
      <c r="H54" s="17" t="s">
        <v>28</v>
      </c>
      <c r="I54" s="17" t="s">
        <v>466</v>
      </c>
      <c r="J54" s="29"/>
      <c r="K54" s="29"/>
      <c r="L54" s="8">
        <f t="shared" si="0"/>
        <v>0</v>
      </c>
      <c r="M54" s="17"/>
      <c r="N54" s="17"/>
      <c r="O54" s="17" t="s">
        <v>54</v>
      </c>
      <c r="P54" s="17" t="s">
        <v>32</v>
      </c>
      <c r="Q54" s="17" t="s">
        <v>176</v>
      </c>
      <c r="R54" s="17" t="s">
        <v>550</v>
      </c>
    </row>
    <row r="55" spans="1:18">
      <c r="A55" s="36">
        <v>45432</v>
      </c>
      <c r="B55" s="17" t="s">
        <v>590</v>
      </c>
      <c r="C55" s="21"/>
      <c r="D55" s="21"/>
      <c r="E55" s="21" t="s">
        <v>137</v>
      </c>
      <c r="F55" s="17" t="s">
        <v>25</v>
      </c>
      <c r="G55" s="17" t="s">
        <v>591</v>
      </c>
      <c r="H55" s="17" t="s">
        <v>41</v>
      </c>
      <c r="I55" s="17" t="s">
        <v>558</v>
      </c>
      <c r="J55" s="29"/>
      <c r="K55" s="29"/>
      <c r="L55" s="8">
        <f t="shared" si="0"/>
        <v>0</v>
      </c>
      <c r="M55" s="17"/>
      <c r="N55" s="17"/>
      <c r="O55" s="17" t="s">
        <v>54</v>
      </c>
      <c r="P55" s="17" t="s">
        <v>32</v>
      </c>
      <c r="Q55" s="17" t="s">
        <v>176</v>
      </c>
      <c r="R55" s="17" t="s">
        <v>550</v>
      </c>
    </row>
    <row r="56" spans="1:18">
      <c r="A56" s="36">
        <v>45432</v>
      </c>
      <c r="B56" s="17" t="s">
        <v>592</v>
      </c>
      <c r="C56" s="21"/>
      <c r="D56" s="21"/>
      <c r="E56" s="21" t="s">
        <v>137</v>
      </c>
      <c r="F56" s="17" t="s">
        <v>203</v>
      </c>
      <c r="G56" s="17" t="s">
        <v>593</v>
      </c>
      <c r="H56" s="17" t="s">
        <v>203</v>
      </c>
      <c r="I56" s="17" t="s">
        <v>207</v>
      </c>
      <c r="J56" s="29"/>
      <c r="K56" s="29"/>
      <c r="L56" s="8">
        <f t="shared" si="0"/>
        <v>0</v>
      </c>
      <c r="M56" s="17"/>
      <c r="N56" s="17"/>
      <c r="O56" s="17" t="s">
        <v>54</v>
      </c>
      <c r="P56" s="17" t="s">
        <v>32</v>
      </c>
      <c r="Q56" s="17" t="s">
        <v>176</v>
      </c>
      <c r="R56" s="17" t="s">
        <v>550</v>
      </c>
    </row>
    <row r="57" spans="1:18" ht="28.9">
      <c r="A57" s="36">
        <v>45432</v>
      </c>
      <c r="B57" s="17" t="s">
        <v>594</v>
      </c>
      <c r="C57" s="21" t="s">
        <v>595</v>
      </c>
      <c r="D57" s="21" t="s">
        <v>596</v>
      </c>
      <c r="E57" s="21" t="s">
        <v>95</v>
      </c>
      <c r="F57" s="17" t="s">
        <v>59</v>
      </c>
      <c r="G57" s="17" t="s">
        <v>597</v>
      </c>
      <c r="H57" s="17" t="s">
        <v>28</v>
      </c>
      <c r="I57" s="17" t="s">
        <v>466</v>
      </c>
      <c r="J57" s="29">
        <v>755</v>
      </c>
      <c r="K57" s="29">
        <v>1800</v>
      </c>
      <c r="L57" s="8">
        <f t="shared" si="0"/>
        <v>2555</v>
      </c>
      <c r="M57" s="17"/>
      <c r="N57" s="17"/>
      <c r="O57" s="17" t="s">
        <v>54</v>
      </c>
      <c r="P57" s="17" t="s">
        <v>32</v>
      </c>
      <c r="Q57" s="17" t="s">
        <v>176</v>
      </c>
      <c r="R57" s="17" t="s">
        <v>550</v>
      </c>
    </row>
    <row r="58" spans="1:18">
      <c r="A58" s="36">
        <v>45432</v>
      </c>
      <c r="B58" s="17" t="s">
        <v>598</v>
      </c>
      <c r="C58" s="21"/>
      <c r="D58" s="21"/>
      <c r="E58" s="21" t="s">
        <v>137</v>
      </c>
      <c r="F58" s="17" t="s">
        <v>25</v>
      </c>
      <c r="G58" s="17" t="s">
        <v>599</v>
      </c>
      <c r="H58" s="17" t="s">
        <v>41</v>
      </c>
      <c r="I58" s="17" t="s">
        <v>558</v>
      </c>
      <c r="J58" s="29"/>
      <c r="K58" s="29"/>
      <c r="L58" s="8">
        <f t="shared" si="0"/>
        <v>0</v>
      </c>
      <c r="M58" s="17"/>
      <c r="N58" s="17"/>
      <c r="O58" s="17" t="s">
        <v>54</v>
      </c>
      <c r="P58" s="17" t="s">
        <v>32</v>
      </c>
      <c r="Q58" s="17" t="s">
        <v>176</v>
      </c>
      <c r="R58" s="17" t="s">
        <v>550</v>
      </c>
    </row>
    <row r="59" spans="1:18" ht="38.25" customHeight="1">
      <c r="A59" s="36">
        <v>45434</v>
      </c>
      <c r="B59" s="17" t="s">
        <v>600</v>
      </c>
      <c r="C59" s="21"/>
      <c r="D59" s="21"/>
      <c r="E59" s="21" t="s">
        <v>58</v>
      </c>
      <c r="F59" s="17" t="s">
        <v>107</v>
      </c>
      <c r="G59" s="17" t="s">
        <v>129</v>
      </c>
      <c r="H59" s="17" t="s">
        <v>62</v>
      </c>
      <c r="I59" s="17" t="s">
        <v>63</v>
      </c>
      <c r="J59" s="29"/>
      <c r="K59" s="29"/>
      <c r="L59" s="8">
        <f t="shared" si="0"/>
        <v>0</v>
      </c>
      <c r="M59" s="17"/>
      <c r="N59" s="17"/>
      <c r="O59" s="17" t="s">
        <v>54</v>
      </c>
      <c r="P59" s="17" t="s">
        <v>32</v>
      </c>
      <c r="Q59" s="17" t="s">
        <v>31</v>
      </c>
      <c r="R59" s="17" t="s">
        <v>550</v>
      </c>
    </row>
    <row r="60" spans="1:18">
      <c r="A60" s="36">
        <v>45434</v>
      </c>
      <c r="B60" s="17" t="s">
        <v>601</v>
      </c>
      <c r="C60" s="21"/>
      <c r="D60" s="21"/>
      <c r="E60" s="21" t="s">
        <v>58</v>
      </c>
      <c r="F60" s="17" t="s">
        <v>107</v>
      </c>
      <c r="G60" s="17" t="s">
        <v>109</v>
      </c>
      <c r="H60" s="17" t="s">
        <v>62</v>
      </c>
      <c r="I60" s="17" t="s">
        <v>63</v>
      </c>
      <c r="J60" s="29">
        <v>406</v>
      </c>
      <c r="K60" s="29">
        <v>1218</v>
      </c>
      <c r="L60" s="8">
        <f t="shared" si="0"/>
        <v>1624</v>
      </c>
      <c r="M60" s="17" t="s">
        <v>43</v>
      </c>
      <c r="N60" s="17" t="s">
        <v>64</v>
      </c>
      <c r="O60" s="17" t="s">
        <v>54</v>
      </c>
      <c r="P60" s="17" t="s">
        <v>32</v>
      </c>
      <c r="Q60" s="17" t="s">
        <v>31</v>
      </c>
      <c r="R60" s="17" t="s">
        <v>550</v>
      </c>
    </row>
    <row r="61" spans="1:18">
      <c r="A61" s="36">
        <v>45434</v>
      </c>
      <c r="B61" s="17" t="s">
        <v>602</v>
      </c>
      <c r="C61" s="21"/>
      <c r="D61" s="21"/>
      <c r="E61" s="21" t="s">
        <v>58</v>
      </c>
      <c r="F61" s="17" t="s">
        <v>25</v>
      </c>
      <c r="G61" s="17" t="s">
        <v>603</v>
      </c>
      <c r="H61" s="17" t="s">
        <v>28</v>
      </c>
      <c r="I61" s="17" t="s">
        <v>466</v>
      </c>
      <c r="J61" s="29"/>
      <c r="K61" s="29"/>
      <c r="L61" s="8">
        <f t="shared" si="0"/>
        <v>0</v>
      </c>
      <c r="M61" s="17"/>
      <c r="N61" s="17"/>
      <c r="O61" s="17" t="s">
        <v>54</v>
      </c>
      <c r="P61" s="17" t="s">
        <v>32</v>
      </c>
      <c r="Q61" s="17" t="s">
        <v>31</v>
      </c>
      <c r="R61" s="17" t="s">
        <v>550</v>
      </c>
    </row>
    <row r="62" spans="1:18">
      <c r="A62" s="36">
        <v>45434</v>
      </c>
      <c r="B62" s="17" t="s">
        <v>604</v>
      </c>
      <c r="C62" s="21"/>
      <c r="D62" s="21"/>
      <c r="E62" s="21" t="s">
        <v>58</v>
      </c>
      <c r="F62" s="17" t="s">
        <v>25</v>
      </c>
      <c r="G62" s="17" t="s">
        <v>322</v>
      </c>
      <c r="H62" s="17" t="s">
        <v>41</v>
      </c>
      <c r="I62" s="17" t="s">
        <v>558</v>
      </c>
      <c r="J62" s="29"/>
      <c r="K62" s="29"/>
      <c r="L62" s="8">
        <f t="shared" si="0"/>
        <v>0</v>
      </c>
      <c r="M62" s="17"/>
      <c r="N62" s="17"/>
      <c r="O62" s="17" t="s">
        <v>54</v>
      </c>
      <c r="P62" s="17" t="s">
        <v>32</v>
      </c>
      <c r="Q62" s="17" t="s">
        <v>31</v>
      </c>
      <c r="R62" s="17" t="s">
        <v>550</v>
      </c>
    </row>
    <row r="63" spans="1:18" ht="21.6" customHeight="1">
      <c r="A63" s="36">
        <v>45439</v>
      </c>
      <c r="B63" s="17" t="s">
        <v>605</v>
      </c>
      <c r="C63" s="21"/>
      <c r="D63" s="21"/>
      <c r="E63" s="21" t="s">
        <v>137</v>
      </c>
      <c r="F63" s="17" t="s">
        <v>25</v>
      </c>
      <c r="G63" s="17" t="s">
        <v>606</v>
      </c>
      <c r="H63" s="17" t="s">
        <v>62</v>
      </c>
      <c r="I63" s="17" t="s">
        <v>63</v>
      </c>
      <c r="J63" s="29">
        <v>5000</v>
      </c>
      <c r="K63" s="29">
        <v>15000</v>
      </c>
      <c r="L63" s="8">
        <f t="shared" si="0"/>
        <v>20000</v>
      </c>
      <c r="M63" s="17" t="s">
        <v>43</v>
      </c>
      <c r="N63" s="17" t="s">
        <v>607</v>
      </c>
      <c r="O63" s="17" t="s">
        <v>54</v>
      </c>
      <c r="P63" s="17" t="s">
        <v>32</v>
      </c>
      <c r="Q63" s="17" t="s">
        <v>282</v>
      </c>
      <c r="R63" s="17" t="s">
        <v>550</v>
      </c>
    </row>
    <row r="64" spans="1:18" ht="28.9">
      <c r="A64" s="36">
        <v>45439</v>
      </c>
      <c r="B64" s="17" t="s">
        <v>608</v>
      </c>
      <c r="C64" s="21" t="s">
        <v>609</v>
      </c>
      <c r="D64" s="21" t="s">
        <v>610</v>
      </c>
      <c r="E64" s="21" t="s">
        <v>197</v>
      </c>
      <c r="F64" s="17" t="s">
        <v>59</v>
      </c>
      <c r="G64" s="17" t="s">
        <v>611</v>
      </c>
      <c r="H64" s="17" t="s">
        <v>28</v>
      </c>
      <c r="I64" s="17" t="s">
        <v>466</v>
      </c>
      <c r="J64" s="29">
        <v>505</v>
      </c>
      <c r="K64" s="29">
        <v>2400</v>
      </c>
      <c r="L64" s="8">
        <f t="shared" si="0"/>
        <v>2905</v>
      </c>
      <c r="M64" s="17" t="s">
        <v>52</v>
      </c>
      <c r="N64" s="17" t="s">
        <v>78</v>
      </c>
      <c r="O64" s="17" t="s">
        <v>54</v>
      </c>
      <c r="P64" s="17" t="s">
        <v>32</v>
      </c>
      <c r="Q64" s="17" t="s">
        <v>282</v>
      </c>
      <c r="R64" s="17" t="s">
        <v>550</v>
      </c>
    </row>
    <row r="65" spans="1:18">
      <c r="A65" s="36">
        <v>45439</v>
      </c>
      <c r="B65" s="17" t="s">
        <v>612</v>
      </c>
      <c r="C65" s="21"/>
      <c r="D65" s="21"/>
      <c r="E65" s="21" t="s">
        <v>95</v>
      </c>
      <c r="F65" s="17" t="s">
        <v>75</v>
      </c>
      <c r="G65" s="17" t="s">
        <v>613</v>
      </c>
      <c r="H65" s="17" t="s">
        <v>28</v>
      </c>
      <c r="I65" s="17" t="s">
        <v>466</v>
      </c>
      <c r="J65" s="29">
        <v>1410</v>
      </c>
      <c r="K65" s="29">
        <v>2800</v>
      </c>
      <c r="L65" s="8">
        <f t="shared" si="0"/>
        <v>4210</v>
      </c>
      <c r="M65" s="17" t="s">
        <v>52</v>
      </c>
      <c r="N65" s="17" t="s">
        <v>78</v>
      </c>
      <c r="O65" s="17" t="s">
        <v>54</v>
      </c>
      <c r="P65" s="17" t="s">
        <v>32</v>
      </c>
      <c r="Q65" s="17" t="s">
        <v>282</v>
      </c>
      <c r="R65" s="17" t="s">
        <v>550</v>
      </c>
    </row>
    <row r="66" spans="1:18" ht="28.9">
      <c r="A66" s="36">
        <v>45439</v>
      </c>
      <c r="B66" s="17" t="s">
        <v>614</v>
      </c>
      <c r="C66" s="21" t="s">
        <v>615</v>
      </c>
      <c r="D66" s="21" t="s">
        <v>616</v>
      </c>
      <c r="E66" s="21" t="s">
        <v>95</v>
      </c>
      <c r="F66" s="17" t="s">
        <v>59</v>
      </c>
      <c r="G66" s="17" t="s">
        <v>617</v>
      </c>
      <c r="H66" s="17" t="s">
        <v>28</v>
      </c>
      <c r="I66" s="17" t="s">
        <v>466</v>
      </c>
      <c r="J66" s="29">
        <v>134.27000000000001</v>
      </c>
      <c r="K66" s="29">
        <v>590.97</v>
      </c>
      <c r="L66" s="8">
        <f t="shared" ref="L66:L109" si="1">SUM(J66:K66)</f>
        <v>725.24</v>
      </c>
      <c r="M66" s="17" t="s">
        <v>52</v>
      </c>
      <c r="N66" s="17" t="s">
        <v>78</v>
      </c>
      <c r="O66" s="17" t="s">
        <v>54</v>
      </c>
      <c r="P66" s="17" t="s">
        <v>32</v>
      </c>
      <c r="Q66" s="17" t="s">
        <v>282</v>
      </c>
      <c r="R66" s="17" t="s">
        <v>550</v>
      </c>
    </row>
    <row r="67" spans="1:18" ht="28.9">
      <c r="A67" s="36">
        <v>45439</v>
      </c>
      <c r="B67" s="17" t="s">
        <v>618</v>
      </c>
      <c r="C67" s="21" t="s">
        <v>619</v>
      </c>
      <c r="D67" s="21" t="s">
        <v>620</v>
      </c>
      <c r="E67" s="21" t="s">
        <v>82</v>
      </c>
      <c r="F67" s="17" t="s">
        <v>59</v>
      </c>
      <c r="G67" s="17" t="s">
        <v>621</v>
      </c>
      <c r="H67" s="17" t="s">
        <v>28</v>
      </c>
      <c r="I67" s="17" t="s">
        <v>466</v>
      </c>
      <c r="J67" s="29">
        <v>1280</v>
      </c>
      <c r="K67" s="29">
        <v>2800</v>
      </c>
      <c r="L67" s="8">
        <f t="shared" si="1"/>
        <v>4080</v>
      </c>
      <c r="M67" s="17" t="s">
        <v>52</v>
      </c>
      <c r="N67" s="17" t="s">
        <v>78</v>
      </c>
      <c r="O67" s="17" t="s">
        <v>54</v>
      </c>
      <c r="P67" s="17" t="s">
        <v>32</v>
      </c>
      <c r="Q67" s="17" t="s">
        <v>282</v>
      </c>
      <c r="R67" s="17" t="s">
        <v>550</v>
      </c>
    </row>
    <row r="68" spans="1:18">
      <c r="A68" s="36">
        <v>45441</v>
      </c>
      <c r="B68" s="17" t="s">
        <v>622</v>
      </c>
      <c r="C68" s="21"/>
      <c r="D68" s="21"/>
      <c r="E68" s="21" t="s">
        <v>433</v>
      </c>
      <c r="F68" s="17" t="s">
        <v>25</v>
      </c>
      <c r="G68" s="17" t="s">
        <v>623</v>
      </c>
      <c r="H68" s="17" t="s">
        <v>62</v>
      </c>
      <c r="I68" s="17"/>
      <c r="J68" s="29"/>
      <c r="K68" s="29"/>
      <c r="L68" s="8">
        <f t="shared" si="1"/>
        <v>0</v>
      </c>
      <c r="M68" s="17" t="s">
        <v>52</v>
      </c>
      <c r="N68" s="17" t="s">
        <v>472</v>
      </c>
      <c r="O68" s="17" t="s">
        <v>176</v>
      </c>
      <c r="P68" s="17" t="s">
        <v>32</v>
      </c>
      <c r="Q68" s="17" t="s">
        <v>33</v>
      </c>
      <c r="R68" s="17" t="s">
        <v>550</v>
      </c>
    </row>
    <row r="69" spans="1:18">
      <c r="A69" s="36">
        <v>45441</v>
      </c>
      <c r="B69" s="17" t="s">
        <v>624</v>
      </c>
      <c r="C69" s="21"/>
      <c r="D69" s="21"/>
      <c r="E69" s="21" t="s">
        <v>625</v>
      </c>
      <c r="F69" s="17" t="s">
        <v>25</v>
      </c>
      <c r="G69" s="17" t="s">
        <v>626</v>
      </c>
      <c r="H69" s="17" t="s">
        <v>28</v>
      </c>
      <c r="I69" s="17" t="s">
        <v>466</v>
      </c>
      <c r="J69" s="29">
        <v>10005</v>
      </c>
      <c r="K69" s="29"/>
      <c r="L69" s="8">
        <f t="shared" si="1"/>
        <v>10005</v>
      </c>
      <c r="M69" s="17" t="s">
        <v>43</v>
      </c>
      <c r="N69" s="17" t="s">
        <v>472</v>
      </c>
      <c r="O69" s="17" t="s">
        <v>176</v>
      </c>
      <c r="P69" s="17" t="s">
        <v>32</v>
      </c>
      <c r="Q69" s="17" t="s">
        <v>33</v>
      </c>
      <c r="R69" s="17" t="s">
        <v>550</v>
      </c>
    </row>
    <row r="70" spans="1:18">
      <c r="A70" s="36">
        <v>45441</v>
      </c>
      <c r="B70" s="17" t="s">
        <v>627</v>
      </c>
      <c r="C70" s="21"/>
      <c r="D70" s="21"/>
      <c r="E70" s="21" t="s">
        <v>38</v>
      </c>
      <c r="F70" s="17" t="s">
        <v>107</v>
      </c>
      <c r="G70" s="17" t="s">
        <v>129</v>
      </c>
      <c r="H70" s="17" t="s">
        <v>62</v>
      </c>
      <c r="I70" s="17" t="s">
        <v>63</v>
      </c>
      <c r="J70" s="29">
        <v>2086</v>
      </c>
      <c r="K70" s="29">
        <v>3395</v>
      </c>
      <c r="L70" s="8">
        <f t="shared" si="1"/>
        <v>5481</v>
      </c>
      <c r="M70" s="17" t="s">
        <v>52</v>
      </c>
      <c r="N70" s="17" t="s">
        <v>78</v>
      </c>
      <c r="O70" s="17" t="s">
        <v>176</v>
      </c>
      <c r="P70" s="17" t="s">
        <v>32</v>
      </c>
      <c r="Q70" s="17" t="s">
        <v>33</v>
      </c>
      <c r="R70" s="17" t="s">
        <v>550</v>
      </c>
    </row>
    <row r="71" spans="1:18">
      <c r="A71" s="36">
        <v>45441</v>
      </c>
      <c r="B71" s="17" t="s">
        <v>628</v>
      </c>
      <c r="C71" s="21"/>
      <c r="D71" s="21"/>
      <c r="E71" s="21" t="s">
        <v>58</v>
      </c>
      <c r="F71" s="17" t="s">
        <v>107</v>
      </c>
      <c r="G71" s="17" t="s">
        <v>629</v>
      </c>
      <c r="H71" s="17" t="s">
        <v>62</v>
      </c>
      <c r="I71" s="17" t="s">
        <v>63</v>
      </c>
      <c r="J71" s="29"/>
      <c r="K71" s="29"/>
      <c r="L71" s="8">
        <f t="shared" si="1"/>
        <v>0</v>
      </c>
      <c r="M71" s="17"/>
      <c r="N71" s="17"/>
      <c r="O71" s="17" t="s">
        <v>176</v>
      </c>
      <c r="P71" s="17" t="s">
        <v>32</v>
      </c>
      <c r="Q71" s="17" t="s">
        <v>33</v>
      </c>
      <c r="R71" s="17" t="s">
        <v>550</v>
      </c>
    </row>
    <row r="72" spans="1:18">
      <c r="A72" s="36">
        <v>45453</v>
      </c>
      <c r="B72" s="17" t="s">
        <v>630</v>
      </c>
      <c r="C72" s="21"/>
      <c r="D72" s="21"/>
      <c r="E72" s="21" t="s">
        <v>137</v>
      </c>
      <c r="F72" s="17" t="s">
        <v>107</v>
      </c>
      <c r="G72" s="17" t="s">
        <v>192</v>
      </c>
      <c r="H72" s="17" t="s">
        <v>28</v>
      </c>
      <c r="I72" s="17"/>
      <c r="J72" s="29">
        <v>11658</v>
      </c>
      <c r="K72" s="29">
        <v>15585</v>
      </c>
      <c r="L72" s="8">
        <f t="shared" si="1"/>
        <v>27243</v>
      </c>
      <c r="M72" s="17" t="s">
        <v>43</v>
      </c>
      <c r="N72" s="17" t="s">
        <v>64</v>
      </c>
      <c r="O72" s="17" t="s">
        <v>631</v>
      </c>
      <c r="P72" s="17" t="s">
        <v>54</v>
      </c>
      <c r="Q72" s="17" t="s">
        <v>32</v>
      </c>
      <c r="R72" s="17" t="s">
        <v>550</v>
      </c>
    </row>
    <row r="73" spans="1:18">
      <c r="A73" s="36">
        <v>45455</v>
      </c>
      <c r="B73" s="17" t="s">
        <v>569</v>
      </c>
      <c r="C73" s="21" t="s">
        <v>632</v>
      </c>
      <c r="D73" s="21" t="s">
        <v>633</v>
      </c>
      <c r="E73" s="21" t="s">
        <v>570</v>
      </c>
      <c r="F73" s="17" t="s">
        <v>25</v>
      </c>
      <c r="G73" s="17" t="s">
        <v>634</v>
      </c>
      <c r="H73" s="17" t="s">
        <v>28</v>
      </c>
      <c r="I73" s="17" t="s">
        <v>466</v>
      </c>
      <c r="J73" s="29"/>
      <c r="K73" s="29"/>
      <c r="L73" s="8">
        <f t="shared" si="1"/>
        <v>0</v>
      </c>
      <c r="M73" s="17" t="s">
        <v>635</v>
      </c>
      <c r="N73" s="17" t="s">
        <v>472</v>
      </c>
      <c r="O73" s="17" t="s">
        <v>54</v>
      </c>
      <c r="P73" s="17" t="s">
        <v>176</v>
      </c>
      <c r="Q73" s="17" t="s">
        <v>282</v>
      </c>
      <c r="R73" s="17" t="s">
        <v>550</v>
      </c>
    </row>
    <row r="74" spans="1:18" ht="28.9">
      <c r="A74" s="36">
        <v>45455</v>
      </c>
      <c r="B74" s="17" t="s">
        <v>636</v>
      </c>
      <c r="C74" s="21" t="s">
        <v>637</v>
      </c>
      <c r="D74" s="21" t="s">
        <v>638</v>
      </c>
      <c r="E74" s="21" t="s">
        <v>180</v>
      </c>
      <c r="F74" s="17" t="s">
        <v>59</v>
      </c>
      <c r="G74" s="17" t="s">
        <v>181</v>
      </c>
      <c r="H74" s="17" t="s">
        <v>28</v>
      </c>
      <c r="I74" s="17" t="s">
        <v>466</v>
      </c>
      <c r="J74" s="29">
        <v>1510</v>
      </c>
      <c r="K74" s="29">
        <v>3600</v>
      </c>
      <c r="L74" s="8">
        <f t="shared" si="1"/>
        <v>5110</v>
      </c>
      <c r="M74" s="17" t="s">
        <v>52</v>
      </c>
      <c r="N74" s="17" t="s">
        <v>78</v>
      </c>
      <c r="O74" s="17" t="s">
        <v>54</v>
      </c>
      <c r="P74" s="17" t="s">
        <v>176</v>
      </c>
      <c r="Q74" s="17" t="s">
        <v>282</v>
      </c>
      <c r="R74" s="17" t="s">
        <v>550</v>
      </c>
    </row>
    <row r="75" spans="1:18">
      <c r="A75" s="36">
        <v>45455</v>
      </c>
      <c r="B75" s="17" t="s">
        <v>639</v>
      </c>
      <c r="C75" s="21" t="s">
        <v>640</v>
      </c>
      <c r="D75" s="21" t="s">
        <v>641</v>
      </c>
      <c r="E75" s="21" t="s">
        <v>137</v>
      </c>
      <c r="F75" s="17" t="s">
        <v>25</v>
      </c>
      <c r="G75" s="17" t="s">
        <v>642</v>
      </c>
      <c r="H75" s="17" t="s">
        <v>28</v>
      </c>
      <c r="I75" s="17" t="s">
        <v>466</v>
      </c>
      <c r="J75" s="29">
        <v>5000</v>
      </c>
      <c r="K75" s="29"/>
      <c r="L75" s="8">
        <f t="shared" si="1"/>
        <v>5000</v>
      </c>
      <c r="M75" s="17" t="s">
        <v>52</v>
      </c>
      <c r="N75" s="17" t="s">
        <v>472</v>
      </c>
      <c r="O75" s="17" t="s">
        <v>54</v>
      </c>
      <c r="P75" s="17" t="s">
        <v>176</v>
      </c>
      <c r="Q75" s="17" t="s">
        <v>282</v>
      </c>
      <c r="R75" s="17" t="s">
        <v>550</v>
      </c>
    </row>
    <row r="76" spans="1:18">
      <c r="A76" s="36">
        <v>45455</v>
      </c>
      <c r="B76" s="17" t="s">
        <v>643</v>
      </c>
      <c r="C76" s="21" t="s">
        <v>644</v>
      </c>
      <c r="D76" s="21" t="s">
        <v>645</v>
      </c>
      <c r="E76" s="21" t="s">
        <v>646</v>
      </c>
      <c r="F76" s="17" t="s">
        <v>25</v>
      </c>
      <c r="G76" s="17" t="s">
        <v>647</v>
      </c>
      <c r="H76" s="17" t="s">
        <v>28</v>
      </c>
      <c r="I76" s="17" t="s">
        <v>466</v>
      </c>
      <c r="J76" s="29"/>
      <c r="K76" s="29"/>
      <c r="L76" s="8">
        <f t="shared" si="1"/>
        <v>0</v>
      </c>
      <c r="M76" s="17" t="s">
        <v>635</v>
      </c>
      <c r="N76" s="17" t="s">
        <v>648</v>
      </c>
      <c r="O76" s="17" t="s">
        <v>54</v>
      </c>
      <c r="P76" s="17" t="s">
        <v>176</v>
      </c>
      <c r="Q76" s="17" t="s">
        <v>282</v>
      </c>
      <c r="R76" s="17" t="s">
        <v>550</v>
      </c>
    </row>
    <row r="77" spans="1:18">
      <c r="A77" s="36">
        <v>45457</v>
      </c>
      <c r="B77" s="17" t="s">
        <v>649</v>
      </c>
      <c r="C77" s="21"/>
      <c r="D77" s="21"/>
      <c r="E77" s="21" t="s">
        <v>38</v>
      </c>
      <c r="F77" s="17" t="s">
        <v>75</v>
      </c>
      <c r="G77" s="17" t="s">
        <v>650</v>
      </c>
      <c r="H77" s="17" t="s">
        <v>28</v>
      </c>
      <c r="I77" s="17" t="s">
        <v>63</v>
      </c>
      <c r="J77" s="29">
        <v>365</v>
      </c>
      <c r="K77" s="29"/>
      <c r="L77" s="8">
        <f t="shared" si="1"/>
        <v>365</v>
      </c>
      <c r="M77" s="17" t="s">
        <v>52</v>
      </c>
      <c r="N77" s="17" t="s">
        <v>490</v>
      </c>
      <c r="O77" s="17" t="s">
        <v>282</v>
      </c>
      <c r="P77" s="17" t="s">
        <v>31</v>
      </c>
      <c r="Q77" s="17" t="s">
        <v>71</v>
      </c>
      <c r="R77" s="17" t="s">
        <v>550</v>
      </c>
    </row>
    <row r="78" spans="1:18" ht="28.9">
      <c r="A78" s="36">
        <v>45457</v>
      </c>
      <c r="B78" s="17" t="s">
        <v>572</v>
      </c>
      <c r="C78" s="21"/>
      <c r="D78" s="21"/>
      <c r="E78" s="21" t="s">
        <v>433</v>
      </c>
      <c r="F78" s="17" t="s">
        <v>59</v>
      </c>
      <c r="G78" s="17" t="s">
        <v>573</v>
      </c>
      <c r="H78" s="17" t="s">
        <v>62</v>
      </c>
      <c r="I78" s="17" t="s">
        <v>223</v>
      </c>
      <c r="J78" s="29">
        <v>920</v>
      </c>
      <c r="K78" s="29">
        <v>3000</v>
      </c>
      <c r="L78" s="8">
        <f t="shared" si="1"/>
        <v>3920</v>
      </c>
      <c r="M78" s="17" t="s">
        <v>43</v>
      </c>
      <c r="N78" s="17" t="s">
        <v>175</v>
      </c>
      <c r="O78" s="17" t="s">
        <v>282</v>
      </c>
      <c r="P78" s="17" t="s">
        <v>31</v>
      </c>
      <c r="Q78" s="17" t="s">
        <v>71</v>
      </c>
      <c r="R78" s="17" t="s">
        <v>550</v>
      </c>
    </row>
    <row r="79" spans="1:18" ht="28.9">
      <c r="A79" s="36">
        <v>45457</v>
      </c>
      <c r="B79" s="17" t="s">
        <v>651</v>
      </c>
      <c r="C79" s="21"/>
      <c r="D79" s="21"/>
      <c r="E79" s="21" t="s">
        <v>106</v>
      </c>
      <c r="F79" s="17" t="s">
        <v>100</v>
      </c>
      <c r="G79" s="17" t="s">
        <v>652</v>
      </c>
      <c r="H79" s="17" t="s">
        <v>28</v>
      </c>
      <c r="I79" s="17" t="s">
        <v>466</v>
      </c>
      <c r="J79" s="29">
        <v>1725</v>
      </c>
      <c r="K79" s="29">
        <v>2415</v>
      </c>
      <c r="L79" s="8">
        <f t="shared" si="1"/>
        <v>4140</v>
      </c>
      <c r="M79" s="17" t="s">
        <v>43</v>
      </c>
      <c r="N79" s="17" t="s">
        <v>653</v>
      </c>
      <c r="O79" s="17" t="s">
        <v>282</v>
      </c>
      <c r="P79" s="17" t="s">
        <v>31</v>
      </c>
      <c r="Q79" s="17" t="s">
        <v>71</v>
      </c>
      <c r="R79" s="17" t="s">
        <v>550</v>
      </c>
    </row>
    <row r="80" spans="1:18" ht="28.9">
      <c r="A80" s="36">
        <v>45457</v>
      </c>
      <c r="B80" s="17" t="s">
        <v>654</v>
      </c>
      <c r="C80" s="21"/>
      <c r="D80" s="21"/>
      <c r="E80" s="21" t="s">
        <v>58</v>
      </c>
      <c r="F80" s="17" t="s">
        <v>59</v>
      </c>
      <c r="G80" s="17" t="s">
        <v>655</v>
      </c>
      <c r="H80" s="17" t="s">
        <v>28</v>
      </c>
      <c r="I80" s="17" t="s">
        <v>466</v>
      </c>
      <c r="J80" s="29">
        <v>505</v>
      </c>
      <c r="K80" s="29"/>
      <c r="L80" s="8">
        <f t="shared" si="1"/>
        <v>505</v>
      </c>
      <c r="M80" s="17" t="s">
        <v>52</v>
      </c>
      <c r="N80" s="17" t="s">
        <v>78</v>
      </c>
      <c r="O80" s="17" t="s">
        <v>282</v>
      </c>
      <c r="P80" s="17" t="s">
        <v>31</v>
      </c>
      <c r="Q80" s="17" t="s">
        <v>71</v>
      </c>
      <c r="R80" s="17" t="s">
        <v>550</v>
      </c>
    </row>
    <row r="81" spans="1:18" ht="28.9">
      <c r="A81" s="36">
        <v>45457</v>
      </c>
      <c r="B81" s="17" t="s">
        <v>572</v>
      </c>
      <c r="C81" s="21"/>
      <c r="D81" s="21"/>
      <c r="E81" s="21" t="s">
        <v>58</v>
      </c>
      <c r="F81" s="17" t="s">
        <v>59</v>
      </c>
      <c r="G81" s="17" t="s">
        <v>573</v>
      </c>
      <c r="H81" s="17" t="s">
        <v>62</v>
      </c>
      <c r="I81" s="17" t="s">
        <v>223</v>
      </c>
      <c r="J81" s="29">
        <v>920</v>
      </c>
      <c r="K81" s="29">
        <v>3000</v>
      </c>
      <c r="L81" s="8">
        <f t="shared" si="1"/>
        <v>3920</v>
      </c>
      <c r="M81" s="17" t="s">
        <v>43</v>
      </c>
      <c r="N81" s="17" t="s">
        <v>175</v>
      </c>
      <c r="O81" s="17" t="s">
        <v>282</v>
      </c>
      <c r="P81" s="17" t="s">
        <v>31</v>
      </c>
      <c r="Q81" s="17" t="s">
        <v>71</v>
      </c>
      <c r="R81" s="17" t="s">
        <v>550</v>
      </c>
    </row>
    <row r="82" spans="1:18" ht="28.9">
      <c r="A82" s="36">
        <v>45457</v>
      </c>
      <c r="B82" s="17" t="s">
        <v>572</v>
      </c>
      <c r="C82" s="21"/>
      <c r="D82" s="21"/>
      <c r="E82" s="21" t="s">
        <v>656</v>
      </c>
      <c r="F82" s="17" t="s">
        <v>59</v>
      </c>
      <c r="G82" s="17" t="s">
        <v>573</v>
      </c>
      <c r="H82" s="17" t="s">
        <v>62</v>
      </c>
      <c r="I82" s="17" t="s">
        <v>223</v>
      </c>
      <c r="J82" s="29">
        <v>920</v>
      </c>
      <c r="K82" s="29">
        <v>3000</v>
      </c>
      <c r="L82" s="8">
        <f t="shared" si="1"/>
        <v>3920</v>
      </c>
      <c r="M82" s="17" t="s">
        <v>43</v>
      </c>
      <c r="N82" s="17" t="s">
        <v>175</v>
      </c>
      <c r="O82" s="17" t="s">
        <v>282</v>
      </c>
      <c r="P82" s="17" t="s">
        <v>31</v>
      </c>
      <c r="Q82" s="17" t="s">
        <v>71</v>
      </c>
      <c r="R82" s="17" t="s">
        <v>550</v>
      </c>
    </row>
    <row r="83" spans="1:18">
      <c r="A83" s="36">
        <v>45462</v>
      </c>
      <c r="B83" s="17" t="s">
        <v>657</v>
      </c>
      <c r="C83" s="21"/>
      <c r="D83" s="21"/>
      <c r="E83" s="21" t="s">
        <v>370</v>
      </c>
      <c r="F83" s="17" t="s">
        <v>75</v>
      </c>
      <c r="G83" s="17" t="s">
        <v>658</v>
      </c>
      <c r="H83" s="17" t="s">
        <v>62</v>
      </c>
      <c r="I83" s="17" t="s">
        <v>63</v>
      </c>
      <c r="J83" s="29">
        <v>948</v>
      </c>
      <c r="K83" s="29">
        <v>1896</v>
      </c>
      <c r="L83" s="8">
        <f t="shared" si="1"/>
        <v>2844</v>
      </c>
      <c r="M83" s="17" t="s">
        <v>52</v>
      </c>
      <c r="N83" s="17" t="s">
        <v>78</v>
      </c>
      <c r="O83" s="17" t="s">
        <v>176</v>
      </c>
      <c r="P83" s="17" t="s">
        <v>32</v>
      </c>
      <c r="Q83" s="17" t="s">
        <v>33</v>
      </c>
      <c r="R83" s="17" t="s">
        <v>550</v>
      </c>
    </row>
    <row r="84" spans="1:18" ht="28.9">
      <c r="A84" s="36">
        <v>45462</v>
      </c>
      <c r="B84" s="17" t="s">
        <v>659</v>
      </c>
      <c r="C84" s="21"/>
      <c r="D84" s="21"/>
      <c r="E84" s="21" t="s">
        <v>137</v>
      </c>
      <c r="F84" s="17" t="s">
        <v>59</v>
      </c>
      <c r="G84" s="17" t="s">
        <v>660</v>
      </c>
      <c r="H84" s="17" t="s">
        <v>28</v>
      </c>
      <c r="I84" s="17" t="s">
        <v>466</v>
      </c>
      <c r="J84" s="29">
        <v>505</v>
      </c>
      <c r="K84" s="29">
        <v>1200</v>
      </c>
      <c r="L84" s="8">
        <f t="shared" si="1"/>
        <v>1705</v>
      </c>
      <c r="M84" s="17" t="s">
        <v>52</v>
      </c>
      <c r="N84" s="17" t="s">
        <v>78</v>
      </c>
      <c r="O84" s="17" t="s">
        <v>176</v>
      </c>
      <c r="P84" s="17" t="s">
        <v>32</v>
      </c>
      <c r="Q84" s="17" t="s">
        <v>33</v>
      </c>
      <c r="R84" s="17" t="s">
        <v>550</v>
      </c>
    </row>
    <row r="85" spans="1:18">
      <c r="A85" s="36">
        <v>45462</v>
      </c>
      <c r="B85" s="17" t="s">
        <v>661</v>
      </c>
      <c r="C85" s="21"/>
      <c r="D85" s="21"/>
      <c r="E85" s="21" t="s">
        <v>197</v>
      </c>
      <c r="F85" s="17" t="s">
        <v>662</v>
      </c>
      <c r="G85" s="17" t="s">
        <v>129</v>
      </c>
      <c r="H85" s="17" t="s">
        <v>62</v>
      </c>
      <c r="I85" s="17" t="s">
        <v>63</v>
      </c>
      <c r="J85" s="29">
        <v>1410</v>
      </c>
      <c r="K85" s="29">
        <v>2385</v>
      </c>
      <c r="L85" s="8">
        <f t="shared" si="1"/>
        <v>3795</v>
      </c>
      <c r="M85" s="17" t="s">
        <v>635</v>
      </c>
      <c r="N85" s="17" t="s">
        <v>78</v>
      </c>
      <c r="O85" s="17" t="s">
        <v>176</v>
      </c>
      <c r="P85" s="17" t="s">
        <v>32</v>
      </c>
      <c r="Q85" s="17" t="s">
        <v>33</v>
      </c>
      <c r="R85" s="17" t="s">
        <v>550</v>
      </c>
    </row>
    <row r="86" spans="1:18" ht="28.9">
      <c r="A86" s="36">
        <v>45462</v>
      </c>
      <c r="B86" s="17" t="s">
        <v>663</v>
      </c>
      <c r="C86" s="21"/>
      <c r="D86" s="21"/>
      <c r="E86" s="21" t="s">
        <v>95</v>
      </c>
      <c r="F86" s="17" t="s">
        <v>59</v>
      </c>
      <c r="G86" s="17" t="s">
        <v>664</v>
      </c>
      <c r="H86" s="17" t="s">
        <v>28</v>
      </c>
      <c r="I86" s="17" t="s">
        <v>466</v>
      </c>
      <c r="J86" s="29">
        <v>505</v>
      </c>
      <c r="K86" s="29">
        <v>1200</v>
      </c>
      <c r="L86" s="8">
        <f t="shared" si="1"/>
        <v>1705</v>
      </c>
      <c r="M86" s="17" t="s">
        <v>52</v>
      </c>
      <c r="N86" s="17" t="s">
        <v>78</v>
      </c>
      <c r="O86" s="17" t="s">
        <v>176</v>
      </c>
      <c r="P86" s="17" t="s">
        <v>32</v>
      </c>
      <c r="Q86" s="17" t="s">
        <v>33</v>
      </c>
      <c r="R86" s="17" t="s">
        <v>550</v>
      </c>
    </row>
    <row r="87" spans="1:18">
      <c r="A87" s="36">
        <v>45464</v>
      </c>
      <c r="B87" s="17" t="s">
        <v>665</v>
      </c>
      <c r="C87" s="21"/>
      <c r="D87" s="21"/>
      <c r="E87" s="21" t="s">
        <v>24</v>
      </c>
      <c r="F87" s="17"/>
      <c r="G87" s="17" t="s">
        <v>666</v>
      </c>
      <c r="H87" s="17" t="s">
        <v>28</v>
      </c>
      <c r="I87" s="17" t="s">
        <v>466</v>
      </c>
      <c r="J87" s="29">
        <v>1505</v>
      </c>
      <c r="K87" s="29"/>
      <c r="L87" s="8">
        <f t="shared" si="1"/>
        <v>1505</v>
      </c>
      <c r="M87" s="17" t="s">
        <v>43</v>
      </c>
      <c r="N87" s="17" t="s">
        <v>667</v>
      </c>
      <c r="O87" s="17" t="s">
        <v>31</v>
      </c>
      <c r="P87" s="17" t="s">
        <v>32</v>
      </c>
      <c r="Q87" s="17" t="s">
        <v>71</v>
      </c>
      <c r="R87" s="17" t="s">
        <v>188</v>
      </c>
    </row>
    <row r="88" spans="1:18">
      <c r="A88" s="36">
        <v>45464</v>
      </c>
      <c r="B88" s="17" t="s">
        <v>600</v>
      </c>
      <c r="C88" s="21"/>
      <c r="D88" s="21"/>
      <c r="E88" s="21" t="s">
        <v>24</v>
      </c>
      <c r="F88" s="17" t="s">
        <v>107</v>
      </c>
      <c r="G88" s="17" t="s">
        <v>129</v>
      </c>
      <c r="H88" s="17" t="s">
        <v>62</v>
      </c>
      <c r="I88" s="17" t="s">
        <v>63</v>
      </c>
      <c r="J88" s="29"/>
      <c r="K88" s="29"/>
      <c r="L88" s="8">
        <f t="shared" si="1"/>
        <v>0</v>
      </c>
      <c r="M88" s="17" t="s">
        <v>635</v>
      </c>
      <c r="N88" s="17" t="s">
        <v>78</v>
      </c>
      <c r="O88" s="17" t="s">
        <v>31</v>
      </c>
      <c r="P88" s="17" t="s">
        <v>32</v>
      </c>
      <c r="Q88" s="17" t="s">
        <v>71</v>
      </c>
      <c r="R88" s="17" t="s">
        <v>188</v>
      </c>
    </row>
    <row r="89" spans="1:18">
      <c r="A89" s="36">
        <v>45464</v>
      </c>
      <c r="B89" s="17" t="s">
        <v>668</v>
      </c>
      <c r="C89" s="21"/>
      <c r="D89" s="21"/>
      <c r="E89" s="21" t="s">
        <v>24</v>
      </c>
      <c r="F89" s="17" t="s">
        <v>107</v>
      </c>
      <c r="G89" s="17" t="s">
        <v>129</v>
      </c>
      <c r="H89" s="17" t="s">
        <v>41</v>
      </c>
      <c r="I89" s="17" t="s">
        <v>558</v>
      </c>
      <c r="J89" s="29"/>
      <c r="K89" s="29"/>
      <c r="L89" s="8">
        <f t="shared" si="1"/>
        <v>0</v>
      </c>
      <c r="M89" s="17" t="s">
        <v>635</v>
      </c>
      <c r="N89" s="17" t="s">
        <v>78</v>
      </c>
      <c r="O89" s="17" t="s">
        <v>31</v>
      </c>
      <c r="P89" s="17" t="s">
        <v>32</v>
      </c>
      <c r="Q89" s="17" t="s">
        <v>71</v>
      </c>
      <c r="R89" s="17" t="s">
        <v>188</v>
      </c>
    </row>
    <row r="90" spans="1:18" ht="28.9">
      <c r="A90" s="36">
        <v>45464</v>
      </c>
      <c r="B90" s="17" t="s">
        <v>669</v>
      </c>
      <c r="C90" s="21"/>
      <c r="D90" s="21"/>
      <c r="E90" s="21" t="s">
        <v>24</v>
      </c>
      <c r="F90" s="17" t="s">
        <v>107</v>
      </c>
      <c r="G90" s="17" t="s">
        <v>129</v>
      </c>
      <c r="H90" s="17" t="s">
        <v>41</v>
      </c>
      <c r="I90" s="17" t="s">
        <v>125</v>
      </c>
      <c r="J90" s="29"/>
      <c r="K90" s="29"/>
      <c r="L90" s="8">
        <f t="shared" si="1"/>
        <v>0</v>
      </c>
      <c r="M90" s="17" t="s">
        <v>635</v>
      </c>
      <c r="N90" s="17" t="s">
        <v>284</v>
      </c>
      <c r="O90" s="17" t="s">
        <v>31</v>
      </c>
      <c r="P90" s="17" t="s">
        <v>32</v>
      </c>
      <c r="Q90" s="17" t="s">
        <v>33</v>
      </c>
      <c r="R90" s="17" t="s">
        <v>188</v>
      </c>
    </row>
    <row r="91" spans="1:18" ht="28.9">
      <c r="A91" s="36">
        <v>45464</v>
      </c>
      <c r="B91" s="17" t="s">
        <v>572</v>
      </c>
      <c r="C91" s="21"/>
      <c r="D91" s="21"/>
      <c r="E91" s="21" t="s">
        <v>24</v>
      </c>
      <c r="F91" s="17" t="s">
        <v>59</v>
      </c>
      <c r="G91" s="17" t="s">
        <v>573</v>
      </c>
      <c r="H91" s="17" t="s">
        <v>62</v>
      </c>
      <c r="I91" s="17" t="s">
        <v>223</v>
      </c>
      <c r="J91" s="29">
        <v>920</v>
      </c>
      <c r="K91" s="29">
        <v>3000</v>
      </c>
      <c r="L91" s="8">
        <f t="shared" si="1"/>
        <v>3920</v>
      </c>
      <c r="M91" s="17" t="s">
        <v>43</v>
      </c>
      <c r="N91" s="17" t="s">
        <v>175</v>
      </c>
      <c r="O91" s="17" t="s">
        <v>31</v>
      </c>
      <c r="P91" s="17" t="s">
        <v>32</v>
      </c>
      <c r="Q91" s="17" t="s">
        <v>71</v>
      </c>
      <c r="R91" s="17" t="s">
        <v>188</v>
      </c>
    </row>
    <row r="92" spans="1:18">
      <c r="A92" s="36">
        <v>45464</v>
      </c>
      <c r="B92" s="17" t="s">
        <v>668</v>
      </c>
      <c r="C92" s="21"/>
      <c r="D92" s="21"/>
      <c r="E92" s="21" t="s">
        <v>345</v>
      </c>
      <c r="F92" s="17" t="s">
        <v>107</v>
      </c>
      <c r="G92" s="17" t="s">
        <v>129</v>
      </c>
      <c r="H92" s="17" t="s">
        <v>62</v>
      </c>
      <c r="I92" s="17" t="s">
        <v>63</v>
      </c>
      <c r="J92" s="29"/>
      <c r="K92" s="29"/>
      <c r="L92" s="8">
        <f t="shared" si="1"/>
        <v>0</v>
      </c>
      <c r="M92" s="17" t="s">
        <v>635</v>
      </c>
      <c r="N92" s="17" t="s">
        <v>78</v>
      </c>
      <c r="O92" s="17" t="s">
        <v>31</v>
      </c>
      <c r="P92" s="17" t="s">
        <v>32</v>
      </c>
      <c r="Q92" s="17" t="s">
        <v>71</v>
      </c>
      <c r="R92" s="17" t="s">
        <v>188</v>
      </c>
    </row>
    <row r="93" spans="1:18">
      <c r="A93" s="36">
        <v>45464</v>
      </c>
      <c r="B93" s="17" t="s">
        <v>670</v>
      </c>
      <c r="C93" s="21"/>
      <c r="D93" s="21"/>
      <c r="E93" s="21" t="s">
        <v>106</v>
      </c>
      <c r="F93" s="17" t="s">
        <v>107</v>
      </c>
      <c r="G93" s="17" t="s">
        <v>129</v>
      </c>
      <c r="H93" s="17" t="s">
        <v>62</v>
      </c>
      <c r="I93" s="17" t="s">
        <v>63</v>
      </c>
      <c r="J93" s="29"/>
      <c r="K93" s="29"/>
      <c r="L93" s="8">
        <f t="shared" si="1"/>
        <v>0</v>
      </c>
      <c r="M93" s="17" t="s">
        <v>635</v>
      </c>
      <c r="N93" s="17" t="s">
        <v>78</v>
      </c>
      <c r="O93" s="17" t="s">
        <v>31</v>
      </c>
      <c r="P93" s="17" t="s">
        <v>32</v>
      </c>
      <c r="Q93" s="17" t="s">
        <v>71</v>
      </c>
      <c r="R93" s="17" t="s">
        <v>188</v>
      </c>
    </row>
    <row r="94" spans="1:18">
      <c r="A94" s="36">
        <v>45464</v>
      </c>
      <c r="B94" s="17" t="s">
        <v>671</v>
      </c>
      <c r="C94" s="21"/>
      <c r="D94" s="21"/>
      <c r="E94" s="21" t="s">
        <v>58</v>
      </c>
      <c r="F94" s="17" t="s">
        <v>25</v>
      </c>
      <c r="G94" s="17" t="s">
        <v>672</v>
      </c>
      <c r="H94" s="17" t="s">
        <v>41</v>
      </c>
      <c r="I94" s="17" t="s">
        <v>558</v>
      </c>
      <c r="J94" s="29"/>
      <c r="K94" s="29"/>
      <c r="L94" s="8"/>
      <c r="M94" s="17" t="s">
        <v>52</v>
      </c>
      <c r="N94" s="17" t="s">
        <v>78</v>
      </c>
      <c r="O94" s="17" t="s">
        <v>31</v>
      </c>
      <c r="P94" s="17" t="s">
        <v>32</v>
      </c>
      <c r="Q94" s="17" t="s">
        <v>71</v>
      </c>
      <c r="R94" s="17" t="s">
        <v>188</v>
      </c>
    </row>
    <row r="95" spans="1:18" ht="28.9">
      <c r="A95" s="36">
        <v>45464</v>
      </c>
      <c r="B95" s="17" t="s">
        <v>673</v>
      </c>
      <c r="C95" s="21"/>
      <c r="D95" s="21"/>
      <c r="E95" s="21" t="s">
        <v>58</v>
      </c>
      <c r="F95" s="17" t="s">
        <v>59</v>
      </c>
      <c r="G95" s="17" t="s">
        <v>674</v>
      </c>
      <c r="H95" s="17" t="s">
        <v>41</v>
      </c>
      <c r="I95" s="17" t="s">
        <v>558</v>
      </c>
      <c r="J95" s="29"/>
      <c r="K95" s="29"/>
      <c r="L95" s="8"/>
      <c r="M95" s="17" t="s">
        <v>635</v>
      </c>
      <c r="N95" s="17" t="s">
        <v>675</v>
      </c>
      <c r="O95" s="17" t="s">
        <v>31</v>
      </c>
      <c r="P95" s="17" t="s">
        <v>32</v>
      </c>
      <c r="Q95" s="17" t="s">
        <v>71</v>
      </c>
      <c r="R95" s="17" t="s">
        <v>188</v>
      </c>
    </row>
    <row r="96" spans="1:18">
      <c r="A96" s="36">
        <v>45464</v>
      </c>
      <c r="B96" s="17" t="s">
        <v>668</v>
      </c>
      <c r="C96" s="21"/>
      <c r="D96" s="21"/>
      <c r="E96" s="21" t="s">
        <v>58</v>
      </c>
      <c r="F96" s="17" t="s">
        <v>107</v>
      </c>
      <c r="G96" s="17" t="s">
        <v>129</v>
      </c>
      <c r="H96" s="17" t="s">
        <v>62</v>
      </c>
      <c r="I96" s="17" t="s">
        <v>63</v>
      </c>
      <c r="J96" s="29"/>
      <c r="K96" s="29"/>
      <c r="L96" s="8">
        <f t="shared" si="1"/>
        <v>0</v>
      </c>
      <c r="M96" s="17" t="s">
        <v>635</v>
      </c>
      <c r="N96" s="17" t="s">
        <v>78</v>
      </c>
      <c r="O96" s="17" t="s">
        <v>31</v>
      </c>
      <c r="P96" s="17" t="s">
        <v>32</v>
      </c>
      <c r="Q96" s="17" t="s">
        <v>71</v>
      </c>
      <c r="R96" s="17" t="s">
        <v>188</v>
      </c>
    </row>
    <row r="97" spans="1:18" ht="28.9">
      <c r="A97" s="36">
        <v>45464</v>
      </c>
      <c r="B97" s="17" t="s">
        <v>676</v>
      </c>
      <c r="C97" s="21"/>
      <c r="D97" s="21"/>
      <c r="E97" s="21" t="s">
        <v>58</v>
      </c>
      <c r="F97" s="17" t="s">
        <v>25</v>
      </c>
      <c r="G97" s="17" t="s">
        <v>322</v>
      </c>
      <c r="H97" s="17" t="s">
        <v>28</v>
      </c>
      <c r="I97" s="17" t="s">
        <v>466</v>
      </c>
      <c r="J97" s="29">
        <v>600</v>
      </c>
      <c r="K97" s="29">
        <v>1200</v>
      </c>
      <c r="L97" s="8">
        <f t="shared" si="1"/>
        <v>1800</v>
      </c>
      <c r="M97" s="17" t="s">
        <v>43</v>
      </c>
      <c r="N97" s="17" t="s">
        <v>677</v>
      </c>
      <c r="O97" s="17" t="s">
        <v>31</v>
      </c>
      <c r="P97" s="17" t="s">
        <v>32</v>
      </c>
      <c r="Q97" s="17" t="s">
        <v>71</v>
      </c>
      <c r="R97" s="17" t="s">
        <v>188</v>
      </c>
    </row>
    <row r="98" spans="1:18" ht="28.9">
      <c r="A98" s="36">
        <v>45464</v>
      </c>
      <c r="B98" s="17" t="s">
        <v>572</v>
      </c>
      <c r="C98" s="21"/>
      <c r="D98" s="21"/>
      <c r="E98" s="21" t="s">
        <v>58</v>
      </c>
      <c r="F98" s="17" t="s">
        <v>59</v>
      </c>
      <c r="G98" s="17" t="s">
        <v>573</v>
      </c>
      <c r="H98" s="17" t="s">
        <v>62</v>
      </c>
      <c r="I98" s="17" t="s">
        <v>223</v>
      </c>
      <c r="J98" s="29">
        <v>920</v>
      </c>
      <c r="K98" s="29">
        <v>3000</v>
      </c>
      <c r="L98" s="8">
        <f t="shared" si="1"/>
        <v>3920</v>
      </c>
      <c r="M98" s="17" t="s">
        <v>43</v>
      </c>
      <c r="N98" s="17" t="s">
        <v>175</v>
      </c>
      <c r="O98" s="17" t="s">
        <v>31</v>
      </c>
      <c r="P98" s="17" t="s">
        <v>32</v>
      </c>
      <c r="Q98" s="17" t="s">
        <v>71</v>
      </c>
      <c r="R98" s="17" t="s">
        <v>188</v>
      </c>
    </row>
    <row r="99" spans="1:18" ht="28.9">
      <c r="A99" s="36">
        <v>45464</v>
      </c>
      <c r="B99" s="17" t="s">
        <v>572</v>
      </c>
      <c r="C99" s="21"/>
      <c r="D99" s="21"/>
      <c r="E99" s="21" t="s">
        <v>656</v>
      </c>
      <c r="F99" s="17" t="s">
        <v>59</v>
      </c>
      <c r="G99" s="17" t="s">
        <v>573</v>
      </c>
      <c r="H99" s="17" t="s">
        <v>62</v>
      </c>
      <c r="I99" s="17" t="s">
        <v>223</v>
      </c>
      <c r="J99" s="29">
        <v>920</v>
      </c>
      <c r="K99" s="29">
        <v>3000</v>
      </c>
      <c r="L99" s="8">
        <f t="shared" si="1"/>
        <v>3920</v>
      </c>
      <c r="M99" s="17" t="s">
        <v>43</v>
      </c>
      <c r="N99" s="17" t="s">
        <v>175</v>
      </c>
      <c r="O99" s="17" t="s">
        <v>31</v>
      </c>
      <c r="P99" s="17" t="s">
        <v>32</v>
      </c>
      <c r="Q99" s="17" t="s">
        <v>71</v>
      </c>
      <c r="R99" s="17" t="s">
        <v>188</v>
      </c>
    </row>
    <row r="100" spans="1:18">
      <c r="A100" s="36">
        <v>45467</v>
      </c>
      <c r="B100" s="17" t="s">
        <v>678</v>
      </c>
      <c r="C100" s="21"/>
      <c r="D100" s="21"/>
      <c r="E100" s="21" t="s">
        <v>106</v>
      </c>
      <c r="F100" s="17" t="s">
        <v>49</v>
      </c>
      <c r="G100" s="17" t="s">
        <v>679</v>
      </c>
      <c r="H100" s="17" t="s">
        <v>41</v>
      </c>
      <c r="I100" s="17" t="s">
        <v>680</v>
      </c>
      <c r="J100" s="29"/>
      <c r="K100" s="29"/>
      <c r="L100" s="8">
        <f t="shared" si="1"/>
        <v>0</v>
      </c>
      <c r="M100" s="17" t="s">
        <v>635</v>
      </c>
      <c r="N100" s="17" t="s">
        <v>284</v>
      </c>
      <c r="O100" s="17" t="s">
        <v>54</v>
      </c>
      <c r="P100" s="17" t="s">
        <v>176</v>
      </c>
      <c r="Q100" s="17" t="s">
        <v>31</v>
      </c>
      <c r="R100" s="17" t="s">
        <v>550</v>
      </c>
    </row>
    <row r="101" spans="1:18" ht="28.9">
      <c r="A101" s="36">
        <v>45467</v>
      </c>
      <c r="B101" s="17" t="s">
        <v>681</v>
      </c>
      <c r="C101" s="21"/>
      <c r="D101" s="21"/>
      <c r="E101" s="21" t="s">
        <v>433</v>
      </c>
      <c r="F101" s="17" t="s">
        <v>59</v>
      </c>
      <c r="G101" s="17" t="s">
        <v>682</v>
      </c>
      <c r="H101" s="17" t="s">
        <v>41</v>
      </c>
      <c r="I101" s="17" t="s">
        <v>558</v>
      </c>
      <c r="J101" s="29"/>
      <c r="K101" s="29"/>
      <c r="L101" s="8">
        <f t="shared" si="1"/>
        <v>0</v>
      </c>
      <c r="M101" s="17" t="s">
        <v>635</v>
      </c>
      <c r="N101" s="17" t="s">
        <v>675</v>
      </c>
      <c r="O101" s="17" t="s">
        <v>54</v>
      </c>
      <c r="P101" s="17" t="s">
        <v>176</v>
      </c>
      <c r="Q101" s="17" t="s">
        <v>31</v>
      </c>
      <c r="R101" s="17" t="s">
        <v>550</v>
      </c>
    </row>
    <row r="102" spans="1:18" ht="28.9">
      <c r="A102" s="36">
        <v>45467</v>
      </c>
      <c r="B102" s="17" t="s">
        <v>683</v>
      </c>
      <c r="C102" s="21"/>
      <c r="D102" s="21"/>
      <c r="E102" s="21" t="s">
        <v>433</v>
      </c>
      <c r="F102" s="17" t="s">
        <v>59</v>
      </c>
      <c r="G102" s="17" t="s">
        <v>684</v>
      </c>
      <c r="H102" s="17" t="s">
        <v>41</v>
      </c>
      <c r="I102" s="17" t="s">
        <v>558</v>
      </c>
      <c r="J102" s="29"/>
      <c r="K102" s="29"/>
      <c r="L102" s="8">
        <f t="shared" si="1"/>
        <v>0</v>
      </c>
      <c r="M102" s="17" t="s">
        <v>635</v>
      </c>
      <c r="N102" s="17" t="s">
        <v>675</v>
      </c>
      <c r="O102" s="17" t="s">
        <v>54</v>
      </c>
      <c r="P102" s="17" t="s">
        <v>176</v>
      </c>
      <c r="Q102" s="17" t="s">
        <v>31</v>
      </c>
      <c r="R102" s="17" t="s">
        <v>550</v>
      </c>
    </row>
    <row r="103" spans="1:18">
      <c r="A103" s="36">
        <v>45467</v>
      </c>
      <c r="B103" s="17" t="s">
        <v>685</v>
      </c>
      <c r="C103" s="21"/>
      <c r="D103" s="21"/>
      <c r="E103" s="21" t="s">
        <v>433</v>
      </c>
      <c r="F103" s="17" t="s">
        <v>25</v>
      </c>
      <c r="G103" s="17" t="s">
        <v>686</v>
      </c>
      <c r="H103" s="17" t="s">
        <v>41</v>
      </c>
      <c r="I103" s="17" t="s">
        <v>558</v>
      </c>
      <c r="J103" s="29"/>
      <c r="K103" s="29"/>
      <c r="L103" s="8">
        <f t="shared" si="1"/>
        <v>0</v>
      </c>
      <c r="M103" s="17" t="s">
        <v>635</v>
      </c>
      <c r="N103" s="17" t="s">
        <v>675</v>
      </c>
      <c r="O103" s="17" t="s">
        <v>54</v>
      </c>
      <c r="P103" s="17" t="s">
        <v>176</v>
      </c>
      <c r="Q103" s="17" t="s">
        <v>31</v>
      </c>
      <c r="R103" s="17" t="s">
        <v>550</v>
      </c>
    </row>
    <row r="104" spans="1:18" ht="28.9">
      <c r="A104" s="36">
        <v>45467</v>
      </c>
      <c r="B104" s="17" t="s">
        <v>687</v>
      </c>
      <c r="C104" s="21"/>
      <c r="D104" s="21"/>
      <c r="E104" s="21" t="s">
        <v>433</v>
      </c>
      <c r="F104" s="17" t="s">
        <v>25</v>
      </c>
      <c r="G104" s="31" t="s">
        <v>160</v>
      </c>
      <c r="H104" s="17" t="s">
        <v>41</v>
      </c>
      <c r="I104" s="17" t="s">
        <v>125</v>
      </c>
      <c r="J104" s="29"/>
      <c r="K104" s="29"/>
      <c r="L104" s="8">
        <f t="shared" si="1"/>
        <v>0</v>
      </c>
      <c r="M104" s="17" t="s">
        <v>635</v>
      </c>
      <c r="N104" s="17" t="s">
        <v>284</v>
      </c>
      <c r="O104" s="17" t="s">
        <v>54</v>
      </c>
      <c r="P104" s="17" t="s">
        <v>176</v>
      </c>
      <c r="Q104" s="17" t="s">
        <v>31</v>
      </c>
      <c r="R104" s="17" t="s">
        <v>550</v>
      </c>
    </row>
    <row r="105" spans="1:18" ht="28.9">
      <c r="A105" s="36">
        <v>45467</v>
      </c>
      <c r="B105" s="17" t="s">
        <v>688</v>
      </c>
      <c r="C105" s="21"/>
      <c r="D105" s="21"/>
      <c r="E105" s="21" t="s">
        <v>433</v>
      </c>
      <c r="F105" s="17" t="s">
        <v>25</v>
      </c>
      <c r="G105" s="17" t="s">
        <v>689</v>
      </c>
      <c r="H105" s="17" t="s">
        <v>41</v>
      </c>
      <c r="I105" s="17" t="s">
        <v>125</v>
      </c>
      <c r="J105" s="29"/>
      <c r="K105" s="29"/>
      <c r="L105" s="8">
        <f t="shared" ref="L105" si="2">SUM(J105:K105)</f>
        <v>0</v>
      </c>
      <c r="M105" s="17" t="s">
        <v>635</v>
      </c>
      <c r="N105" s="17" t="s">
        <v>284</v>
      </c>
      <c r="O105" s="17" t="s">
        <v>54</v>
      </c>
      <c r="P105" s="17" t="s">
        <v>176</v>
      </c>
      <c r="Q105" s="17" t="s">
        <v>31</v>
      </c>
      <c r="R105" s="17" t="s">
        <v>550</v>
      </c>
    </row>
    <row r="106" spans="1:18" ht="28.9">
      <c r="A106" s="36">
        <v>45469</v>
      </c>
      <c r="B106" s="17" t="s">
        <v>690</v>
      </c>
      <c r="C106" s="21" t="s">
        <v>691</v>
      </c>
      <c r="D106" s="21" t="s">
        <v>692</v>
      </c>
      <c r="E106" s="21" t="s">
        <v>95</v>
      </c>
      <c r="F106" s="17" t="s">
        <v>59</v>
      </c>
      <c r="G106" s="17" t="s">
        <v>664</v>
      </c>
      <c r="H106" s="17" t="s">
        <v>28</v>
      </c>
      <c r="I106" s="17" t="s">
        <v>466</v>
      </c>
      <c r="J106" s="29"/>
      <c r="K106" s="29"/>
      <c r="L106" s="8">
        <f t="shared" si="1"/>
        <v>0</v>
      </c>
      <c r="M106" s="17" t="s">
        <v>635</v>
      </c>
      <c r="N106" s="17" t="s">
        <v>78</v>
      </c>
      <c r="O106" s="17" t="s">
        <v>54</v>
      </c>
      <c r="P106" s="17" t="s">
        <v>31</v>
      </c>
      <c r="Q106" s="17" t="s">
        <v>282</v>
      </c>
      <c r="R106" s="17" t="s">
        <v>550</v>
      </c>
    </row>
    <row r="107" spans="1:18" ht="28.9">
      <c r="A107" s="36">
        <v>45469</v>
      </c>
      <c r="B107" s="17" t="s">
        <v>693</v>
      </c>
      <c r="C107" s="21"/>
      <c r="D107" s="21"/>
      <c r="E107" s="21" t="s">
        <v>95</v>
      </c>
      <c r="F107" s="17" t="s">
        <v>59</v>
      </c>
      <c r="G107" s="17" t="s">
        <v>694</v>
      </c>
      <c r="H107" s="17" t="s">
        <v>28</v>
      </c>
      <c r="I107" s="17" t="s">
        <v>466</v>
      </c>
      <c r="J107" s="29"/>
      <c r="K107" s="29"/>
      <c r="L107" s="8">
        <f t="shared" si="1"/>
        <v>0</v>
      </c>
      <c r="M107" s="17" t="s">
        <v>635</v>
      </c>
      <c r="N107" s="17" t="s">
        <v>78</v>
      </c>
      <c r="O107" s="17" t="s">
        <v>54</v>
      </c>
      <c r="P107" s="17" t="s">
        <v>31</v>
      </c>
      <c r="Q107" s="17" t="s">
        <v>282</v>
      </c>
      <c r="R107" s="17" t="s">
        <v>550</v>
      </c>
    </row>
    <row r="108" spans="1:18">
      <c r="A108" s="36">
        <v>45469</v>
      </c>
      <c r="B108" s="17" t="s">
        <v>695</v>
      </c>
      <c r="C108" s="21"/>
      <c r="D108" s="21"/>
      <c r="E108" s="21" t="s">
        <v>95</v>
      </c>
      <c r="F108" s="17" t="s">
        <v>107</v>
      </c>
      <c r="G108" s="17" t="s">
        <v>109</v>
      </c>
      <c r="H108" s="17" t="s">
        <v>62</v>
      </c>
      <c r="I108" s="17" t="s">
        <v>63</v>
      </c>
      <c r="J108" s="29"/>
      <c r="K108" s="29"/>
      <c r="L108" s="8">
        <f t="shared" si="1"/>
        <v>0</v>
      </c>
      <c r="M108" s="17" t="s">
        <v>635</v>
      </c>
      <c r="N108" s="17" t="s">
        <v>78</v>
      </c>
      <c r="O108" s="17" t="s">
        <v>54</v>
      </c>
      <c r="P108" s="17" t="s">
        <v>31</v>
      </c>
      <c r="Q108" s="17" t="s">
        <v>282</v>
      </c>
      <c r="R108" s="17" t="s">
        <v>550</v>
      </c>
    </row>
    <row r="109" spans="1:18" ht="28.9">
      <c r="A109" s="36">
        <v>45469</v>
      </c>
      <c r="B109" s="17" t="s">
        <v>696</v>
      </c>
      <c r="C109" s="21"/>
      <c r="D109" s="21"/>
      <c r="E109" s="21" t="s">
        <v>95</v>
      </c>
      <c r="F109" s="17" t="s">
        <v>59</v>
      </c>
      <c r="G109" s="17" t="s">
        <v>697</v>
      </c>
      <c r="H109" s="17" t="s">
        <v>62</v>
      </c>
      <c r="I109" s="17" t="s">
        <v>223</v>
      </c>
      <c r="J109" s="29"/>
      <c r="K109" s="29"/>
      <c r="L109" s="8">
        <f t="shared" si="1"/>
        <v>0</v>
      </c>
      <c r="M109" s="17" t="s">
        <v>635</v>
      </c>
      <c r="N109" s="17" t="s">
        <v>78</v>
      </c>
      <c r="O109" s="17" t="s">
        <v>54</v>
      </c>
      <c r="P109" s="17" t="s">
        <v>31</v>
      </c>
      <c r="Q109" s="17" t="s">
        <v>282</v>
      </c>
      <c r="R109" s="17" t="s">
        <v>550</v>
      </c>
    </row>
    <row r="113" spans="2:5">
      <c r="B113" s="88"/>
      <c r="C113" s="89"/>
      <c r="D113" s="90"/>
      <c r="E113" s="90"/>
    </row>
    <row r="114" spans="2:5">
      <c r="B114" s="91"/>
      <c r="C114" s="48"/>
      <c r="D114" s="91"/>
      <c r="E114" s="91"/>
    </row>
    <row r="115" spans="2:5">
      <c r="B115" s="91"/>
      <c r="C115" s="48"/>
      <c r="D115" s="91"/>
      <c r="E115" s="91"/>
    </row>
    <row r="116" spans="2:5">
      <c r="B116" s="91"/>
      <c r="C116" s="48"/>
      <c r="D116" s="91"/>
      <c r="E116" s="91"/>
    </row>
    <row r="117" spans="2:5">
      <c r="B117" s="91"/>
      <c r="C117" s="48"/>
      <c r="D117" s="91"/>
      <c r="E117" s="91"/>
    </row>
    <row r="118" spans="2:5">
      <c r="B118" s="92"/>
      <c r="C118" s="89"/>
      <c r="D118" s="93"/>
      <c r="E118" s="93"/>
    </row>
    <row r="128" spans="2:5">
      <c r="E128" s="20"/>
    </row>
    <row r="129" spans="5:5">
      <c r="E129" s="20"/>
    </row>
    <row r="130" spans="5:5">
      <c r="E130" s="20"/>
    </row>
    <row r="131" spans="5:5">
      <c r="E131" s="20"/>
    </row>
    <row r="132" spans="5:5">
      <c r="E132" s="20"/>
    </row>
  </sheetData>
  <autoFilter ref="A1:R109" xr:uid="{4AA8F867-9270-4427-81EC-5684176B21CD}"/>
  <phoneticPr fontId="3" type="noConversion"/>
  <pageMargins left="0.25" right="0.25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9BA2B-0A72-42FD-BDF8-CA5EB5B2DEAA}">
  <dimension ref="A1:S159"/>
  <sheetViews>
    <sheetView topLeftCell="A78" zoomScale="70" zoomScaleNormal="162" workbookViewId="0">
      <pane xSplit="1" topLeftCell="B1" activePane="topRight" state="frozen"/>
      <selection pane="topRight" activeCell="Q2" sqref="Q2"/>
    </sheetView>
  </sheetViews>
  <sheetFormatPr defaultColWidth="8.7109375" defaultRowHeight="14.45"/>
  <cols>
    <col min="1" max="1" width="13.7109375" style="41" customWidth="1"/>
    <col min="2" max="2" width="41.5703125" style="20" customWidth="1"/>
    <col min="3" max="3" width="15.28515625" style="20" bestFit="1" customWidth="1"/>
    <col min="4" max="4" width="17.5703125" style="20" bestFit="1" customWidth="1"/>
    <col min="5" max="5" width="25.28515625" style="20" bestFit="1" customWidth="1"/>
    <col min="6" max="6" width="25.7109375" style="20" bestFit="1" customWidth="1"/>
    <col min="7" max="7" width="35.28515625" style="20" bestFit="1" customWidth="1"/>
    <col min="8" max="8" width="16.28515625" style="20" bestFit="1" customWidth="1"/>
    <col min="9" max="9" width="25.7109375" style="20" bestFit="1" customWidth="1"/>
    <col min="10" max="10" width="19.28515625" style="43" bestFit="1" customWidth="1"/>
    <col min="11" max="11" width="19.7109375" style="43" bestFit="1" customWidth="1"/>
    <col min="12" max="12" width="14.7109375" style="43" bestFit="1" customWidth="1"/>
    <col min="13" max="14" width="20.28515625" style="20" bestFit="1" customWidth="1"/>
    <col min="15" max="15" width="13.7109375" style="42" bestFit="1" customWidth="1"/>
    <col min="16" max="17" width="19.5703125" style="20" customWidth="1"/>
    <col min="18" max="18" width="13.7109375" style="20" customWidth="1"/>
    <col min="19" max="20" width="11.42578125" style="20" customWidth="1"/>
    <col min="21" max="16384" width="8.7109375" style="20"/>
  </cols>
  <sheetData>
    <row r="1" spans="1:19" s="27" customFormat="1" ht="31.35">
      <c r="A1" s="26" t="s">
        <v>2</v>
      </c>
      <c r="B1" s="2" t="s">
        <v>3</v>
      </c>
      <c r="C1" s="38" t="s">
        <v>4</v>
      </c>
      <c r="D1" s="38" t="s">
        <v>5</v>
      </c>
      <c r="E1" s="2" t="s">
        <v>6</v>
      </c>
      <c r="F1" s="2" t="s">
        <v>7</v>
      </c>
      <c r="G1" s="2" t="s">
        <v>9</v>
      </c>
      <c r="H1" s="2" t="s">
        <v>10</v>
      </c>
      <c r="I1" s="2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2" t="s">
        <v>16</v>
      </c>
      <c r="O1" s="4" t="s">
        <v>454</v>
      </c>
      <c r="P1" s="27" t="s">
        <v>454</v>
      </c>
      <c r="Q1" s="27" t="s">
        <v>19</v>
      </c>
      <c r="R1" s="27" t="s">
        <v>698</v>
      </c>
      <c r="S1" s="27" t="s">
        <v>20</v>
      </c>
    </row>
    <row r="2" spans="1:19" ht="28.9">
      <c r="A2" s="97">
        <v>45474</v>
      </c>
      <c r="B2" s="10" t="s">
        <v>699</v>
      </c>
      <c r="C2" s="17">
        <v>5.7639480000000001</v>
      </c>
      <c r="D2" s="17">
        <v>2.6800000000000001E-3</v>
      </c>
      <c r="E2" s="12" t="s">
        <v>99</v>
      </c>
      <c r="F2" s="10" t="s">
        <v>75</v>
      </c>
      <c r="G2" s="10" t="s">
        <v>251</v>
      </c>
      <c r="H2" s="10" t="s">
        <v>62</v>
      </c>
      <c r="I2" s="10" t="s">
        <v>63</v>
      </c>
      <c r="J2" s="11">
        <v>324</v>
      </c>
      <c r="K2" s="11">
        <v>648</v>
      </c>
      <c r="L2" s="11">
        <f t="shared" ref="L2:L49" si="0">SUM(J2:K2)</f>
        <v>972</v>
      </c>
      <c r="M2" s="10" t="s">
        <v>52</v>
      </c>
      <c r="N2" s="10" t="s">
        <v>78</v>
      </c>
      <c r="O2" s="10" t="s">
        <v>54</v>
      </c>
      <c r="P2" s="10" t="s">
        <v>32</v>
      </c>
      <c r="Q2" s="10" t="s">
        <v>282</v>
      </c>
      <c r="R2" s="10"/>
      <c r="S2" s="10" t="s">
        <v>550</v>
      </c>
    </row>
    <row r="3" spans="1:19" ht="28.9">
      <c r="A3" s="97">
        <v>45474</v>
      </c>
      <c r="B3" s="10" t="s">
        <v>700</v>
      </c>
      <c r="C3" s="10"/>
      <c r="D3" s="10"/>
      <c r="E3" s="12" t="s">
        <v>137</v>
      </c>
      <c r="F3" s="10" t="s">
        <v>59</v>
      </c>
      <c r="G3" s="10" t="s">
        <v>701</v>
      </c>
      <c r="H3" s="10" t="s">
        <v>62</v>
      </c>
      <c r="I3" s="10" t="s">
        <v>223</v>
      </c>
      <c r="J3" s="11">
        <v>1293.82</v>
      </c>
      <c r="K3" s="11">
        <v>1293.82</v>
      </c>
      <c r="L3" s="11">
        <f t="shared" si="0"/>
        <v>2587.64</v>
      </c>
      <c r="M3" s="10" t="s">
        <v>43</v>
      </c>
      <c r="N3" s="10" t="s">
        <v>702</v>
      </c>
      <c r="O3" s="10" t="s">
        <v>54</v>
      </c>
      <c r="P3" s="10" t="s">
        <v>32</v>
      </c>
      <c r="Q3" s="10" t="s">
        <v>282</v>
      </c>
      <c r="R3" s="10"/>
      <c r="S3" s="10" t="s">
        <v>550</v>
      </c>
    </row>
    <row r="4" spans="1:19" ht="43.15">
      <c r="A4" s="97">
        <v>45474</v>
      </c>
      <c r="B4" s="10" t="s">
        <v>703</v>
      </c>
      <c r="C4" s="17">
        <v>5.8965630000000004</v>
      </c>
      <c r="D4" s="17">
        <v>-8.1539E-2</v>
      </c>
      <c r="E4" s="12" t="s">
        <v>95</v>
      </c>
      <c r="F4" s="10" t="s">
        <v>59</v>
      </c>
      <c r="G4" s="10" t="s">
        <v>704</v>
      </c>
      <c r="H4" s="10" t="s">
        <v>28</v>
      </c>
      <c r="I4" s="10" t="s">
        <v>466</v>
      </c>
      <c r="J4" s="11">
        <v>500</v>
      </c>
      <c r="K4" s="11">
        <v>1200</v>
      </c>
      <c r="L4" s="11">
        <f t="shared" si="0"/>
        <v>1700</v>
      </c>
      <c r="M4" s="10" t="s">
        <v>43</v>
      </c>
      <c r="N4" s="10" t="s">
        <v>64</v>
      </c>
      <c r="O4" s="10" t="s">
        <v>54</v>
      </c>
      <c r="P4" s="10" t="s">
        <v>32</v>
      </c>
      <c r="Q4" s="10" t="s">
        <v>282</v>
      </c>
      <c r="R4" s="10"/>
      <c r="S4" s="10" t="s">
        <v>550</v>
      </c>
    </row>
    <row r="5" spans="1:19" ht="43.15">
      <c r="A5" s="97">
        <v>45474</v>
      </c>
      <c r="B5" s="10" t="s">
        <v>705</v>
      </c>
      <c r="C5" s="17">
        <v>5.8965627999999999</v>
      </c>
      <c r="D5" s="17">
        <v>-8.1539E-2</v>
      </c>
      <c r="E5" s="12" t="s">
        <v>95</v>
      </c>
      <c r="F5" s="10" t="s">
        <v>59</v>
      </c>
      <c r="G5" s="10" t="s">
        <v>476</v>
      </c>
      <c r="H5" s="10" t="s">
        <v>28</v>
      </c>
      <c r="I5" s="10" t="s">
        <v>466</v>
      </c>
      <c r="J5" s="11">
        <v>355</v>
      </c>
      <c r="K5" s="11">
        <v>2500</v>
      </c>
      <c r="L5" s="11">
        <f t="shared" si="0"/>
        <v>2855</v>
      </c>
      <c r="M5" s="10" t="s">
        <v>43</v>
      </c>
      <c r="N5" s="10" t="s">
        <v>706</v>
      </c>
      <c r="O5" s="10" t="s">
        <v>54</v>
      </c>
      <c r="P5" s="10" t="s">
        <v>32</v>
      </c>
      <c r="Q5" s="10" t="s">
        <v>282</v>
      </c>
      <c r="R5" s="10"/>
      <c r="S5" s="10" t="s">
        <v>550</v>
      </c>
    </row>
    <row r="6" spans="1:19" ht="28.9">
      <c r="A6" s="97">
        <v>45476</v>
      </c>
      <c r="B6" s="10" t="s">
        <v>707</v>
      </c>
      <c r="C6" s="17">
        <v>5.7434000000000003</v>
      </c>
      <c r="D6" s="17">
        <v>2.2350999999999999E-2</v>
      </c>
      <c r="E6" s="12" t="s">
        <v>58</v>
      </c>
      <c r="F6" s="10" t="s">
        <v>59</v>
      </c>
      <c r="G6" s="10" t="s">
        <v>708</v>
      </c>
      <c r="H6" s="10" t="s">
        <v>28</v>
      </c>
      <c r="I6" s="10" t="s">
        <v>466</v>
      </c>
      <c r="J6" s="11">
        <v>1500</v>
      </c>
      <c r="K6" s="11">
        <v>5000</v>
      </c>
      <c r="L6" s="11">
        <f t="shared" si="0"/>
        <v>6500</v>
      </c>
      <c r="M6" s="10" t="s">
        <v>43</v>
      </c>
      <c r="N6" s="10" t="s">
        <v>64</v>
      </c>
      <c r="O6" s="10" t="s">
        <v>54</v>
      </c>
      <c r="P6" s="10" t="s">
        <v>32</v>
      </c>
      <c r="Q6" s="10" t="s">
        <v>176</v>
      </c>
      <c r="R6" s="10" t="s">
        <v>709</v>
      </c>
      <c r="S6" s="10" t="s">
        <v>550</v>
      </c>
    </row>
    <row r="7" spans="1:19" ht="28.9">
      <c r="A7" s="97">
        <v>45476</v>
      </c>
      <c r="B7" s="10" t="s">
        <v>710</v>
      </c>
      <c r="C7" s="10"/>
      <c r="D7" s="10"/>
      <c r="E7" s="12" t="s">
        <v>58</v>
      </c>
      <c r="F7" s="10" t="s">
        <v>59</v>
      </c>
      <c r="G7" s="10" t="s">
        <v>711</v>
      </c>
      <c r="H7" s="10" t="s">
        <v>28</v>
      </c>
      <c r="I7" s="10" t="s">
        <v>466</v>
      </c>
      <c r="J7" s="11"/>
      <c r="K7" s="11"/>
      <c r="L7" s="11">
        <f t="shared" si="0"/>
        <v>0</v>
      </c>
      <c r="M7" s="10" t="s">
        <v>43</v>
      </c>
      <c r="N7" s="10" t="s">
        <v>472</v>
      </c>
      <c r="O7" s="10" t="s">
        <v>54</v>
      </c>
      <c r="P7" s="10" t="s">
        <v>32</v>
      </c>
      <c r="Q7" s="10" t="s">
        <v>176</v>
      </c>
      <c r="R7" s="10" t="s">
        <v>709</v>
      </c>
      <c r="S7" s="10" t="s">
        <v>550</v>
      </c>
    </row>
    <row r="8" spans="1:19" ht="43.15">
      <c r="A8" s="97">
        <v>45476</v>
      </c>
      <c r="B8" s="10" t="s">
        <v>712</v>
      </c>
      <c r="C8" s="10"/>
      <c r="D8" s="10"/>
      <c r="E8" s="12" t="s">
        <v>58</v>
      </c>
      <c r="F8" s="10" t="s">
        <v>59</v>
      </c>
      <c r="G8" s="10" t="s">
        <v>713</v>
      </c>
      <c r="H8" s="10" t="s">
        <v>28</v>
      </c>
      <c r="I8" s="10" t="s">
        <v>466</v>
      </c>
      <c r="J8" s="11"/>
      <c r="K8" s="11"/>
      <c r="L8" s="11">
        <f t="shared" si="0"/>
        <v>0</v>
      </c>
      <c r="M8" s="10" t="s">
        <v>43</v>
      </c>
      <c r="N8" s="10" t="s">
        <v>714</v>
      </c>
      <c r="O8" s="10" t="s">
        <v>54</v>
      </c>
      <c r="P8" s="10" t="s">
        <v>32</v>
      </c>
      <c r="Q8" s="10" t="s">
        <v>176</v>
      </c>
      <c r="R8" s="10" t="s">
        <v>709</v>
      </c>
      <c r="S8" s="10" t="s">
        <v>550</v>
      </c>
    </row>
    <row r="9" spans="1:19" ht="28.9">
      <c r="A9" s="97">
        <v>45481</v>
      </c>
      <c r="B9" s="10" t="s">
        <v>715</v>
      </c>
      <c r="C9" s="17">
        <v>5.7722519999999999</v>
      </c>
      <c r="D9" s="17">
        <v>-5.0340000000000003E-3</v>
      </c>
      <c r="E9" s="12" t="s">
        <v>99</v>
      </c>
      <c r="F9" s="10" t="s">
        <v>100</v>
      </c>
      <c r="G9" s="10" t="s">
        <v>716</v>
      </c>
      <c r="H9" s="10" t="s">
        <v>62</v>
      </c>
      <c r="I9" s="10" t="s">
        <v>63</v>
      </c>
      <c r="J9" s="11">
        <v>575</v>
      </c>
      <c r="K9" s="11">
        <v>805</v>
      </c>
      <c r="L9" s="11">
        <f t="shared" si="0"/>
        <v>1380</v>
      </c>
      <c r="M9" s="10" t="s">
        <v>43</v>
      </c>
      <c r="N9" s="10" t="s">
        <v>717</v>
      </c>
      <c r="O9" s="10" t="s">
        <v>54</v>
      </c>
      <c r="P9" s="10" t="s">
        <v>718</v>
      </c>
      <c r="Q9" s="10" t="s">
        <v>176</v>
      </c>
      <c r="R9" s="10" t="s">
        <v>719</v>
      </c>
      <c r="S9" s="10" t="s">
        <v>550</v>
      </c>
    </row>
    <row r="10" spans="1:19" ht="28.9">
      <c r="A10" s="97">
        <v>45481</v>
      </c>
      <c r="B10" s="10" t="s">
        <v>720</v>
      </c>
      <c r="C10" s="17">
        <v>5.7550400000000002</v>
      </c>
      <c r="D10" s="17">
        <v>1.2851E-2</v>
      </c>
      <c r="E10" s="12" t="s">
        <v>99</v>
      </c>
      <c r="F10" s="10" t="s">
        <v>75</v>
      </c>
      <c r="G10" s="10" t="s">
        <v>721</v>
      </c>
      <c r="H10" s="10" t="s">
        <v>41</v>
      </c>
      <c r="I10" s="10" t="s">
        <v>125</v>
      </c>
      <c r="J10" s="11"/>
      <c r="K10" s="11"/>
      <c r="L10" s="11">
        <f t="shared" si="0"/>
        <v>0</v>
      </c>
      <c r="M10" s="10" t="s">
        <v>635</v>
      </c>
      <c r="N10" s="10" t="s">
        <v>161</v>
      </c>
      <c r="O10" s="10" t="s">
        <v>54</v>
      </c>
      <c r="P10" s="10" t="s">
        <v>718</v>
      </c>
      <c r="Q10" s="10" t="s">
        <v>176</v>
      </c>
      <c r="R10" s="10" t="s">
        <v>719</v>
      </c>
      <c r="S10" s="10" t="s">
        <v>550</v>
      </c>
    </row>
    <row r="11" spans="1:19" ht="43.15">
      <c r="A11" s="97">
        <v>45481</v>
      </c>
      <c r="B11" s="10" t="s">
        <v>683</v>
      </c>
      <c r="C11" s="17">
        <v>5.7416390000000002</v>
      </c>
      <c r="D11" s="17">
        <v>0.101704</v>
      </c>
      <c r="E11" s="12" t="s">
        <v>433</v>
      </c>
      <c r="F11" s="10" t="s">
        <v>59</v>
      </c>
      <c r="G11" s="10" t="s">
        <v>722</v>
      </c>
      <c r="H11" s="10" t="s">
        <v>28</v>
      </c>
      <c r="I11" s="10" t="s">
        <v>466</v>
      </c>
      <c r="J11" s="11">
        <v>4021.44</v>
      </c>
      <c r="K11" s="11">
        <v>8043</v>
      </c>
      <c r="L11" s="11">
        <f t="shared" si="0"/>
        <v>12064.44</v>
      </c>
      <c r="M11" s="10" t="s">
        <v>43</v>
      </c>
      <c r="N11" s="10" t="s">
        <v>717</v>
      </c>
      <c r="O11" s="10" t="s">
        <v>54</v>
      </c>
      <c r="P11" s="10" t="s">
        <v>718</v>
      </c>
      <c r="Q11" s="10" t="s">
        <v>176</v>
      </c>
      <c r="R11" s="10" t="s">
        <v>719</v>
      </c>
      <c r="S11" s="10" t="s">
        <v>550</v>
      </c>
    </row>
    <row r="12" spans="1:19" ht="28.9">
      <c r="A12" s="97">
        <v>45483</v>
      </c>
      <c r="B12" s="10" t="s">
        <v>723</v>
      </c>
      <c r="C12" s="10"/>
      <c r="D12" s="10"/>
      <c r="E12" s="12" t="s">
        <v>292</v>
      </c>
      <c r="F12" s="10" t="s">
        <v>25</v>
      </c>
      <c r="G12" s="10" t="s">
        <v>413</v>
      </c>
      <c r="H12" s="10" t="s">
        <v>28</v>
      </c>
      <c r="I12" s="10" t="s">
        <v>466</v>
      </c>
      <c r="J12" s="11">
        <v>5005</v>
      </c>
      <c r="K12" s="11"/>
      <c r="L12" s="11">
        <f t="shared" si="0"/>
        <v>5005</v>
      </c>
      <c r="M12" s="10" t="s">
        <v>43</v>
      </c>
      <c r="N12" s="10" t="s">
        <v>472</v>
      </c>
      <c r="O12" s="10" t="s">
        <v>54</v>
      </c>
      <c r="P12" s="10" t="s">
        <v>718</v>
      </c>
      <c r="Q12" s="10" t="s">
        <v>31</v>
      </c>
      <c r="R12" s="10" t="s">
        <v>724</v>
      </c>
      <c r="S12" s="10" t="s">
        <v>550</v>
      </c>
    </row>
    <row r="13" spans="1:19" ht="28.9">
      <c r="A13" s="97">
        <v>45483</v>
      </c>
      <c r="B13" s="10" t="s">
        <v>725</v>
      </c>
      <c r="C13" s="17">
        <v>5.8120507999999997</v>
      </c>
      <c r="D13" s="17">
        <v>3.66504E-2</v>
      </c>
      <c r="E13" s="12" t="s">
        <v>292</v>
      </c>
      <c r="F13" s="10" t="s">
        <v>25</v>
      </c>
      <c r="G13" s="10" t="s">
        <v>726</v>
      </c>
      <c r="H13" s="10" t="s">
        <v>28</v>
      </c>
      <c r="I13" s="10" t="s">
        <v>466</v>
      </c>
      <c r="J13" s="11">
        <v>5005</v>
      </c>
      <c r="K13" s="11"/>
      <c r="L13" s="11">
        <f t="shared" si="0"/>
        <v>5005</v>
      </c>
      <c r="M13" s="10" t="s">
        <v>43</v>
      </c>
      <c r="N13" s="10" t="s">
        <v>727</v>
      </c>
      <c r="O13" s="10" t="s">
        <v>54</v>
      </c>
      <c r="P13" s="10" t="s">
        <v>718</v>
      </c>
      <c r="Q13" s="10" t="s">
        <v>31</v>
      </c>
      <c r="R13" s="10" t="s">
        <v>724</v>
      </c>
      <c r="S13" s="10" t="s">
        <v>550</v>
      </c>
    </row>
    <row r="14" spans="1:19" ht="28.9">
      <c r="A14" s="97">
        <v>45483</v>
      </c>
      <c r="B14" s="10" t="s">
        <v>572</v>
      </c>
      <c r="C14" s="17">
        <v>5.7584</v>
      </c>
      <c r="D14" s="17">
        <v>8.2129999999999995E-2</v>
      </c>
      <c r="E14" s="12" t="s">
        <v>433</v>
      </c>
      <c r="F14" s="10" t="s">
        <v>59</v>
      </c>
      <c r="G14" s="10" t="s">
        <v>573</v>
      </c>
      <c r="H14" s="10" t="s">
        <v>62</v>
      </c>
      <c r="I14" s="10" t="s">
        <v>223</v>
      </c>
      <c r="J14" s="11">
        <v>1125</v>
      </c>
      <c r="K14" s="11">
        <v>3000</v>
      </c>
      <c r="L14" s="11">
        <f t="shared" si="0"/>
        <v>4125</v>
      </c>
      <c r="M14" s="10" t="s">
        <v>43</v>
      </c>
      <c r="N14" s="10" t="s">
        <v>64</v>
      </c>
      <c r="O14" s="10" t="s">
        <v>54</v>
      </c>
      <c r="P14" s="10" t="s">
        <v>718</v>
      </c>
      <c r="Q14" s="10" t="s">
        <v>31</v>
      </c>
      <c r="R14" s="10" t="s">
        <v>724</v>
      </c>
      <c r="S14" s="10" t="s">
        <v>550</v>
      </c>
    </row>
    <row r="15" spans="1:19" ht="28.9">
      <c r="A15" s="97">
        <v>45483</v>
      </c>
      <c r="B15" s="10" t="s">
        <v>572</v>
      </c>
      <c r="C15" s="17">
        <v>5.7162300000000004</v>
      </c>
      <c r="D15" s="17">
        <v>1.0506E-2</v>
      </c>
      <c r="E15" s="12" t="s">
        <v>106</v>
      </c>
      <c r="F15" s="10" t="s">
        <v>59</v>
      </c>
      <c r="G15" s="10" t="s">
        <v>573</v>
      </c>
      <c r="H15" s="10" t="s">
        <v>62</v>
      </c>
      <c r="I15" s="10" t="s">
        <v>223</v>
      </c>
      <c r="J15" s="11">
        <v>1125</v>
      </c>
      <c r="K15" s="11">
        <v>3000</v>
      </c>
      <c r="L15" s="11">
        <f t="shared" si="0"/>
        <v>4125</v>
      </c>
      <c r="M15" s="10" t="s">
        <v>43</v>
      </c>
      <c r="N15" s="10" t="s">
        <v>64</v>
      </c>
      <c r="O15" s="10" t="s">
        <v>54</v>
      </c>
      <c r="P15" s="10" t="s">
        <v>718</v>
      </c>
      <c r="Q15" s="10" t="s">
        <v>31</v>
      </c>
      <c r="R15" s="10" t="s">
        <v>724</v>
      </c>
      <c r="S15" s="10" t="s">
        <v>550</v>
      </c>
    </row>
    <row r="16" spans="1:19" ht="28.9">
      <c r="A16" s="109">
        <v>45483</v>
      </c>
      <c r="B16" s="110" t="s">
        <v>572</v>
      </c>
      <c r="C16" s="17">
        <v>5.72302</v>
      </c>
      <c r="D16" s="17">
        <v>1.3129999999999999E-2</v>
      </c>
      <c r="E16" s="111" t="s">
        <v>728</v>
      </c>
      <c r="F16" s="110" t="s">
        <v>59</v>
      </c>
      <c r="G16" s="110" t="s">
        <v>573</v>
      </c>
      <c r="H16" s="110" t="s">
        <v>62</v>
      </c>
      <c r="I16" s="110" t="s">
        <v>223</v>
      </c>
      <c r="J16" s="112">
        <v>1125</v>
      </c>
      <c r="K16" s="112">
        <v>3000</v>
      </c>
      <c r="L16" s="112">
        <f t="shared" si="0"/>
        <v>4125</v>
      </c>
      <c r="M16" s="110" t="s">
        <v>43</v>
      </c>
      <c r="N16" s="110" t="s">
        <v>64</v>
      </c>
      <c r="O16" s="110" t="s">
        <v>54</v>
      </c>
      <c r="P16" s="110" t="s">
        <v>718</v>
      </c>
      <c r="Q16" s="110" t="s">
        <v>31</v>
      </c>
      <c r="R16" s="110" t="s">
        <v>724</v>
      </c>
      <c r="S16" s="110" t="s">
        <v>550</v>
      </c>
    </row>
    <row r="17" spans="1:19" ht="28.9">
      <c r="A17" s="105">
        <v>45483</v>
      </c>
      <c r="B17" s="106" t="s">
        <v>572</v>
      </c>
      <c r="C17" s="106"/>
      <c r="D17" s="106"/>
      <c r="E17" s="107" t="s">
        <v>433</v>
      </c>
      <c r="F17" s="106" t="s">
        <v>59</v>
      </c>
      <c r="G17" s="106" t="s">
        <v>573</v>
      </c>
      <c r="H17" s="106" t="s">
        <v>62</v>
      </c>
      <c r="I17" s="106" t="s">
        <v>223</v>
      </c>
      <c r="J17" s="108">
        <v>1125</v>
      </c>
      <c r="K17" s="108">
        <v>3000</v>
      </c>
      <c r="L17" s="108">
        <f t="shared" si="0"/>
        <v>4125</v>
      </c>
      <c r="M17" s="106" t="s">
        <v>43</v>
      </c>
      <c r="N17" s="106" t="s">
        <v>64</v>
      </c>
      <c r="O17" s="106" t="s">
        <v>54</v>
      </c>
      <c r="P17" s="106" t="s">
        <v>718</v>
      </c>
      <c r="Q17" s="106" t="s">
        <v>31</v>
      </c>
      <c r="R17" s="106" t="s">
        <v>724</v>
      </c>
      <c r="S17" s="106" t="s">
        <v>550</v>
      </c>
    </row>
    <row r="18" spans="1:19" ht="43.15">
      <c r="A18" s="97">
        <v>45490</v>
      </c>
      <c r="B18" s="10" t="s">
        <v>729</v>
      </c>
      <c r="C18" s="17">
        <v>5.9106079999999999</v>
      </c>
      <c r="D18" s="17">
        <v>4.2148999999999999E-2</v>
      </c>
      <c r="E18" s="12" t="s">
        <v>292</v>
      </c>
      <c r="F18" s="10" t="s">
        <v>25</v>
      </c>
      <c r="G18" s="10" t="s">
        <v>730</v>
      </c>
      <c r="H18" s="10" t="s">
        <v>28</v>
      </c>
      <c r="I18" s="10" t="s">
        <v>466</v>
      </c>
      <c r="J18" s="11">
        <v>5005</v>
      </c>
      <c r="K18" s="11"/>
      <c r="L18" s="11">
        <f t="shared" si="0"/>
        <v>5005</v>
      </c>
      <c r="M18" s="10" t="s">
        <v>43</v>
      </c>
      <c r="N18" s="10" t="s">
        <v>731</v>
      </c>
      <c r="O18" s="10" t="s">
        <v>176</v>
      </c>
      <c r="P18" s="10" t="s">
        <v>31</v>
      </c>
      <c r="Q18" s="10" t="s">
        <v>724</v>
      </c>
      <c r="R18" s="17"/>
      <c r="S18" s="10" t="s">
        <v>550</v>
      </c>
    </row>
    <row r="19" spans="1:19" ht="28.9">
      <c r="A19" s="97">
        <v>45490</v>
      </c>
      <c r="B19" s="10" t="s">
        <v>732</v>
      </c>
      <c r="C19" s="17">
        <v>5.8750260000000001</v>
      </c>
      <c r="D19" s="17">
        <v>7.4799999999999997E-3</v>
      </c>
      <c r="E19" s="12" t="s">
        <v>733</v>
      </c>
      <c r="F19" s="10" t="s">
        <v>575</v>
      </c>
      <c r="G19" s="10" t="s">
        <v>734</v>
      </c>
      <c r="H19" s="10" t="s">
        <v>28</v>
      </c>
      <c r="I19" s="10" t="s">
        <v>223</v>
      </c>
      <c r="J19" s="11">
        <v>1020</v>
      </c>
      <c r="K19" s="11"/>
      <c r="L19" s="11">
        <f t="shared" si="0"/>
        <v>1020</v>
      </c>
      <c r="M19" s="10" t="s">
        <v>43</v>
      </c>
      <c r="N19" s="10" t="s">
        <v>727</v>
      </c>
      <c r="O19" s="10" t="s">
        <v>176</v>
      </c>
      <c r="P19" s="10" t="s">
        <v>31</v>
      </c>
      <c r="Q19" s="10" t="s">
        <v>724</v>
      </c>
      <c r="R19" s="17"/>
      <c r="S19" s="10" t="s">
        <v>550</v>
      </c>
    </row>
    <row r="20" spans="1:19" ht="28.9">
      <c r="A20" s="97">
        <v>45490</v>
      </c>
      <c r="B20" s="10" t="s">
        <v>572</v>
      </c>
      <c r="C20" s="17">
        <v>5.7986449999999996</v>
      </c>
      <c r="D20" s="17">
        <v>1.134E-3</v>
      </c>
      <c r="E20" s="12" t="s">
        <v>370</v>
      </c>
      <c r="F20" s="10" t="s">
        <v>59</v>
      </c>
      <c r="G20" s="10" t="s">
        <v>573</v>
      </c>
      <c r="H20" s="10" t="s">
        <v>28</v>
      </c>
      <c r="I20" s="10" t="s">
        <v>223</v>
      </c>
      <c r="J20" s="11">
        <v>1125</v>
      </c>
      <c r="K20" s="11">
        <v>3000</v>
      </c>
      <c r="L20" s="11">
        <f t="shared" si="0"/>
        <v>4125</v>
      </c>
      <c r="M20" s="10" t="s">
        <v>43</v>
      </c>
      <c r="N20" s="10" t="s">
        <v>64</v>
      </c>
      <c r="O20" s="10" t="s">
        <v>176</v>
      </c>
      <c r="P20" s="10" t="s">
        <v>31</v>
      </c>
      <c r="Q20" s="10" t="s">
        <v>724</v>
      </c>
      <c r="R20" s="17"/>
      <c r="S20" s="10" t="s">
        <v>550</v>
      </c>
    </row>
    <row r="21" spans="1:19" ht="28.9">
      <c r="A21" s="97">
        <v>45492</v>
      </c>
      <c r="B21" s="10" t="s">
        <v>572</v>
      </c>
      <c r="C21" s="10">
        <v>5.8459000000000003</v>
      </c>
      <c r="D21" s="10">
        <v>0.40062999999999999</v>
      </c>
      <c r="E21" s="12" t="s">
        <v>735</v>
      </c>
      <c r="F21" s="10" t="s">
        <v>59</v>
      </c>
      <c r="G21" s="10" t="s">
        <v>573</v>
      </c>
      <c r="H21" s="10" t="s">
        <v>28</v>
      </c>
      <c r="I21" s="10" t="s">
        <v>223</v>
      </c>
      <c r="J21" s="11">
        <v>1125</v>
      </c>
      <c r="K21" s="11">
        <v>3000</v>
      </c>
      <c r="L21" s="11">
        <f t="shared" si="0"/>
        <v>4125</v>
      </c>
      <c r="M21" s="10" t="s">
        <v>43</v>
      </c>
      <c r="N21" s="10" t="s">
        <v>64</v>
      </c>
      <c r="O21" s="10" t="s">
        <v>176</v>
      </c>
      <c r="P21" s="10" t="s">
        <v>32</v>
      </c>
      <c r="Q21" s="10" t="s">
        <v>282</v>
      </c>
      <c r="R21" s="17"/>
      <c r="S21" s="10" t="s">
        <v>550</v>
      </c>
    </row>
    <row r="22" spans="1:19" ht="28.9">
      <c r="A22" s="97">
        <v>45492</v>
      </c>
      <c r="B22" s="10" t="s">
        <v>572</v>
      </c>
      <c r="C22" s="17">
        <v>5.7453900000000004</v>
      </c>
      <c r="D22" s="17">
        <v>0.18432599999999999</v>
      </c>
      <c r="E22" s="12" t="s">
        <v>288</v>
      </c>
      <c r="F22" s="10" t="s">
        <v>59</v>
      </c>
      <c r="G22" s="10" t="s">
        <v>573</v>
      </c>
      <c r="H22" s="10" t="s">
        <v>28</v>
      </c>
      <c r="I22" s="10" t="s">
        <v>223</v>
      </c>
      <c r="J22" s="11">
        <v>1125</v>
      </c>
      <c r="K22" s="11">
        <v>3000</v>
      </c>
      <c r="L22" s="11">
        <f t="shared" si="0"/>
        <v>4125</v>
      </c>
      <c r="M22" s="10" t="s">
        <v>43</v>
      </c>
      <c r="N22" s="10" t="s">
        <v>64</v>
      </c>
      <c r="O22" s="10" t="s">
        <v>176</v>
      </c>
      <c r="P22" s="10" t="s">
        <v>32</v>
      </c>
      <c r="Q22" s="10" t="s">
        <v>282</v>
      </c>
      <c r="R22" s="17"/>
      <c r="S22" s="10" t="s">
        <v>550</v>
      </c>
    </row>
    <row r="23" spans="1:19" ht="28.9">
      <c r="A23" s="97">
        <v>45492</v>
      </c>
      <c r="B23" s="10" t="s">
        <v>572</v>
      </c>
      <c r="C23" s="17">
        <v>5.7243029999999999</v>
      </c>
      <c r="D23" s="17">
        <v>0.10177799999999999</v>
      </c>
      <c r="E23" s="12" t="s">
        <v>736</v>
      </c>
      <c r="F23" s="10" t="s">
        <v>59</v>
      </c>
      <c r="G23" s="10" t="s">
        <v>573</v>
      </c>
      <c r="H23" s="10" t="s">
        <v>28</v>
      </c>
      <c r="I23" s="10" t="s">
        <v>223</v>
      </c>
      <c r="J23" s="11">
        <v>1125</v>
      </c>
      <c r="K23" s="11">
        <v>3000</v>
      </c>
      <c r="L23" s="11">
        <f t="shared" si="0"/>
        <v>4125</v>
      </c>
      <c r="M23" s="10" t="s">
        <v>43</v>
      </c>
      <c r="N23" s="10" t="s">
        <v>64</v>
      </c>
      <c r="O23" s="10" t="s">
        <v>176</v>
      </c>
      <c r="P23" s="10" t="s">
        <v>32</v>
      </c>
      <c r="Q23" s="10" t="s">
        <v>282</v>
      </c>
      <c r="R23" s="17"/>
      <c r="S23" s="10" t="s">
        <v>550</v>
      </c>
    </row>
    <row r="24" spans="1:19">
      <c r="A24" s="97">
        <v>45492</v>
      </c>
      <c r="B24" s="10" t="s">
        <v>737</v>
      </c>
      <c r="C24" s="10">
        <v>5.7164361000000001</v>
      </c>
      <c r="D24" s="10">
        <v>0.12802859999999999</v>
      </c>
      <c r="E24" s="12" t="s">
        <v>137</v>
      </c>
      <c r="F24" s="10" t="s">
        <v>100</v>
      </c>
      <c r="G24" s="10" t="s">
        <v>738</v>
      </c>
      <c r="H24" s="10" t="s">
        <v>62</v>
      </c>
      <c r="I24" s="10" t="s">
        <v>63</v>
      </c>
      <c r="J24" s="11">
        <v>695</v>
      </c>
      <c r="K24" s="11">
        <v>1610</v>
      </c>
      <c r="L24" s="11">
        <f t="shared" si="0"/>
        <v>2305</v>
      </c>
      <c r="M24" s="10" t="s">
        <v>43</v>
      </c>
      <c r="N24" s="10" t="s">
        <v>64</v>
      </c>
      <c r="O24" s="10" t="s">
        <v>176</v>
      </c>
      <c r="P24" s="10" t="s">
        <v>32</v>
      </c>
      <c r="Q24" s="10" t="s">
        <v>282</v>
      </c>
      <c r="R24" s="17"/>
      <c r="S24" s="10" t="s">
        <v>550</v>
      </c>
    </row>
    <row r="25" spans="1:19" ht="43.15">
      <c r="A25" s="97">
        <v>45495</v>
      </c>
      <c r="B25" s="10" t="s">
        <v>203</v>
      </c>
      <c r="C25" s="10"/>
      <c r="D25" s="10"/>
      <c r="E25" s="12" t="s">
        <v>137</v>
      </c>
      <c r="F25" s="10" t="s">
        <v>203</v>
      </c>
      <c r="G25" s="10"/>
      <c r="H25" s="10" t="s">
        <v>206</v>
      </c>
      <c r="I25" s="10"/>
      <c r="J25" s="11"/>
      <c r="K25" s="11"/>
      <c r="L25" s="11">
        <f t="shared" si="0"/>
        <v>0</v>
      </c>
      <c r="M25" s="10" t="s">
        <v>635</v>
      </c>
      <c r="N25" s="10"/>
      <c r="O25" s="10"/>
      <c r="P25" s="10" t="s">
        <v>32</v>
      </c>
      <c r="Q25" s="10"/>
      <c r="R25" s="17"/>
      <c r="S25" s="10" t="s">
        <v>550</v>
      </c>
    </row>
    <row r="26" spans="1:19" ht="57.6">
      <c r="A26" s="97">
        <v>45497</v>
      </c>
      <c r="B26" s="10" t="s">
        <v>739</v>
      </c>
      <c r="C26" s="10"/>
      <c r="D26" s="10"/>
      <c r="E26" s="12" t="s">
        <v>740</v>
      </c>
      <c r="F26" s="10" t="s">
        <v>59</v>
      </c>
      <c r="G26" s="10" t="s">
        <v>741</v>
      </c>
      <c r="H26" s="10" t="s">
        <v>28</v>
      </c>
      <c r="I26" s="10" t="s">
        <v>466</v>
      </c>
      <c r="J26" s="11">
        <v>355</v>
      </c>
      <c r="K26" s="11"/>
      <c r="L26" s="11">
        <f t="shared" si="0"/>
        <v>355</v>
      </c>
      <c r="M26" s="10" t="s">
        <v>52</v>
      </c>
      <c r="N26" s="10" t="s">
        <v>742</v>
      </c>
      <c r="O26" s="10" t="s">
        <v>31</v>
      </c>
      <c r="P26" s="10" t="s">
        <v>32</v>
      </c>
      <c r="Q26" s="10" t="s">
        <v>33</v>
      </c>
      <c r="R26" s="17"/>
      <c r="S26" s="10" t="s">
        <v>550</v>
      </c>
    </row>
    <row r="27" spans="1:19" ht="43.15">
      <c r="A27" s="97">
        <v>45497</v>
      </c>
      <c r="B27" s="10" t="s">
        <v>743</v>
      </c>
      <c r="C27" s="10"/>
      <c r="D27" s="10"/>
      <c r="E27" s="12" t="s">
        <v>99</v>
      </c>
      <c r="F27" s="10" t="s">
        <v>59</v>
      </c>
      <c r="G27" s="10" t="s">
        <v>744</v>
      </c>
      <c r="H27" s="10" t="s">
        <v>28</v>
      </c>
      <c r="I27" s="10" t="s">
        <v>466</v>
      </c>
      <c r="J27" s="11">
        <v>3065.48</v>
      </c>
      <c r="K27" s="11">
        <v>7338.26</v>
      </c>
      <c r="L27" s="11">
        <f t="shared" si="0"/>
        <v>10403.74</v>
      </c>
      <c r="M27" s="10" t="s">
        <v>52</v>
      </c>
      <c r="N27" s="48" t="s">
        <v>78</v>
      </c>
      <c r="O27" s="10" t="s">
        <v>31</v>
      </c>
      <c r="P27" s="10" t="s">
        <v>32</v>
      </c>
      <c r="Q27" s="10" t="s">
        <v>33</v>
      </c>
      <c r="R27" s="17"/>
      <c r="S27" s="10" t="s">
        <v>550</v>
      </c>
    </row>
    <row r="28" spans="1:19" ht="43.15">
      <c r="A28" s="97">
        <v>45497</v>
      </c>
      <c r="B28" s="10" t="s">
        <v>745</v>
      </c>
      <c r="C28" s="10"/>
      <c r="D28" s="10"/>
      <c r="E28" s="12" t="s">
        <v>95</v>
      </c>
      <c r="F28" s="10" t="s">
        <v>59</v>
      </c>
      <c r="G28" s="10" t="s">
        <v>494</v>
      </c>
      <c r="H28" s="10" t="s">
        <v>28</v>
      </c>
      <c r="I28" s="10" t="s">
        <v>466</v>
      </c>
      <c r="J28" s="11">
        <v>653</v>
      </c>
      <c r="K28" s="11">
        <v>1553</v>
      </c>
      <c r="L28" s="11">
        <f t="shared" si="0"/>
        <v>2206</v>
      </c>
      <c r="M28" s="10" t="s">
        <v>43</v>
      </c>
      <c r="N28" s="10" t="s">
        <v>64</v>
      </c>
      <c r="O28" s="10" t="s">
        <v>31</v>
      </c>
      <c r="P28" s="10" t="s">
        <v>32</v>
      </c>
      <c r="Q28" s="10" t="s">
        <v>33</v>
      </c>
      <c r="R28" s="17"/>
      <c r="S28" s="10" t="s">
        <v>550</v>
      </c>
    </row>
    <row r="29" spans="1:19" ht="43.15">
      <c r="A29" s="97">
        <v>45497</v>
      </c>
      <c r="B29" s="10" t="s">
        <v>746</v>
      </c>
      <c r="C29" s="10"/>
      <c r="D29" s="10"/>
      <c r="E29" s="12" t="s">
        <v>95</v>
      </c>
      <c r="F29" s="10" t="s">
        <v>59</v>
      </c>
      <c r="G29" s="10" t="s">
        <v>747</v>
      </c>
      <c r="H29" s="10" t="s">
        <v>28</v>
      </c>
      <c r="I29" s="10" t="s">
        <v>466</v>
      </c>
      <c r="J29" s="11">
        <v>2255</v>
      </c>
      <c r="K29" s="11">
        <v>5400</v>
      </c>
      <c r="L29" s="11">
        <f t="shared" si="0"/>
        <v>7655</v>
      </c>
      <c r="M29" s="10" t="s">
        <v>52</v>
      </c>
      <c r="N29" s="10" t="s">
        <v>653</v>
      </c>
      <c r="O29" s="10" t="s">
        <v>31</v>
      </c>
      <c r="P29" s="10" t="s">
        <v>32</v>
      </c>
      <c r="Q29" s="10" t="s">
        <v>33</v>
      </c>
      <c r="R29" s="17"/>
      <c r="S29" s="10" t="s">
        <v>550</v>
      </c>
    </row>
    <row r="30" spans="1:19" ht="28.9">
      <c r="A30" s="97">
        <v>45502</v>
      </c>
      <c r="B30" s="10" t="s">
        <v>572</v>
      </c>
      <c r="C30" s="10"/>
      <c r="D30" s="10"/>
      <c r="E30" s="12" t="s">
        <v>345</v>
      </c>
      <c r="F30" s="10" t="s">
        <v>59</v>
      </c>
      <c r="G30" s="10" t="s">
        <v>573</v>
      </c>
      <c r="H30" s="10" t="s">
        <v>62</v>
      </c>
      <c r="I30" s="10" t="s">
        <v>223</v>
      </c>
      <c r="J30" s="11">
        <v>1125</v>
      </c>
      <c r="K30" s="11">
        <v>3000</v>
      </c>
      <c r="L30" s="11">
        <f t="shared" si="0"/>
        <v>4125</v>
      </c>
      <c r="M30" s="10" t="s">
        <v>43</v>
      </c>
      <c r="N30" s="10" t="s">
        <v>64</v>
      </c>
      <c r="O30" s="10" t="s">
        <v>31</v>
      </c>
      <c r="P30" s="10" t="s">
        <v>176</v>
      </c>
      <c r="Q30" s="10" t="s">
        <v>719</v>
      </c>
      <c r="R30" s="17"/>
      <c r="S30" s="10" t="s">
        <v>550</v>
      </c>
    </row>
    <row r="31" spans="1:19" ht="28.9">
      <c r="A31" s="97">
        <v>45502</v>
      </c>
      <c r="B31" s="10" t="s">
        <v>572</v>
      </c>
      <c r="C31" s="10"/>
      <c r="D31" s="10"/>
      <c r="E31" s="12" t="s">
        <v>748</v>
      </c>
      <c r="F31" s="10" t="s">
        <v>59</v>
      </c>
      <c r="G31" s="10" t="s">
        <v>573</v>
      </c>
      <c r="H31" s="10" t="s">
        <v>62</v>
      </c>
      <c r="I31" s="10" t="s">
        <v>223</v>
      </c>
      <c r="J31" s="11">
        <v>1125</v>
      </c>
      <c r="K31" s="11">
        <v>3000</v>
      </c>
      <c r="L31" s="11">
        <f t="shared" si="0"/>
        <v>4125</v>
      </c>
      <c r="M31" s="10" t="s">
        <v>43</v>
      </c>
      <c r="N31" s="10" t="s">
        <v>64</v>
      </c>
      <c r="O31" s="10" t="s">
        <v>31</v>
      </c>
      <c r="P31" s="10" t="s">
        <v>176</v>
      </c>
      <c r="Q31" s="10" t="s">
        <v>719</v>
      </c>
      <c r="R31" s="17"/>
      <c r="S31" s="10" t="s">
        <v>550</v>
      </c>
    </row>
    <row r="32" spans="1:19" ht="28.9">
      <c r="A32" s="97">
        <v>45502</v>
      </c>
      <c r="B32" s="10" t="s">
        <v>749</v>
      </c>
      <c r="C32" s="10"/>
      <c r="D32" s="10"/>
      <c r="E32" s="12" t="s">
        <v>345</v>
      </c>
      <c r="F32" s="10" t="s">
        <v>75</v>
      </c>
      <c r="G32" s="10" t="s">
        <v>750</v>
      </c>
      <c r="H32" s="10" t="s">
        <v>41</v>
      </c>
      <c r="I32" s="10" t="s">
        <v>558</v>
      </c>
      <c r="J32" s="11"/>
      <c r="K32" s="11"/>
      <c r="L32" s="11">
        <f t="shared" si="0"/>
        <v>0</v>
      </c>
      <c r="M32" s="10" t="s">
        <v>635</v>
      </c>
      <c r="N32" s="10" t="s">
        <v>751</v>
      </c>
      <c r="O32" s="10" t="s">
        <v>31</v>
      </c>
      <c r="P32" s="10" t="s">
        <v>176</v>
      </c>
      <c r="Q32" s="10" t="s">
        <v>719</v>
      </c>
      <c r="R32" s="17"/>
      <c r="S32" s="10" t="s">
        <v>550</v>
      </c>
    </row>
    <row r="33" spans="1:19" ht="28.9">
      <c r="A33" s="97">
        <v>45502</v>
      </c>
      <c r="B33" s="10" t="s">
        <v>681</v>
      </c>
      <c r="C33" s="10"/>
      <c r="D33" s="10"/>
      <c r="E33" s="12" t="s">
        <v>433</v>
      </c>
      <c r="F33" s="10" t="s">
        <v>59</v>
      </c>
      <c r="G33" s="10" t="s">
        <v>752</v>
      </c>
      <c r="H33" s="10" t="s">
        <v>41</v>
      </c>
      <c r="I33" s="10" t="s">
        <v>558</v>
      </c>
      <c r="J33" s="11"/>
      <c r="K33" s="11"/>
      <c r="L33" s="11">
        <f t="shared" si="0"/>
        <v>0</v>
      </c>
      <c r="M33" s="10" t="s">
        <v>635</v>
      </c>
      <c r="N33" s="10" t="s">
        <v>751</v>
      </c>
      <c r="O33" s="10" t="s">
        <v>31</v>
      </c>
      <c r="P33" s="10" t="s">
        <v>176</v>
      </c>
      <c r="Q33" s="10" t="s">
        <v>719</v>
      </c>
      <c r="R33" s="17"/>
      <c r="S33" s="10" t="s">
        <v>550</v>
      </c>
    </row>
    <row r="34" spans="1:19" ht="28.9">
      <c r="A34" s="97">
        <v>45502</v>
      </c>
      <c r="B34" s="10" t="s">
        <v>753</v>
      </c>
      <c r="C34" s="10"/>
      <c r="D34" s="10"/>
      <c r="E34" s="12" t="s">
        <v>433</v>
      </c>
      <c r="F34" s="10" t="s">
        <v>25</v>
      </c>
      <c r="G34" s="10" t="s">
        <v>754</v>
      </c>
      <c r="H34" s="10" t="s">
        <v>41</v>
      </c>
      <c r="I34" s="10" t="s">
        <v>558</v>
      </c>
      <c r="J34" s="11"/>
      <c r="K34" s="11"/>
      <c r="L34" s="11">
        <f t="shared" si="0"/>
        <v>0</v>
      </c>
      <c r="M34" s="10" t="s">
        <v>635</v>
      </c>
      <c r="N34" s="10" t="s">
        <v>751</v>
      </c>
      <c r="O34" s="10" t="s">
        <v>31</v>
      </c>
      <c r="P34" s="10" t="s">
        <v>176</v>
      </c>
      <c r="Q34" s="10" t="s">
        <v>719</v>
      </c>
      <c r="R34" s="17"/>
      <c r="S34" s="10" t="s">
        <v>550</v>
      </c>
    </row>
    <row r="35" spans="1:19" ht="57.6">
      <c r="A35" s="97">
        <v>45502</v>
      </c>
      <c r="B35" s="10" t="s">
        <v>755</v>
      </c>
      <c r="C35" s="10"/>
      <c r="D35" s="10"/>
      <c r="E35" s="12" t="s">
        <v>756</v>
      </c>
      <c r="F35" s="10" t="s">
        <v>203</v>
      </c>
      <c r="G35" s="10" t="s">
        <v>757</v>
      </c>
      <c r="H35" s="10" t="s">
        <v>206</v>
      </c>
      <c r="I35" s="10" t="s">
        <v>207</v>
      </c>
      <c r="J35" s="11"/>
      <c r="K35" s="11"/>
      <c r="L35" s="11">
        <f t="shared" si="0"/>
        <v>0</v>
      </c>
      <c r="M35" s="10" t="s">
        <v>635</v>
      </c>
      <c r="N35" s="10" t="s">
        <v>758</v>
      </c>
      <c r="O35" s="10" t="s">
        <v>31</v>
      </c>
      <c r="P35" s="10" t="s">
        <v>176</v>
      </c>
      <c r="Q35" s="10" t="s">
        <v>719</v>
      </c>
      <c r="R35" s="17"/>
      <c r="S35" s="10" t="s">
        <v>550</v>
      </c>
    </row>
    <row r="36" spans="1:19" ht="28.9">
      <c r="A36" s="97">
        <v>45504</v>
      </c>
      <c r="B36" s="10" t="s">
        <v>759</v>
      </c>
      <c r="C36" s="10"/>
      <c r="D36" s="10"/>
      <c r="E36" s="12" t="s">
        <v>106</v>
      </c>
      <c r="F36" s="10" t="s">
        <v>107</v>
      </c>
      <c r="G36" s="10" t="s">
        <v>109</v>
      </c>
      <c r="H36" s="10" t="s">
        <v>62</v>
      </c>
      <c r="I36" s="10" t="s">
        <v>63</v>
      </c>
      <c r="J36" s="11">
        <v>522</v>
      </c>
      <c r="K36" s="11">
        <v>1696.5</v>
      </c>
      <c r="L36" s="11">
        <f t="shared" si="0"/>
        <v>2218.5</v>
      </c>
      <c r="M36" s="10" t="s">
        <v>43</v>
      </c>
      <c r="N36" s="10" t="s">
        <v>64</v>
      </c>
      <c r="O36" s="10" t="s">
        <v>54</v>
      </c>
      <c r="P36" s="10" t="s">
        <v>31</v>
      </c>
      <c r="Q36" s="10" t="s">
        <v>282</v>
      </c>
      <c r="R36" s="17"/>
      <c r="S36" s="10" t="s">
        <v>550</v>
      </c>
    </row>
    <row r="37" spans="1:19" ht="28.9">
      <c r="A37" s="97">
        <v>45504</v>
      </c>
      <c r="B37" s="10" t="s">
        <v>760</v>
      </c>
      <c r="C37" s="10"/>
      <c r="D37" s="10"/>
      <c r="E37" s="12" t="s">
        <v>106</v>
      </c>
      <c r="F37" s="10" t="s">
        <v>75</v>
      </c>
      <c r="G37" s="10" t="s">
        <v>761</v>
      </c>
      <c r="H37" s="10" t="s">
        <v>41</v>
      </c>
      <c r="I37" s="10" t="s">
        <v>558</v>
      </c>
      <c r="J37" s="11"/>
      <c r="K37" s="11"/>
      <c r="L37" s="11">
        <f t="shared" si="0"/>
        <v>0</v>
      </c>
      <c r="M37" s="10" t="s">
        <v>635</v>
      </c>
      <c r="N37" s="10" t="s">
        <v>751</v>
      </c>
      <c r="O37" s="10" t="s">
        <v>54</v>
      </c>
      <c r="P37" s="10" t="s">
        <v>31</v>
      </c>
      <c r="Q37" s="10" t="s">
        <v>282</v>
      </c>
      <c r="R37" s="17"/>
      <c r="S37" s="10" t="s">
        <v>550</v>
      </c>
    </row>
    <row r="38" spans="1:19" ht="28.9">
      <c r="A38" s="97">
        <v>45504</v>
      </c>
      <c r="B38" s="10" t="s">
        <v>346</v>
      </c>
      <c r="C38" s="10"/>
      <c r="D38" s="10"/>
      <c r="E38" s="12" t="s">
        <v>106</v>
      </c>
      <c r="F38" s="10" t="s">
        <v>75</v>
      </c>
      <c r="G38" s="10" t="s">
        <v>349</v>
      </c>
      <c r="H38" s="10" t="s">
        <v>41</v>
      </c>
      <c r="I38" s="10" t="s">
        <v>558</v>
      </c>
      <c r="J38" s="11"/>
      <c r="K38" s="11"/>
      <c r="L38" s="11">
        <f t="shared" si="0"/>
        <v>0</v>
      </c>
      <c r="M38" s="10" t="s">
        <v>52</v>
      </c>
      <c r="N38" s="10" t="s">
        <v>751</v>
      </c>
      <c r="O38" s="10" t="s">
        <v>54</v>
      </c>
      <c r="P38" s="10" t="s">
        <v>31</v>
      </c>
      <c r="Q38" s="10" t="s">
        <v>282</v>
      </c>
      <c r="R38" s="17"/>
      <c r="S38" s="10" t="s">
        <v>550</v>
      </c>
    </row>
    <row r="39" spans="1:19" ht="43.15">
      <c r="A39" s="98">
        <v>45504</v>
      </c>
      <c r="B39" s="10" t="s">
        <v>762</v>
      </c>
      <c r="C39" s="10"/>
      <c r="D39" s="10"/>
      <c r="E39" s="12" t="s">
        <v>106</v>
      </c>
      <c r="F39" s="10" t="s">
        <v>59</v>
      </c>
      <c r="G39" s="10" t="s">
        <v>704</v>
      </c>
      <c r="H39" s="10" t="s">
        <v>28</v>
      </c>
      <c r="I39" s="10" t="s">
        <v>466</v>
      </c>
      <c r="J39" s="11">
        <v>505</v>
      </c>
      <c r="K39" s="11">
        <v>1200</v>
      </c>
      <c r="L39" s="11">
        <f t="shared" si="0"/>
        <v>1705</v>
      </c>
      <c r="M39" s="10" t="s">
        <v>43</v>
      </c>
      <c r="N39" s="10" t="s">
        <v>64</v>
      </c>
      <c r="O39" s="10" t="s">
        <v>54</v>
      </c>
      <c r="P39" s="10" t="s">
        <v>31</v>
      </c>
      <c r="Q39" s="10" t="s">
        <v>282</v>
      </c>
      <c r="R39" s="17"/>
      <c r="S39" s="10" t="s">
        <v>550</v>
      </c>
    </row>
    <row r="40" spans="1:19" ht="43.15">
      <c r="A40" s="99">
        <v>45511</v>
      </c>
      <c r="B40" s="10" t="s">
        <v>763</v>
      </c>
      <c r="C40" s="10"/>
      <c r="D40" s="10"/>
      <c r="E40" s="12" t="s">
        <v>106</v>
      </c>
      <c r="F40" s="10" t="s">
        <v>59</v>
      </c>
      <c r="G40" s="10" t="s">
        <v>764</v>
      </c>
      <c r="H40" s="10" t="s">
        <v>28</v>
      </c>
      <c r="I40" s="10" t="s">
        <v>466</v>
      </c>
      <c r="J40" s="11">
        <v>1580</v>
      </c>
      <c r="K40" s="11">
        <v>3925</v>
      </c>
      <c r="L40" s="11">
        <f t="shared" si="0"/>
        <v>5505</v>
      </c>
      <c r="M40" s="10" t="s">
        <v>43</v>
      </c>
      <c r="N40" s="10" t="s">
        <v>64</v>
      </c>
      <c r="O40" s="10" t="s">
        <v>54</v>
      </c>
      <c r="P40" s="10" t="s">
        <v>176</v>
      </c>
      <c r="Q40" s="10" t="s">
        <v>282</v>
      </c>
      <c r="R40" s="10"/>
      <c r="S40" s="10" t="s">
        <v>550</v>
      </c>
    </row>
    <row r="41" spans="1:19" ht="28.9">
      <c r="A41" s="99">
        <v>45511</v>
      </c>
      <c r="B41" s="10" t="s">
        <v>760</v>
      </c>
      <c r="C41" s="10"/>
      <c r="D41" s="10"/>
      <c r="E41" s="12" t="s">
        <v>106</v>
      </c>
      <c r="F41" s="10" t="s">
        <v>75</v>
      </c>
      <c r="G41" s="10" t="s">
        <v>765</v>
      </c>
      <c r="H41" s="10" t="s">
        <v>62</v>
      </c>
      <c r="I41" s="10" t="s">
        <v>63</v>
      </c>
      <c r="J41" s="11"/>
      <c r="K41" s="11"/>
      <c r="L41" s="11">
        <f t="shared" si="0"/>
        <v>0</v>
      </c>
      <c r="M41" s="10" t="s">
        <v>52</v>
      </c>
      <c r="N41" s="10" t="s">
        <v>78</v>
      </c>
      <c r="O41" s="10" t="s">
        <v>54</v>
      </c>
      <c r="P41" s="10" t="s">
        <v>176</v>
      </c>
      <c r="Q41" s="10" t="s">
        <v>282</v>
      </c>
      <c r="R41" s="10"/>
      <c r="S41" s="10" t="s">
        <v>550</v>
      </c>
    </row>
    <row r="42" spans="1:19" ht="28.9">
      <c r="A42" s="99">
        <v>45511</v>
      </c>
      <c r="B42" s="10" t="s">
        <v>749</v>
      </c>
      <c r="C42" s="10"/>
      <c r="D42" s="10"/>
      <c r="E42" s="12" t="s">
        <v>106</v>
      </c>
      <c r="F42" s="10" t="s">
        <v>75</v>
      </c>
      <c r="G42" s="10" t="s">
        <v>750</v>
      </c>
      <c r="H42" s="10" t="s">
        <v>62</v>
      </c>
      <c r="I42" s="10" t="s">
        <v>63</v>
      </c>
      <c r="J42" s="11">
        <v>5400</v>
      </c>
      <c r="K42" s="11">
        <v>10800</v>
      </c>
      <c r="L42" s="11">
        <f t="shared" si="0"/>
        <v>16200</v>
      </c>
      <c r="M42" s="10" t="s">
        <v>52</v>
      </c>
      <c r="N42" s="10" t="s">
        <v>78</v>
      </c>
      <c r="O42" s="10" t="s">
        <v>54</v>
      </c>
      <c r="P42" s="10" t="s">
        <v>176</v>
      </c>
      <c r="Q42" s="10" t="s">
        <v>282</v>
      </c>
      <c r="R42" s="10"/>
      <c r="S42" s="10" t="s">
        <v>550</v>
      </c>
    </row>
    <row r="43" spans="1:19" ht="43.15">
      <c r="A43" s="99">
        <v>45511</v>
      </c>
      <c r="B43" s="10" t="s">
        <v>766</v>
      </c>
      <c r="C43" s="10"/>
      <c r="D43" s="10"/>
      <c r="E43" s="12" t="s">
        <v>137</v>
      </c>
      <c r="F43" s="10" t="s">
        <v>25</v>
      </c>
      <c r="G43" s="10" t="s">
        <v>767</v>
      </c>
      <c r="H43" s="10" t="s">
        <v>62</v>
      </c>
      <c r="I43" s="10" t="s">
        <v>63</v>
      </c>
      <c r="J43" s="11">
        <v>300</v>
      </c>
      <c r="K43" s="11">
        <v>500</v>
      </c>
      <c r="L43" s="11">
        <f t="shared" si="0"/>
        <v>800</v>
      </c>
      <c r="M43" s="10" t="s">
        <v>43</v>
      </c>
      <c r="N43" s="10" t="s">
        <v>64</v>
      </c>
      <c r="O43" s="10" t="s">
        <v>54</v>
      </c>
      <c r="P43" s="10" t="s">
        <v>176</v>
      </c>
      <c r="Q43" s="10" t="s">
        <v>282</v>
      </c>
      <c r="R43" s="10"/>
      <c r="S43" s="10" t="s">
        <v>550</v>
      </c>
    </row>
    <row r="44" spans="1:19" ht="28.9">
      <c r="A44" s="99">
        <v>45511</v>
      </c>
      <c r="B44" s="10" t="s">
        <v>768</v>
      </c>
      <c r="C44" s="10"/>
      <c r="D44" s="10"/>
      <c r="E44" s="12" t="s">
        <v>95</v>
      </c>
      <c r="F44" s="10" t="s">
        <v>59</v>
      </c>
      <c r="G44" s="10" t="s">
        <v>476</v>
      </c>
      <c r="H44" s="10" t="s">
        <v>62</v>
      </c>
      <c r="I44" s="10" t="s">
        <v>466</v>
      </c>
      <c r="J44" s="11">
        <v>355</v>
      </c>
      <c r="K44" s="11">
        <v>2500</v>
      </c>
      <c r="L44" s="11">
        <f t="shared" si="0"/>
        <v>2855</v>
      </c>
      <c r="M44" s="10" t="s">
        <v>43</v>
      </c>
      <c r="N44" s="10" t="s">
        <v>64</v>
      </c>
      <c r="O44" s="10" t="s">
        <v>54</v>
      </c>
      <c r="P44" s="10" t="s">
        <v>176</v>
      </c>
      <c r="Q44" s="10" t="s">
        <v>282</v>
      </c>
      <c r="R44" s="10"/>
      <c r="S44" s="10" t="s">
        <v>550</v>
      </c>
    </row>
    <row r="45" spans="1:19" ht="28.9">
      <c r="A45" s="99">
        <v>45511</v>
      </c>
      <c r="B45" s="10" t="s">
        <v>769</v>
      </c>
      <c r="C45" s="10"/>
      <c r="D45" s="10"/>
      <c r="E45" s="12" t="s">
        <v>95</v>
      </c>
      <c r="F45" s="10" t="s">
        <v>59</v>
      </c>
      <c r="G45" s="10" t="s">
        <v>770</v>
      </c>
      <c r="H45" s="10" t="s">
        <v>28</v>
      </c>
      <c r="I45" s="10" t="s">
        <v>466</v>
      </c>
      <c r="J45" s="11">
        <v>1505</v>
      </c>
      <c r="K45" s="11">
        <v>5000</v>
      </c>
      <c r="L45" s="11">
        <f t="shared" si="0"/>
        <v>6505</v>
      </c>
      <c r="M45" s="10" t="s">
        <v>43</v>
      </c>
      <c r="N45" s="10" t="s">
        <v>717</v>
      </c>
      <c r="O45" s="10" t="s">
        <v>54</v>
      </c>
      <c r="P45" s="10" t="s">
        <v>176</v>
      </c>
      <c r="Q45" s="10" t="s">
        <v>282</v>
      </c>
      <c r="R45" s="10"/>
      <c r="S45" s="10" t="s">
        <v>550</v>
      </c>
    </row>
    <row r="46" spans="1:19" ht="28.9">
      <c r="A46" s="99">
        <v>45513</v>
      </c>
      <c r="B46" s="10" t="s">
        <v>771</v>
      </c>
      <c r="C46" s="10"/>
      <c r="D46" s="10"/>
      <c r="E46" s="10" t="s">
        <v>772</v>
      </c>
      <c r="F46" s="10" t="s">
        <v>100</v>
      </c>
      <c r="G46" s="10" t="s">
        <v>773</v>
      </c>
      <c r="H46" s="10" t="s">
        <v>28</v>
      </c>
      <c r="I46" s="10" t="s">
        <v>466</v>
      </c>
      <c r="J46" s="11">
        <v>8050</v>
      </c>
      <c r="K46" s="11">
        <v>8050</v>
      </c>
      <c r="L46" s="11">
        <f t="shared" si="0"/>
        <v>16100</v>
      </c>
      <c r="M46" s="10" t="s">
        <v>43</v>
      </c>
      <c r="N46" s="10" t="s">
        <v>717</v>
      </c>
      <c r="O46" s="12" t="s">
        <v>54</v>
      </c>
      <c r="P46" s="10" t="s">
        <v>31</v>
      </c>
      <c r="Q46" s="10" t="s">
        <v>282</v>
      </c>
      <c r="R46" s="10"/>
      <c r="S46" s="10" t="s">
        <v>550</v>
      </c>
    </row>
    <row r="47" spans="1:19" ht="28.9">
      <c r="A47" s="99">
        <v>45513</v>
      </c>
      <c r="B47" s="10" t="s">
        <v>774</v>
      </c>
      <c r="C47" s="10"/>
      <c r="D47" s="10"/>
      <c r="E47" s="10" t="s">
        <v>137</v>
      </c>
      <c r="F47" s="10" t="s">
        <v>59</v>
      </c>
      <c r="G47" s="10" t="s">
        <v>476</v>
      </c>
      <c r="H47" s="10" t="s">
        <v>28</v>
      </c>
      <c r="I47" s="10" t="s">
        <v>466</v>
      </c>
      <c r="J47" s="11">
        <v>355</v>
      </c>
      <c r="K47" s="11">
        <v>2500</v>
      </c>
      <c r="L47" s="11">
        <f t="shared" si="0"/>
        <v>2855</v>
      </c>
      <c r="M47" s="10" t="s">
        <v>52</v>
      </c>
      <c r="N47" s="10" t="s">
        <v>490</v>
      </c>
      <c r="O47" s="12" t="s">
        <v>54</v>
      </c>
      <c r="P47" s="10" t="s">
        <v>31</v>
      </c>
      <c r="Q47" s="10" t="s">
        <v>282</v>
      </c>
      <c r="R47" s="10"/>
      <c r="S47" s="10" t="s">
        <v>550</v>
      </c>
    </row>
    <row r="48" spans="1:19" ht="43.15">
      <c r="A48" s="15">
        <v>45513</v>
      </c>
      <c r="B48" s="10" t="s">
        <v>775</v>
      </c>
      <c r="C48" s="10"/>
      <c r="D48" s="10"/>
      <c r="E48" s="10" t="s">
        <v>95</v>
      </c>
      <c r="F48" s="10" t="s">
        <v>59</v>
      </c>
      <c r="G48" s="10" t="s">
        <v>776</v>
      </c>
      <c r="H48" s="10" t="s">
        <v>28</v>
      </c>
      <c r="I48" s="10" t="s">
        <v>466</v>
      </c>
      <c r="J48" s="11">
        <v>755</v>
      </c>
      <c r="K48" s="11">
        <v>1800</v>
      </c>
      <c r="L48" s="11">
        <f t="shared" si="0"/>
        <v>2555</v>
      </c>
      <c r="M48" s="10" t="s">
        <v>52</v>
      </c>
      <c r="N48" s="10" t="s">
        <v>78</v>
      </c>
      <c r="O48" s="12" t="s">
        <v>54</v>
      </c>
      <c r="P48" s="10" t="s">
        <v>31</v>
      </c>
      <c r="Q48" s="10" t="s">
        <v>282</v>
      </c>
      <c r="R48" s="10"/>
      <c r="S48" s="10" t="s">
        <v>550</v>
      </c>
    </row>
    <row r="49" spans="1:19" ht="28.9">
      <c r="A49" s="15">
        <v>45516</v>
      </c>
      <c r="B49" s="10" t="s">
        <v>777</v>
      </c>
      <c r="C49" s="10"/>
      <c r="D49" s="10"/>
      <c r="E49" s="10" t="s">
        <v>433</v>
      </c>
      <c r="F49" s="10" t="s">
        <v>59</v>
      </c>
      <c r="G49" s="10" t="s">
        <v>778</v>
      </c>
      <c r="H49" s="10" t="s">
        <v>28</v>
      </c>
      <c r="I49" s="10" t="s">
        <v>466</v>
      </c>
      <c r="J49" s="11">
        <v>1500</v>
      </c>
      <c r="K49" s="11"/>
      <c r="L49" s="11">
        <f t="shared" si="0"/>
        <v>1500</v>
      </c>
      <c r="M49" s="10" t="s">
        <v>52</v>
      </c>
      <c r="N49" s="10" t="s">
        <v>78</v>
      </c>
      <c r="O49" s="12" t="s">
        <v>54</v>
      </c>
      <c r="P49" s="10" t="s">
        <v>176</v>
      </c>
      <c r="Q49" s="10" t="s">
        <v>282</v>
      </c>
      <c r="R49" s="10"/>
      <c r="S49" s="10" t="s">
        <v>550</v>
      </c>
    </row>
    <row r="50" spans="1:19" ht="28.9">
      <c r="A50" s="15">
        <v>45516</v>
      </c>
      <c r="B50" s="10" t="s">
        <v>779</v>
      </c>
      <c r="C50" s="10"/>
      <c r="D50" s="10"/>
      <c r="E50" s="10" t="s">
        <v>433</v>
      </c>
      <c r="F50" s="10" t="s">
        <v>25</v>
      </c>
      <c r="G50" s="10" t="s">
        <v>780</v>
      </c>
      <c r="H50" s="10" t="s">
        <v>41</v>
      </c>
      <c r="I50" s="10" t="s">
        <v>125</v>
      </c>
      <c r="J50" s="11"/>
      <c r="K50" s="11"/>
      <c r="L50" s="11"/>
      <c r="M50" s="10" t="s">
        <v>635</v>
      </c>
      <c r="N50" s="10" t="s">
        <v>781</v>
      </c>
      <c r="O50" s="12" t="s">
        <v>54</v>
      </c>
      <c r="P50" s="10" t="s">
        <v>176</v>
      </c>
      <c r="Q50" s="10" t="s">
        <v>282</v>
      </c>
      <c r="R50" s="10"/>
      <c r="S50" s="10" t="s">
        <v>550</v>
      </c>
    </row>
    <row r="51" spans="1:19" ht="28.9">
      <c r="A51" s="15">
        <v>45516</v>
      </c>
      <c r="B51" s="10" t="s">
        <v>782</v>
      </c>
      <c r="C51" s="10"/>
      <c r="D51" s="10"/>
      <c r="E51" s="10" t="s">
        <v>433</v>
      </c>
      <c r="F51" s="10" t="s">
        <v>75</v>
      </c>
      <c r="G51" s="10" t="s">
        <v>761</v>
      </c>
      <c r="H51" s="10" t="s">
        <v>41</v>
      </c>
      <c r="I51" s="10" t="s">
        <v>558</v>
      </c>
      <c r="J51" s="11"/>
      <c r="K51" s="11"/>
      <c r="L51" s="11">
        <f>SUM(J51:K51)</f>
        <v>0</v>
      </c>
      <c r="M51" s="10" t="s">
        <v>635</v>
      </c>
      <c r="N51" s="10" t="s">
        <v>751</v>
      </c>
      <c r="O51" s="12" t="s">
        <v>54</v>
      </c>
      <c r="P51" s="10" t="s">
        <v>176</v>
      </c>
      <c r="Q51" s="10" t="s">
        <v>282</v>
      </c>
      <c r="R51" s="10"/>
      <c r="S51" s="10" t="s">
        <v>550</v>
      </c>
    </row>
    <row r="52" spans="1:19" ht="28.9">
      <c r="A52" s="15">
        <v>45516</v>
      </c>
      <c r="B52" s="10" t="s">
        <v>783</v>
      </c>
      <c r="C52" s="10"/>
      <c r="D52" s="10"/>
      <c r="E52" s="10" t="s">
        <v>433</v>
      </c>
      <c r="F52" s="10" t="s">
        <v>75</v>
      </c>
      <c r="G52" s="10" t="s">
        <v>349</v>
      </c>
      <c r="H52" s="10" t="s">
        <v>41</v>
      </c>
      <c r="I52" s="10" t="s">
        <v>558</v>
      </c>
      <c r="J52" s="11"/>
      <c r="K52" s="11"/>
      <c r="L52" s="11"/>
      <c r="M52" s="10" t="s">
        <v>52</v>
      </c>
      <c r="N52" s="10" t="s">
        <v>751</v>
      </c>
      <c r="O52" s="12" t="s">
        <v>54</v>
      </c>
      <c r="P52" s="10" t="s">
        <v>176</v>
      </c>
      <c r="Q52" s="10" t="s">
        <v>282</v>
      </c>
      <c r="R52" s="10"/>
      <c r="S52" s="10" t="s">
        <v>550</v>
      </c>
    </row>
    <row r="53" spans="1:19" ht="28.9">
      <c r="A53" s="15">
        <v>45516</v>
      </c>
      <c r="B53" s="10" t="s">
        <v>784</v>
      </c>
      <c r="C53" s="10"/>
      <c r="D53" s="10"/>
      <c r="E53" s="10" t="s">
        <v>433</v>
      </c>
      <c r="F53" s="10" t="s">
        <v>75</v>
      </c>
      <c r="G53" s="10" t="s">
        <v>349</v>
      </c>
      <c r="H53" s="10" t="s">
        <v>41</v>
      </c>
      <c r="I53" s="10" t="s">
        <v>558</v>
      </c>
      <c r="J53" s="11"/>
      <c r="K53" s="11"/>
      <c r="L53" s="11"/>
      <c r="M53" s="10" t="s">
        <v>635</v>
      </c>
      <c r="N53" s="10" t="s">
        <v>751</v>
      </c>
      <c r="O53" s="12" t="s">
        <v>54</v>
      </c>
      <c r="P53" s="10" t="s">
        <v>176</v>
      </c>
      <c r="Q53" s="10" t="s">
        <v>282</v>
      </c>
      <c r="R53" s="10"/>
      <c r="S53" s="10" t="s">
        <v>550</v>
      </c>
    </row>
    <row r="54" spans="1:19" ht="28.9">
      <c r="A54" s="15">
        <v>45518</v>
      </c>
      <c r="B54" s="10" t="s">
        <v>785</v>
      </c>
      <c r="C54" s="10"/>
      <c r="D54" s="10"/>
      <c r="E54" s="10" t="s">
        <v>137</v>
      </c>
      <c r="F54" s="10" t="s">
        <v>575</v>
      </c>
      <c r="G54" s="10" t="s">
        <v>701</v>
      </c>
      <c r="H54" s="10" t="s">
        <v>62</v>
      </c>
      <c r="I54" s="10" t="s">
        <v>223</v>
      </c>
      <c r="J54" s="11">
        <v>11850</v>
      </c>
      <c r="K54" s="11">
        <v>11850</v>
      </c>
      <c r="L54" s="11">
        <f t="shared" ref="L54:L85" si="1">SUM(J54:K54)</f>
        <v>23700</v>
      </c>
      <c r="M54" s="10" t="s">
        <v>43</v>
      </c>
      <c r="N54" s="10" t="s">
        <v>717</v>
      </c>
      <c r="O54" s="10" t="s">
        <v>176</v>
      </c>
      <c r="P54" s="10" t="s">
        <v>31</v>
      </c>
      <c r="Q54" s="10" t="s">
        <v>71</v>
      </c>
      <c r="S54" s="10" t="s">
        <v>550</v>
      </c>
    </row>
    <row r="55" spans="1:19" ht="28.9">
      <c r="A55" s="15">
        <v>45518</v>
      </c>
      <c r="B55" s="10" t="s">
        <v>786</v>
      </c>
      <c r="C55" s="10"/>
      <c r="D55" s="10"/>
      <c r="E55" s="10" t="s">
        <v>292</v>
      </c>
      <c r="F55" s="10" t="s">
        <v>25</v>
      </c>
      <c r="G55" s="10" t="s">
        <v>787</v>
      </c>
      <c r="H55" s="10" t="s">
        <v>62</v>
      </c>
      <c r="I55" s="10" t="s">
        <v>223</v>
      </c>
      <c r="J55" s="11"/>
      <c r="K55" s="11"/>
      <c r="L55" s="11">
        <f t="shared" si="1"/>
        <v>0</v>
      </c>
      <c r="M55" s="10" t="s">
        <v>52</v>
      </c>
      <c r="N55" s="10" t="s">
        <v>607</v>
      </c>
      <c r="O55" s="10" t="s">
        <v>176</v>
      </c>
      <c r="P55" s="10" t="s">
        <v>31</v>
      </c>
      <c r="Q55" s="10" t="s">
        <v>71</v>
      </c>
      <c r="S55" s="10" t="s">
        <v>550</v>
      </c>
    </row>
    <row r="56" spans="1:19" ht="28.9">
      <c r="A56" s="15">
        <v>45518</v>
      </c>
      <c r="B56" s="10" t="s">
        <v>788</v>
      </c>
      <c r="C56" s="10"/>
      <c r="D56" s="10"/>
      <c r="E56" s="10" t="s">
        <v>99</v>
      </c>
      <c r="F56" s="10" t="s">
        <v>75</v>
      </c>
      <c r="G56" s="10" t="s">
        <v>761</v>
      </c>
      <c r="H56" s="10" t="s">
        <v>41</v>
      </c>
      <c r="I56" s="10" t="s">
        <v>558</v>
      </c>
      <c r="J56" s="11"/>
      <c r="K56" s="11"/>
      <c r="L56" s="11">
        <f t="shared" si="1"/>
        <v>0</v>
      </c>
      <c r="M56" s="10" t="s">
        <v>635</v>
      </c>
      <c r="N56" s="10" t="s">
        <v>751</v>
      </c>
      <c r="O56" s="10" t="s">
        <v>176</v>
      </c>
      <c r="P56" s="10" t="s">
        <v>31</v>
      </c>
      <c r="Q56" s="10" t="s">
        <v>71</v>
      </c>
      <c r="S56" s="10" t="s">
        <v>550</v>
      </c>
    </row>
    <row r="57" spans="1:19" ht="43.15">
      <c r="A57" s="15">
        <v>45523</v>
      </c>
      <c r="B57" s="10" t="s">
        <v>789</v>
      </c>
      <c r="C57" s="10"/>
      <c r="D57" s="10"/>
      <c r="E57" s="10" t="s">
        <v>772</v>
      </c>
      <c r="F57" s="10" t="s">
        <v>25</v>
      </c>
      <c r="G57" s="10" t="s">
        <v>790</v>
      </c>
      <c r="H57" s="10" t="s">
        <v>206</v>
      </c>
      <c r="I57" s="10" t="s">
        <v>207</v>
      </c>
      <c r="J57" s="11"/>
      <c r="K57" s="11"/>
      <c r="L57" s="11">
        <f t="shared" si="1"/>
        <v>0</v>
      </c>
      <c r="M57" s="10" t="s">
        <v>635</v>
      </c>
      <c r="N57" s="10" t="s">
        <v>791</v>
      </c>
      <c r="O57" s="12" t="s">
        <v>54</v>
      </c>
      <c r="P57" s="10" t="s">
        <v>31</v>
      </c>
      <c r="Q57" s="10" t="s">
        <v>32</v>
      </c>
      <c r="R57" s="10" t="s">
        <v>709</v>
      </c>
      <c r="S57" s="10" t="s">
        <v>550</v>
      </c>
    </row>
    <row r="58" spans="1:19" ht="28.9">
      <c r="A58" s="15">
        <v>45523</v>
      </c>
      <c r="B58" s="10" t="s">
        <v>792</v>
      </c>
      <c r="C58" s="10"/>
      <c r="D58" s="10"/>
      <c r="E58" s="10" t="s">
        <v>137</v>
      </c>
      <c r="F58" s="10" t="s">
        <v>25</v>
      </c>
      <c r="G58" s="10" t="s">
        <v>793</v>
      </c>
      <c r="H58" s="10" t="s">
        <v>28</v>
      </c>
      <c r="I58" s="10" t="s">
        <v>466</v>
      </c>
      <c r="J58" s="11">
        <v>5000</v>
      </c>
      <c r="K58" s="11"/>
      <c r="L58" s="11">
        <f t="shared" si="1"/>
        <v>5000</v>
      </c>
      <c r="M58" s="10" t="s">
        <v>43</v>
      </c>
      <c r="N58" s="10" t="s">
        <v>794</v>
      </c>
      <c r="O58" s="12" t="s">
        <v>54</v>
      </c>
      <c r="P58" s="10" t="s">
        <v>31</v>
      </c>
      <c r="Q58" s="10" t="s">
        <v>32</v>
      </c>
      <c r="R58" s="10" t="s">
        <v>709</v>
      </c>
      <c r="S58" s="10" t="s">
        <v>550</v>
      </c>
    </row>
    <row r="59" spans="1:19" ht="28.9">
      <c r="A59" s="15">
        <v>45523</v>
      </c>
      <c r="B59" s="10" t="s">
        <v>795</v>
      </c>
      <c r="C59" s="10"/>
      <c r="D59" s="10"/>
      <c r="E59" s="10" t="s">
        <v>137</v>
      </c>
      <c r="F59" s="10" t="s">
        <v>25</v>
      </c>
      <c r="G59" s="10" t="s">
        <v>796</v>
      </c>
      <c r="H59" s="10" t="s">
        <v>62</v>
      </c>
      <c r="I59" s="10" t="s">
        <v>223</v>
      </c>
      <c r="J59" s="11">
        <v>5000</v>
      </c>
      <c r="K59" s="11"/>
      <c r="L59" s="11">
        <f t="shared" si="1"/>
        <v>5000</v>
      </c>
      <c r="M59" s="10" t="s">
        <v>43</v>
      </c>
      <c r="N59" s="10" t="s">
        <v>717</v>
      </c>
      <c r="O59" s="12" t="s">
        <v>54</v>
      </c>
      <c r="P59" s="10" t="s">
        <v>31</v>
      </c>
      <c r="Q59" s="10" t="s">
        <v>32</v>
      </c>
      <c r="R59" s="10" t="s">
        <v>709</v>
      </c>
      <c r="S59" s="10" t="s">
        <v>550</v>
      </c>
    </row>
    <row r="60" spans="1:19" ht="28.9">
      <c r="A60" s="15">
        <v>45523</v>
      </c>
      <c r="B60" s="10" t="s">
        <v>797</v>
      </c>
      <c r="C60" s="10"/>
      <c r="D60" s="10"/>
      <c r="E60" s="10" t="s">
        <v>137</v>
      </c>
      <c r="F60" s="10" t="s">
        <v>25</v>
      </c>
      <c r="G60" s="10"/>
      <c r="H60" s="10" t="s">
        <v>41</v>
      </c>
      <c r="I60" s="10" t="s">
        <v>558</v>
      </c>
      <c r="J60" s="11"/>
      <c r="K60" s="11"/>
      <c r="L60" s="11">
        <f t="shared" si="1"/>
        <v>0</v>
      </c>
      <c r="M60" s="10" t="s">
        <v>635</v>
      </c>
      <c r="N60" s="10" t="s">
        <v>798</v>
      </c>
      <c r="O60" s="12" t="s">
        <v>54</v>
      </c>
      <c r="P60" s="10" t="s">
        <v>31</v>
      </c>
      <c r="Q60" s="10" t="s">
        <v>32</v>
      </c>
      <c r="R60" s="10" t="s">
        <v>709</v>
      </c>
      <c r="S60" s="10" t="s">
        <v>550</v>
      </c>
    </row>
    <row r="61" spans="1:19">
      <c r="A61" s="15">
        <v>45523</v>
      </c>
      <c r="B61" s="10" t="s">
        <v>799</v>
      </c>
      <c r="C61" s="10"/>
      <c r="D61" s="10"/>
      <c r="E61" s="10" t="s">
        <v>370</v>
      </c>
      <c r="F61" s="10" t="s">
        <v>107</v>
      </c>
      <c r="G61" s="10" t="s">
        <v>129</v>
      </c>
      <c r="H61" s="10" t="s">
        <v>41</v>
      </c>
      <c r="I61" s="10" t="s">
        <v>63</v>
      </c>
      <c r="J61" s="11"/>
      <c r="K61" s="11"/>
      <c r="L61" s="11">
        <f t="shared" si="1"/>
        <v>0</v>
      </c>
      <c r="M61" s="10" t="s">
        <v>635</v>
      </c>
      <c r="N61" s="10" t="s">
        <v>284</v>
      </c>
      <c r="O61" s="12" t="s">
        <v>54</v>
      </c>
      <c r="P61" s="10" t="s">
        <v>31</v>
      </c>
      <c r="Q61" s="10" t="s">
        <v>32</v>
      </c>
      <c r="R61" s="10" t="s">
        <v>709</v>
      </c>
      <c r="S61" s="10" t="s">
        <v>550</v>
      </c>
    </row>
    <row r="62" spans="1:19" ht="28.9">
      <c r="A62" s="15">
        <v>45525</v>
      </c>
      <c r="B62" s="10" t="s">
        <v>783</v>
      </c>
      <c r="C62" s="10"/>
      <c r="D62" s="10"/>
      <c r="E62" s="10" t="s">
        <v>58</v>
      </c>
      <c r="F62" s="10" t="s">
        <v>75</v>
      </c>
      <c r="G62" s="10" t="s">
        <v>349</v>
      </c>
      <c r="H62" s="10" t="s">
        <v>28</v>
      </c>
      <c r="I62" s="10" t="s">
        <v>466</v>
      </c>
      <c r="J62" s="11">
        <v>1650</v>
      </c>
      <c r="K62" s="11">
        <v>3280</v>
      </c>
      <c r="L62" s="11">
        <f t="shared" si="1"/>
        <v>4930</v>
      </c>
      <c r="M62" s="10" t="s">
        <v>52</v>
      </c>
      <c r="N62" s="10" t="s">
        <v>78</v>
      </c>
      <c r="O62" s="10" t="s">
        <v>176</v>
      </c>
      <c r="P62" s="10" t="s">
        <v>282</v>
      </c>
      <c r="Q62" s="10" t="s">
        <v>709</v>
      </c>
      <c r="S62" s="10" t="s">
        <v>550</v>
      </c>
    </row>
    <row r="63" spans="1:19" ht="28.9">
      <c r="A63" s="15">
        <v>45525</v>
      </c>
      <c r="B63" s="5" t="s">
        <v>800</v>
      </c>
      <c r="C63" s="5"/>
      <c r="D63" s="5"/>
      <c r="E63" s="5" t="s">
        <v>433</v>
      </c>
      <c r="F63" s="5" t="s">
        <v>107</v>
      </c>
      <c r="G63" s="5" t="s">
        <v>192</v>
      </c>
      <c r="H63" s="5" t="s">
        <v>28</v>
      </c>
      <c r="I63" s="5" t="s">
        <v>466</v>
      </c>
      <c r="J63" s="7">
        <v>2641</v>
      </c>
      <c r="K63" s="7"/>
      <c r="L63" s="11">
        <f t="shared" si="1"/>
        <v>2641</v>
      </c>
      <c r="M63" s="5" t="s">
        <v>43</v>
      </c>
      <c r="N63" s="5" t="s">
        <v>44</v>
      </c>
      <c r="O63" s="10" t="s">
        <v>176</v>
      </c>
      <c r="P63" s="10" t="s">
        <v>282</v>
      </c>
      <c r="Q63" s="10" t="s">
        <v>709</v>
      </c>
      <c r="S63" s="10" t="s">
        <v>550</v>
      </c>
    </row>
    <row r="64" spans="1:19" ht="28.9">
      <c r="A64" s="15">
        <v>45525</v>
      </c>
      <c r="B64" s="10" t="s">
        <v>801</v>
      </c>
      <c r="C64" s="10"/>
      <c r="D64" s="10"/>
      <c r="E64" s="10" t="s">
        <v>58</v>
      </c>
      <c r="F64" s="10" t="s">
        <v>107</v>
      </c>
      <c r="G64" s="10" t="s">
        <v>129</v>
      </c>
      <c r="H64" s="10" t="s">
        <v>41</v>
      </c>
      <c r="I64" s="10" t="s">
        <v>125</v>
      </c>
      <c r="J64" s="11"/>
      <c r="K64" s="11"/>
      <c r="L64" s="11">
        <f t="shared" si="1"/>
        <v>0</v>
      </c>
      <c r="M64" s="10" t="s">
        <v>635</v>
      </c>
      <c r="N64" s="10" t="s">
        <v>284</v>
      </c>
      <c r="O64" s="10" t="s">
        <v>176</v>
      </c>
      <c r="P64" s="10" t="s">
        <v>282</v>
      </c>
      <c r="Q64" s="10" t="s">
        <v>709</v>
      </c>
      <c r="S64" s="10" t="s">
        <v>550</v>
      </c>
    </row>
    <row r="65" spans="1:19" ht="28.9">
      <c r="A65" s="15">
        <v>45525</v>
      </c>
      <c r="B65" s="5" t="s">
        <v>802</v>
      </c>
      <c r="C65" s="5"/>
      <c r="D65" s="5"/>
      <c r="E65" s="5" t="s">
        <v>740</v>
      </c>
      <c r="F65" s="5" t="s">
        <v>107</v>
      </c>
      <c r="G65" s="5" t="s">
        <v>129</v>
      </c>
      <c r="H65" s="5" t="s">
        <v>41</v>
      </c>
      <c r="I65" s="5" t="s">
        <v>125</v>
      </c>
      <c r="J65" s="7"/>
      <c r="K65" s="7"/>
      <c r="L65" s="11">
        <f t="shared" si="1"/>
        <v>0</v>
      </c>
      <c r="M65" s="5" t="s">
        <v>635</v>
      </c>
      <c r="N65" s="5" t="s">
        <v>284</v>
      </c>
      <c r="O65" s="10" t="s">
        <v>176</v>
      </c>
      <c r="P65" s="10" t="s">
        <v>282</v>
      </c>
      <c r="Q65" s="10" t="s">
        <v>709</v>
      </c>
      <c r="S65" s="10" t="s">
        <v>550</v>
      </c>
    </row>
    <row r="66" spans="1:19" ht="43.15">
      <c r="A66" s="15">
        <v>45530</v>
      </c>
      <c r="B66" s="10" t="s">
        <v>803</v>
      </c>
      <c r="C66" s="10"/>
      <c r="D66" s="10"/>
      <c r="E66" s="10" t="s">
        <v>137</v>
      </c>
      <c r="F66" s="10" t="s">
        <v>25</v>
      </c>
      <c r="G66" s="10" t="s">
        <v>804</v>
      </c>
      <c r="H66" s="10" t="s">
        <v>62</v>
      </c>
      <c r="I66" s="10" t="s">
        <v>63</v>
      </c>
      <c r="J66" s="11">
        <v>10000</v>
      </c>
      <c r="K66" s="11">
        <v>20144</v>
      </c>
      <c r="L66" s="11">
        <f t="shared" si="1"/>
        <v>30144</v>
      </c>
      <c r="M66" s="10" t="s">
        <v>43</v>
      </c>
      <c r="N66" s="10" t="s">
        <v>717</v>
      </c>
      <c r="O66" s="12" t="s">
        <v>54</v>
      </c>
      <c r="P66" s="10" t="s">
        <v>31</v>
      </c>
      <c r="Q66" s="10" t="s">
        <v>32</v>
      </c>
      <c r="R66" s="10" t="s">
        <v>709</v>
      </c>
      <c r="S66" s="10" t="s">
        <v>188</v>
      </c>
    </row>
    <row r="67" spans="1:19" ht="57.6">
      <c r="A67" s="15">
        <v>45530</v>
      </c>
      <c r="B67" s="10" t="s">
        <v>789</v>
      </c>
      <c r="C67" s="10"/>
      <c r="D67" s="10"/>
      <c r="E67" s="10" t="s">
        <v>137</v>
      </c>
      <c r="F67" s="10" t="s">
        <v>25</v>
      </c>
      <c r="G67" s="10" t="s">
        <v>790</v>
      </c>
      <c r="H67" s="10" t="s">
        <v>206</v>
      </c>
      <c r="I67" s="10" t="s">
        <v>207</v>
      </c>
      <c r="J67" s="11"/>
      <c r="K67" s="11"/>
      <c r="L67" s="11">
        <f t="shared" si="1"/>
        <v>0</v>
      </c>
      <c r="M67" s="10" t="s">
        <v>635</v>
      </c>
      <c r="N67" s="10" t="s">
        <v>758</v>
      </c>
      <c r="O67" s="12" t="s">
        <v>54</v>
      </c>
      <c r="P67" s="10" t="s">
        <v>31</v>
      </c>
      <c r="Q67" s="10" t="s">
        <v>32</v>
      </c>
      <c r="R67" s="10" t="s">
        <v>709</v>
      </c>
      <c r="S67" s="10" t="s">
        <v>188</v>
      </c>
    </row>
    <row r="68" spans="1:19" ht="28.9">
      <c r="A68" s="15">
        <v>45530</v>
      </c>
      <c r="B68" s="5" t="s">
        <v>805</v>
      </c>
      <c r="C68" s="5"/>
      <c r="D68" s="5"/>
      <c r="E68" s="5" t="s">
        <v>133</v>
      </c>
      <c r="F68" s="5" t="s">
        <v>107</v>
      </c>
      <c r="G68" s="5" t="s">
        <v>109</v>
      </c>
      <c r="H68" s="5" t="s">
        <v>41</v>
      </c>
      <c r="I68" s="5" t="s">
        <v>125</v>
      </c>
      <c r="J68" s="7"/>
      <c r="K68" s="7"/>
      <c r="L68" s="11">
        <f t="shared" si="1"/>
        <v>0</v>
      </c>
      <c r="M68" s="5" t="s">
        <v>635</v>
      </c>
      <c r="N68" s="5" t="s">
        <v>284</v>
      </c>
      <c r="O68" s="12" t="s">
        <v>54</v>
      </c>
      <c r="P68" s="10" t="s">
        <v>31</v>
      </c>
      <c r="Q68" s="10" t="s">
        <v>32</v>
      </c>
      <c r="R68" s="10" t="s">
        <v>709</v>
      </c>
      <c r="S68" s="10" t="s">
        <v>188</v>
      </c>
    </row>
    <row r="69" spans="1:19" ht="28.9">
      <c r="A69" s="15">
        <v>45530</v>
      </c>
      <c r="B69" s="10" t="s">
        <v>806</v>
      </c>
      <c r="C69" s="10"/>
      <c r="D69" s="10"/>
      <c r="E69" s="10" t="s">
        <v>95</v>
      </c>
      <c r="F69" s="10" t="s">
        <v>59</v>
      </c>
      <c r="G69" s="10" t="s">
        <v>807</v>
      </c>
      <c r="H69" s="10" t="s">
        <v>28</v>
      </c>
      <c r="I69" s="10" t="s">
        <v>466</v>
      </c>
      <c r="J69" s="11">
        <v>755</v>
      </c>
      <c r="K69" s="11">
        <v>1800</v>
      </c>
      <c r="L69" s="11">
        <f t="shared" si="1"/>
        <v>2555</v>
      </c>
      <c r="M69" s="10" t="s">
        <v>43</v>
      </c>
      <c r="N69" s="10" t="s">
        <v>44</v>
      </c>
      <c r="O69" s="12" t="s">
        <v>54</v>
      </c>
      <c r="P69" s="10" t="s">
        <v>31</v>
      </c>
      <c r="Q69" s="10" t="s">
        <v>32</v>
      </c>
      <c r="R69" s="10" t="s">
        <v>709</v>
      </c>
      <c r="S69" s="10" t="s">
        <v>188</v>
      </c>
    </row>
    <row r="70" spans="1:19" ht="28.9">
      <c r="A70" s="15">
        <v>45530</v>
      </c>
      <c r="B70" s="10" t="s">
        <v>808</v>
      </c>
      <c r="C70" s="10"/>
      <c r="D70" s="10"/>
      <c r="E70" s="10" t="s">
        <v>95</v>
      </c>
      <c r="F70" s="10" t="s">
        <v>59</v>
      </c>
      <c r="G70" s="10" t="s">
        <v>809</v>
      </c>
      <c r="H70" s="10" t="s">
        <v>28</v>
      </c>
      <c r="I70" s="10" t="s">
        <v>466</v>
      </c>
      <c r="J70" s="11">
        <v>1426</v>
      </c>
      <c r="K70" s="11">
        <v>3391.68</v>
      </c>
      <c r="L70" s="11">
        <f t="shared" si="1"/>
        <v>4817.68</v>
      </c>
      <c r="M70" s="10" t="s">
        <v>52</v>
      </c>
      <c r="N70" s="10" t="s">
        <v>78</v>
      </c>
      <c r="O70" s="12" t="s">
        <v>54</v>
      </c>
      <c r="P70" s="10" t="s">
        <v>31</v>
      </c>
      <c r="Q70" s="10" t="s">
        <v>32</v>
      </c>
      <c r="R70" s="10" t="s">
        <v>709</v>
      </c>
      <c r="S70" s="10" t="s">
        <v>188</v>
      </c>
    </row>
    <row r="71" spans="1:19" ht="28.9">
      <c r="A71" s="15">
        <v>45530</v>
      </c>
      <c r="B71" s="10" t="s">
        <v>810</v>
      </c>
      <c r="C71" s="10"/>
      <c r="D71" s="10"/>
      <c r="E71" s="10" t="s">
        <v>370</v>
      </c>
      <c r="F71" s="10" t="s">
        <v>75</v>
      </c>
      <c r="G71" s="10" t="s">
        <v>811</v>
      </c>
      <c r="H71" s="10" t="s">
        <v>28</v>
      </c>
      <c r="I71" s="10" t="s">
        <v>466</v>
      </c>
      <c r="J71" s="11">
        <v>485</v>
      </c>
      <c r="K71" s="11">
        <v>960</v>
      </c>
      <c r="L71" s="11">
        <f t="shared" si="1"/>
        <v>1445</v>
      </c>
      <c r="M71" s="10" t="s">
        <v>43</v>
      </c>
      <c r="N71" s="10" t="s">
        <v>64</v>
      </c>
      <c r="O71" s="12" t="s">
        <v>54</v>
      </c>
      <c r="P71" s="10" t="s">
        <v>31</v>
      </c>
      <c r="Q71" s="10" t="s">
        <v>32</v>
      </c>
      <c r="R71" s="10" t="s">
        <v>709</v>
      </c>
      <c r="S71" s="10" t="s">
        <v>188</v>
      </c>
    </row>
    <row r="72" spans="1:19" ht="28.9">
      <c r="A72" s="15">
        <v>45530</v>
      </c>
      <c r="B72" s="10" t="s">
        <v>812</v>
      </c>
      <c r="C72" s="10"/>
      <c r="D72" s="10"/>
      <c r="E72" s="10" t="s">
        <v>95</v>
      </c>
      <c r="F72" s="10" t="s">
        <v>107</v>
      </c>
      <c r="G72" s="10" t="s">
        <v>109</v>
      </c>
      <c r="H72" s="10" t="s">
        <v>62</v>
      </c>
      <c r="I72" s="10" t="s">
        <v>63</v>
      </c>
      <c r="J72" s="11">
        <v>330.6</v>
      </c>
      <c r="K72" s="11">
        <v>991.8</v>
      </c>
      <c r="L72" s="11">
        <f t="shared" si="1"/>
        <v>1322.4</v>
      </c>
      <c r="M72" s="10" t="s">
        <v>43</v>
      </c>
      <c r="N72" s="10" t="s">
        <v>64</v>
      </c>
      <c r="O72" s="10" t="s">
        <v>718</v>
      </c>
      <c r="P72" s="10" t="s">
        <v>32</v>
      </c>
      <c r="Q72" s="10" t="s">
        <v>33</v>
      </c>
      <c r="S72" s="10" t="s">
        <v>188</v>
      </c>
    </row>
    <row r="73" spans="1:19" ht="28.9">
      <c r="A73" s="15">
        <v>45532</v>
      </c>
      <c r="B73" s="10" t="s">
        <v>813</v>
      </c>
      <c r="C73" s="10"/>
      <c r="D73" s="10"/>
      <c r="E73" s="10" t="s">
        <v>58</v>
      </c>
      <c r="F73" s="10" t="s">
        <v>75</v>
      </c>
      <c r="G73" s="10" t="s">
        <v>814</v>
      </c>
      <c r="H73" s="10" t="s">
        <v>28</v>
      </c>
      <c r="I73" s="10" t="s">
        <v>466</v>
      </c>
      <c r="J73" s="11">
        <v>300</v>
      </c>
      <c r="K73" s="11">
        <v>1200</v>
      </c>
      <c r="L73" s="11">
        <f t="shared" si="1"/>
        <v>1500</v>
      </c>
      <c r="M73" s="10" t="s">
        <v>52</v>
      </c>
      <c r="N73" s="10" t="s">
        <v>78</v>
      </c>
      <c r="O73" s="10" t="s">
        <v>718</v>
      </c>
      <c r="P73" s="10" t="s">
        <v>32</v>
      </c>
      <c r="Q73" s="10" t="s">
        <v>33</v>
      </c>
      <c r="S73" s="10" t="s">
        <v>188</v>
      </c>
    </row>
    <row r="74" spans="1:19" ht="28.9">
      <c r="A74" s="15">
        <v>45532</v>
      </c>
      <c r="B74" s="10" t="s">
        <v>815</v>
      </c>
      <c r="C74" s="10"/>
      <c r="D74" s="10"/>
      <c r="E74" s="10" t="s">
        <v>58</v>
      </c>
      <c r="F74" s="10" t="s">
        <v>107</v>
      </c>
      <c r="G74" s="10" t="s">
        <v>129</v>
      </c>
      <c r="H74" s="10" t="s">
        <v>62</v>
      </c>
      <c r="I74" s="10" t="s">
        <v>63</v>
      </c>
      <c r="J74" s="11">
        <v>2086</v>
      </c>
      <c r="K74" s="11">
        <v>3395</v>
      </c>
      <c r="L74" s="11">
        <f t="shared" si="1"/>
        <v>5481</v>
      </c>
      <c r="M74" s="10" t="s">
        <v>52</v>
      </c>
      <c r="N74" s="10" t="s">
        <v>78</v>
      </c>
      <c r="O74" s="10" t="s">
        <v>718</v>
      </c>
      <c r="P74" s="10" t="s">
        <v>32</v>
      </c>
      <c r="Q74" s="10" t="s">
        <v>33</v>
      </c>
      <c r="S74" s="10" t="s">
        <v>188</v>
      </c>
    </row>
    <row r="75" spans="1:19" ht="28.9">
      <c r="A75" s="15">
        <v>45532</v>
      </c>
      <c r="B75" s="10" t="s">
        <v>816</v>
      </c>
      <c r="C75" s="10"/>
      <c r="D75" s="10"/>
      <c r="E75" s="10" t="s">
        <v>58</v>
      </c>
      <c r="F75" s="10" t="s">
        <v>25</v>
      </c>
      <c r="G75" s="10" t="s">
        <v>817</v>
      </c>
      <c r="H75" s="10" t="s">
        <v>41</v>
      </c>
      <c r="I75" s="10" t="s">
        <v>558</v>
      </c>
      <c r="J75" s="11"/>
      <c r="K75" s="11"/>
      <c r="L75" s="11">
        <f t="shared" si="1"/>
        <v>0</v>
      </c>
      <c r="M75" s="10" t="s">
        <v>635</v>
      </c>
      <c r="N75" s="10" t="s">
        <v>751</v>
      </c>
      <c r="O75" s="10" t="s">
        <v>718</v>
      </c>
      <c r="P75" s="10" t="s">
        <v>32</v>
      </c>
      <c r="Q75" s="10" t="s">
        <v>33</v>
      </c>
      <c r="S75" s="10" t="s">
        <v>188</v>
      </c>
    </row>
    <row r="76" spans="1:19" ht="43.15">
      <c r="A76" s="15">
        <v>45532</v>
      </c>
      <c r="B76" s="10" t="s">
        <v>818</v>
      </c>
      <c r="C76" s="10"/>
      <c r="D76" s="10"/>
      <c r="E76" s="10" t="s">
        <v>58</v>
      </c>
      <c r="F76" s="10" t="s">
        <v>59</v>
      </c>
      <c r="G76" s="10" t="s">
        <v>819</v>
      </c>
      <c r="H76" s="10" t="s">
        <v>28</v>
      </c>
      <c r="I76" s="10" t="s">
        <v>466</v>
      </c>
      <c r="J76" s="11">
        <v>4056</v>
      </c>
      <c r="K76" s="11">
        <v>9728</v>
      </c>
      <c r="L76" s="11">
        <f t="shared" si="1"/>
        <v>13784</v>
      </c>
      <c r="M76" s="10" t="s">
        <v>52</v>
      </c>
      <c r="N76" s="10" t="s">
        <v>78</v>
      </c>
      <c r="O76" s="10" t="s">
        <v>718</v>
      </c>
      <c r="P76" s="10" t="s">
        <v>32</v>
      </c>
      <c r="Q76" s="10" t="s">
        <v>33</v>
      </c>
      <c r="S76" s="10" t="s">
        <v>188</v>
      </c>
    </row>
    <row r="77" spans="1:19" ht="43.15">
      <c r="A77" s="15">
        <v>45537</v>
      </c>
      <c r="B77" s="5" t="s">
        <v>820</v>
      </c>
      <c r="C77" s="5"/>
      <c r="D77" s="5"/>
      <c r="E77" s="5" t="s">
        <v>95</v>
      </c>
      <c r="F77" s="5" t="s">
        <v>59</v>
      </c>
      <c r="G77" s="5" t="s">
        <v>704</v>
      </c>
      <c r="H77" s="5" t="s">
        <v>28</v>
      </c>
      <c r="I77" s="5" t="s">
        <v>466</v>
      </c>
      <c r="J77" s="11">
        <v>505</v>
      </c>
      <c r="K77" s="11">
        <v>1200</v>
      </c>
      <c r="L77" s="11">
        <f t="shared" si="1"/>
        <v>1705</v>
      </c>
      <c r="M77" s="5" t="s">
        <v>52</v>
      </c>
      <c r="N77" s="5" t="s">
        <v>78</v>
      </c>
      <c r="O77" s="6" t="s">
        <v>54</v>
      </c>
      <c r="P77" s="10" t="s">
        <v>718</v>
      </c>
      <c r="Q77" s="10" t="s">
        <v>176</v>
      </c>
      <c r="R77" s="10"/>
      <c r="S77" s="10" t="s">
        <v>550</v>
      </c>
    </row>
    <row r="78" spans="1:19" ht="43.15">
      <c r="A78" s="15">
        <v>45537</v>
      </c>
      <c r="B78" s="5" t="s">
        <v>821</v>
      </c>
      <c r="C78" s="5"/>
      <c r="D78" s="5"/>
      <c r="E78" s="5" t="s">
        <v>822</v>
      </c>
      <c r="F78" s="5" t="s">
        <v>59</v>
      </c>
      <c r="G78" s="5" t="s">
        <v>823</v>
      </c>
      <c r="H78" s="5" t="s">
        <v>28</v>
      </c>
      <c r="I78" s="5" t="s">
        <v>466</v>
      </c>
      <c r="J78" s="7">
        <v>1255</v>
      </c>
      <c r="K78" s="7">
        <v>3000</v>
      </c>
      <c r="L78" s="11">
        <f t="shared" si="1"/>
        <v>4255</v>
      </c>
      <c r="M78" s="5" t="s">
        <v>43</v>
      </c>
      <c r="N78" s="5" t="s">
        <v>44</v>
      </c>
      <c r="O78" s="6" t="s">
        <v>54</v>
      </c>
      <c r="P78" s="10" t="s">
        <v>718</v>
      </c>
      <c r="Q78" s="10" t="s">
        <v>176</v>
      </c>
      <c r="R78" s="10"/>
      <c r="S78" s="10" t="s">
        <v>550</v>
      </c>
    </row>
    <row r="79" spans="1:19" ht="28.9">
      <c r="A79" s="15">
        <v>45537</v>
      </c>
      <c r="B79" s="10" t="s">
        <v>805</v>
      </c>
      <c r="C79" s="10"/>
      <c r="D79" s="10"/>
      <c r="E79" s="10" t="s">
        <v>539</v>
      </c>
      <c r="F79" s="10" t="s">
        <v>107</v>
      </c>
      <c r="G79" s="10" t="s">
        <v>109</v>
      </c>
      <c r="H79" s="10" t="s">
        <v>62</v>
      </c>
      <c r="I79" s="10" t="s">
        <v>63</v>
      </c>
      <c r="J79" s="11">
        <v>528.79999999999995</v>
      </c>
      <c r="K79" s="11">
        <v>1586.34</v>
      </c>
      <c r="L79" s="11">
        <f t="shared" si="1"/>
        <v>2115.14</v>
      </c>
      <c r="M79" s="10" t="s">
        <v>43</v>
      </c>
      <c r="N79" s="10" t="s">
        <v>44</v>
      </c>
      <c r="O79" s="12" t="s">
        <v>54</v>
      </c>
      <c r="P79" s="10" t="s">
        <v>718</v>
      </c>
      <c r="Q79" s="10" t="s">
        <v>176</v>
      </c>
      <c r="R79" s="10"/>
      <c r="S79" s="10" t="s">
        <v>550</v>
      </c>
    </row>
    <row r="80" spans="1:19" ht="28.9">
      <c r="A80" s="15">
        <v>45539</v>
      </c>
      <c r="B80" s="10" t="s">
        <v>816</v>
      </c>
      <c r="C80" s="10"/>
      <c r="D80" s="10"/>
      <c r="E80" s="10" t="s">
        <v>58</v>
      </c>
      <c r="F80" s="10" t="s">
        <v>25</v>
      </c>
      <c r="G80" s="10" t="s">
        <v>817</v>
      </c>
      <c r="H80" s="10" t="s">
        <v>28</v>
      </c>
      <c r="I80" s="10" t="s">
        <v>466</v>
      </c>
      <c r="J80" s="11">
        <v>4000</v>
      </c>
      <c r="K80" s="11">
        <v>15000</v>
      </c>
      <c r="L80" s="11">
        <f t="shared" si="1"/>
        <v>19000</v>
      </c>
      <c r="M80" s="10" t="s">
        <v>52</v>
      </c>
      <c r="N80" s="10" t="s">
        <v>78</v>
      </c>
      <c r="O80" s="12" t="s">
        <v>54</v>
      </c>
      <c r="P80" s="10" t="s">
        <v>31</v>
      </c>
      <c r="Q80" s="10" t="s">
        <v>282</v>
      </c>
      <c r="R80" s="10"/>
      <c r="S80" s="10" t="s">
        <v>550</v>
      </c>
    </row>
    <row r="81" spans="1:19" ht="28.9">
      <c r="A81" s="15">
        <v>45539</v>
      </c>
      <c r="B81" s="10" t="s">
        <v>824</v>
      </c>
      <c r="C81" s="10"/>
      <c r="D81" s="10"/>
      <c r="E81" s="10" t="s">
        <v>58</v>
      </c>
      <c r="F81" s="10" t="s">
        <v>25</v>
      </c>
      <c r="G81" s="10" t="s">
        <v>817</v>
      </c>
      <c r="H81" s="10" t="s">
        <v>41</v>
      </c>
      <c r="I81" s="10" t="s">
        <v>558</v>
      </c>
      <c r="J81" s="11"/>
      <c r="K81" s="11"/>
      <c r="L81" s="11">
        <f t="shared" si="1"/>
        <v>0</v>
      </c>
      <c r="M81" s="10" t="s">
        <v>635</v>
      </c>
      <c r="N81" s="10" t="s">
        <v>751</v>
      </c>
      <c r="O81" s="12" t="s">
        <v>54</v>
      </c>
      <c r="P81" s="10" t="s">
        <v>31</v>
      </c>
      <c r="Q81" s="10" t="s">
        <v>282</v>
      </c>
      <c r="R81" s="10"/>
      <c r="S81" s="10" t="s">
        <v>550</v>
      </c>
    </row>
    <row r="82" spans="1:19" ht="28.9">
      <c r="A82" s="15">
        <v>45539</v>
      </c>
      <c r="B82" s="10" t="s">
        <v>825</v>
      </c>
      <c r="C82" s="10"/>
      <c r="D82" s="10"/>
      <c r="E82" s="10" t="s">
        <v>58</v>
      </c>
      <c r="F82" s="10" t="s">
        <v>25</v>
      </c>
      <c r="G82" s="10" t="s">
        <v>817</v>
      </c>
      <c r="H82" s="10" t="s">
        <v>41</v>
      </c>
      <c r="I82" s="10" t="s">
        <v>558</v>
      </c>
      <c r="J82" s="11"/>
      <c r="K82" s="11"/>
      <c r="L82" s="11">
        <f t="shared" si="1"/>
        <v>0</v>
      </c>
      <c r="M82" s="10" t="s">
        <v>635</v>
      </c>
      <c r="N82" s="10" t="s">
        <v>751</v>
      </c>
      <c r="O82" s="12" t="s">
        <v>54</v>
      </c>
      <c r="P82" s="10" t="s">
        <v>31</v>
      </c>
      <c r="Q82" s="10" t="s">
        <v>282</v>
      </c>
      <c r="R82" s="10"/>
      <c r="S82" s="10" t="s">
        <v>550</v>
      </c>
    </row>
    <row r="83" spans="1:19" ht="28.9">
      <c r="A83" s="15">
        <v>45539</v>
      </c>
      <c r="B83" s="10" t="s">
        <v>826</v>
      </c>
      <c r="C83" s="10"/>
      <c r="D83" s="10"/>
      <c r="E83" s="10" t="s">
        <v>58</v>
      </c>
      <c r="F83" s="10" t="s">
        <v>59</v>
      </c>
      <c r="G83" s="10" t="s">
        <v>827</v>
      </c>
      <c r="H83" s="10" t="s">
        <v>41</v>
      </c>
      <c r="I83" s="10" t="s">
        <v>558</v>
      </c>
      <c r="J83" s="11"/>
      <c r="K83" s="11"/>
      <c r="L83" s="11">
        <f t="shared" si="1"/>
        <v>0</v>
      </c>
      <c r="M83" s="10" t="s">
        <v>635</v>
      </c>
      <c r="N83" s="10" t="s">
        <v>751</v>
      </c>
      <c r="O83" s="12" t="s">
        <v>54</v>
      </c>
      <c r="P83" s="10" t="s">
        <v>31</v>
      </c>
      <c r="Q83" s="10" t="s">
        <v>282</v>
      </c>
      <c r="R83" s="10"/>
      <c r="S83" s="10" t="s">
        <v>550</v>
      </c>
    </row>
    <row r="84" spans="1:19" ht="28.9">
      <c r="A84" s="15">
        <v>45539</v>
      </c>
      <c r="B84" s="10" t="s">
        <v>828</v>
      </c>
      <c r="C84" s="10"/>
      <c r="D84" s="10"/>
      <c r="E84" s="10" t="s">
        <v>58</v>
      </c>
      <c r="F84" s="10" t="s">
        <v>25</v>
      </c>
      <c r="G84" s="10" t="s">
        <v>817</v>
      </c>
      <c r="H84" s="10" t="s">
        <v>41</v>
      </c>
      <c r="I84" s="10" t="s">
        <v>558</v>
      </c>
      <c r="J84" s="11"/>
      <c r="K84" s="11"/>
      <c r="L84" s="11">
        <f t="shared" si="1"/>
        <v>0</v>
      </c>
      <c r="M84" s="10" t="s">
        <v>635</v>
      </c>
      <c r="N84" s="10" t="s">
        <v>751</v>
      </c>
      <c r="O84" s="12" t="s">
        <v>54</v>
      </c>
      <c r="P84" s="10" t="s">
        <v>31</v>
      </c>
      <c r="Q84" s="10" t="s">
        <v>282</v>
      </c>
      <c r="R84" s="10"/>
      <c r="S84" s="10" t="s">
        <v>550</v>
      </c>
    </row>
    <row r="85" spans="1:19" ht="28.9">
      <c r="A85" s="15">
        <v>45544</v>
      </c>
      <c r="B85" s="10" t="s">
        <v>829</v>
      </c>
      <c r="C85" s="10"/>
      <c r="D85" s="10"/>
      <c r="E85" s="10" t="s">
        <v>58</v>
      </c>
      <c r="F85" s="10" t="s">
        <v>59</v>
      </c>
      <c r="G85" s="10" t="s">
        <v>830</v>
      </c>
      <c r="H85" s="10" t="s">
        <v>28</v>
      </c>
      <c r="I85" s="10" t="s">
        <v>466</v>
      </c>
      <c r="J85" s="11">
        <v>2500</v>
      </c>
      <c r="K85" s="11"/>
      <c r="L85" s="11">
        <f t="shared" si="1"/>
        <v>2500</v>
      </c>
      <c r="M85" s="10" t="s">
        <v>43</v>
      </c>
      <c r="N85" s="10" t="s">
        <v>78</v>
      </c>
      <c r="O85" s="10" t="s">
        <v>31</v>
      </c>
      <c r="P85" s="10" t="s">
        <v>32</v>
      </c>
      <c r="Q85" s="10" t="s">
        <v>71</v>
      </c>
      <c r="S85" s="10" t="s">
        <v>550</v>
      </c>
    </row>
    <row r="86" spans="1:19" ht="28.9">
      <c r="A86" s="15">
        <v>45544</v>
      </c>
      <c r="B86" s="10" t="s">
        <v>831</v>
      </c>
      <c r="C86" s="10"/>
      <c r="D86" s="10"/>
      <c r="E86" s="10" t="s">
        <v>106</v>
      </c>
      <c r="F86" s="10" t="s">
        <v>59</v>
      </c>
      <c r="G86" s="10" t="s">
        <v>832</v>
      </c>
      <c r="H86" s="10" t="s">
        <v>62</v>
      </c>
      <c r="I86" s="10" t="s">
        <v>63</v>
      </c>
      <c r="J86" s="11">
        <v>350</v>
      </c>
      <c r="K86" s="11">
        <v>2500</v>
      </c>
      <c r="L86" s="11">
        <f t="shared" ref="L86:L108" si="2">SUM(J86:K86)</f>
        <v>2850</v>
      </c>
      <c r="M86" s="10" t="s">
        <v>43</v>
      </c>
      <c r="N86" s="10" t="s">
        <v>44</v>
      </c>
      <c r="O86" s="10" t="s">
        <v>31</v>
      </c>
      <c r="P86" s="10" t="s">
        <v>32</v>
      </c>
      <c r="Q86" s="10" t="s">
        <v>71</v>
      </c>
      <c r="S86" s="10" t="s">
        <v>550</v>
      </c>
    </row>
    <row r="87" spans="1:19" ht="28.9">
      <c r="A87" s="15">
        <v>45544</v>
      </c>
      <c r="B87" s="10" t="s">
        <v>833</v>
      </c>
      <c r="C87" s="10"/>
      <c r="D87" s="10"/>
      <c r="E87" s="10" t="s">
        <v>58</v>
      </c>
      <c r="F87" s="10" t="s">
        <v>25</v>
      </c>
      <c r="G87" s="10" t="s">
        <v>817</v>
      </c>
      <c r="H87" s="10" t="s">
        <v>41</v>
      </c>
      <c r="I87" s="10" t="s">
        <v>558</v>
      </c>
      <c r="J87" s="11"/>
      <c r="K87" s="11"/>
      <c r="L87" s="11">
        <f t="shared" si="2"/>
        <v>0</v>
      </c>
      <c r="M87" s="10" t="s">
        <v>635</v>
      </c>
      <c r="N87" s="10" t="s">
        <v>751</v>
      </c>
      <c r="O87" s="10" t="s">
        <v>31</v>
      </c>
      <c r="P87" s="10" t="s">
        <v>32</v>
      </c>
      <c r="Q87" s="10" t="s">
        <v>71</v>
      </c>
      <c r="S87" s="10" t="s">
        <v>550</v>
      </c>
    </row>
    <row r="88" spans="1:19" ht="28.9">
      <c r="A88" s="15">
        <v>45546</v>
      </c>
      <c r="B88" s="10" t="s">
        <v>834</v>
      </c>
      <c r="C88" s="10"/>
      <c r="D88" s="10"/>
      <c r="E88" s="10" t="s">
        <v>99</v>
      </c>
      <c r="F88" s="10" t="s">
        <v>100</v>
      </c>
      <c r="G88" s="10" t="s">
        <v>835</v>
      </c>
      <c r="H88" s="10" t="s">
        <v>41</v>
      </c>
      <c r="I88" s="10" t="s">
        <v>125</v>
      </c>
      <c r="J88" s="11"/>
      <c r="K88" s="11"/>
      <c r="L88" s="11">
        <f t="shared" si="2"/>
        <v>0</v>
      </c>
      <c r="M88" s="10" t="s">
        <v>635</v>
      </c>
      <c r="N88" s="10" t="s">
        <v>284</v>
      </c>
      <c r="O88" s="12" t="s">
        <v>54</v>
      </c>
      <c r="P88" s="10" t="s">
        <v>31</v>
      </c>
      <c r="Q88" s="10" t="s">
        <v>282</v>
      </c>
      <c r="R88" s="10"/>
      <c r="S88" s="10" t="s">
        <v>110</v>
      </c>
    </row>
    <row r="89" spans="1:19" ht="28.9">
      <c r="A89" s="15">
        <v>45546</v>
      </c>
      <c r="B89" s="10" t="s">
        <v>836</v>
      </c>
      <c r="C89" s="10"/>
      <c r="D89" s="10"/>
      <c r="E89" s="10" t="s">
        <v>370</v>
      </c>
      <c r="F89" s="10" t="s">
        <v>75</v>
      </c>
      <c r="G89" s="10" t="s">
        <v>837</v>
      </c>
      <c r="H89" s="10" t="s">
        <v>41</v>
      </c>
      <c r="I89" s="10" t="s">
        <v>125</v>
      </c>
      <c r="J89" s="11"/>
      <c r="K89" s="11"/>
      <c r="L89" s="11">
        <f t="shared" si="2"/>
        <v>0</v>
      </c>
      <c r="M89" s="10" t="s">
        <v>635</v>
      </c>
      <c r="N89" s="10" t="s">
        <v>284</v>
      </c>
      <c r="O89" s="12" t="s">
        <v>54</v>
      </c>
      <c r="P89" s="10" t="s">
        <v>31</v>
      </c>
      <c r="Q89" s="10" t="s">
        <v>282</v>
      </c>
      <c r="R89" s="10"/>
      <c r="S89" s="10" t="s">
        <v>110</v>
      </c>
    </row>
    <row r="90" spans="1:19" ht="28.9">
      <c r="A90" s="15">
        <v>45546</v>
      </c>
      <c r="B90" s="10" t="s">
        <v>838</v>
      </c>
      <c r="C90" s="10"/>
      <c r="D90" s="10"/>
      <c r="E90" s="10" t="s">
        <v>137</v>
      </c>
      <c r="F90" s="10" t="s">
        <v>107</v>
      </c>
      <c r="G90" s="10" t="s">
        <v>129</v>
      </c>
      <c r="H90" s="10" t="s">
        <v>41</v>
      </c>
      <c r="I90" s="10" t="s">
        <v>125</v>
      </c>
      <c r="J90" s="11"/>
      <c r="K90" s="11"/>
      <c r="L90" s="11">
        <f t="shared" si="2"/>
        <v>0</v>
      </c>
      <c r="M90" s="10" t="s">
        <v>635</v>
      </c>
      <c r="N90" s="10" t="s">
        <v>284</v>
      </c>
      <c r="O90" s="12" t="s">
        <v>54</v>
      </c>
      <c r="P90" s="10" t="s">
        <v>31</v>
      </c>
      <c r="Q90" s="10" t="s">
        <v>282</v>
      </c>
      <c r="R90" s="10"/>
      <c r="S90" s="10" t="s">
        <v>110</v>
      </c>
    </row>
    <row r="91" spans="1:19" ht="43.15">
      <c r="A91" s="15">
        <v>45546</v>
      </c>
      <c r="B91" s="10" t="s">
        <v>839</v>
      </c>
      <c r="C91" s="10"/>
      <c r="D91" s="10"/>
      <c r="E91" s="10" t="s">
        <v>95</v>
      </c>
      <c r="F91" s="10" t="s">
        <v>59</v>
      </c>
      <c r="G91" s="10" t="s">
        <v>840</v>
      </c>
      <c r="H91" s="10" t="s">
        <v>28</v>
      </c>
      <c r="I91" s="10" t="s">
        <v>466</v>
      </c>
      <c r="J91" s="11">
        <v>255</v>
      </c>
      <c r="K91" s="11">
        <v>600</v>
      </c>
      <c r="L91" s="11">
        <f t="shared" si="2"/>
        <v>855</v>
      </c>
      <c r="M91" s="10" t="s">
        <v>43</v>
      </c>
      <c r="N91" s="10" t="s">
        <v>44</v>
      </c>
      <c r="O91" s="12" t="s">
        <v>54</v>
      </c>
      <c r="P91" s="10" t="s">
        <v>31</v>
      </c>
      <c r="Q91" s="10" t="s">
        <v>282</v>
      </c>
      <c r="R91" s="10"/>
      <c r="S91" s="10" t="s">
        <v>110</v>
      </c>
    </row>
    <row r="92" spans="1:19" ht="28.9">
      <c r="A92" s="15">
        <v>45546</v>
      </c>
      <c r="B92" s="10" t="s">
        <v>841</v>
      </c>
      <c r="C92" s="10"/>
      <c r="D92" s="10"/>
      <c r="E92" s="10" t="s">
        <v>58</v>
      </c>
      <c r="F92" s="10" t="s">
        <v>100</v>
      </c>
      <c r="G92" s="10" t="s">
        <v>842</v>
      </c>
      <c r="H92" s="10" t="s">
        <v>28</v>
      </c>
      <c r="I92" s="10" t="s">
        <v>466</v>
      </c>
      <c r="J92" s="11">
        <v>3000</v>
      </c>
      <c r="K92" s="11"/>
      <c r="L92" s="11">
        <f t="shared" si="2"/>
        <v>3000</v>
      </c>
      <c r="M92" s="10" t="s">
        <v>52</v>
      </c>
      <c r="N92" s="10" t="s">
        <v>78</v>
      </c>
      <c r="O92" s="12" t="s">
        <v>54</v>
      </c>
      <c r="P92" s="10" t="s">
        <v>31</v>
      </c>
      <c r="Q92" s="10" t="s">
        <v>282</v>
      </c>
      <c r="R92" s="10"/>
      <c r="S92" s="10" t="s">
        <v>110</v>
      </c>
    </row>
    <row r="93" spans="1:19" ht="43.15">
      <c r="A93" s="15">
        <v>45551</v>
      </c>
      <c r="B93" s="10" t="s">
        <v>843</v>
      </c>
      <c r="C93" s="10"/>
      <c r="D93" s="10"/>
      <c r="E93" s="10" t="s">
        <v>265</v>
      </c>
      <c r="F93" s="10" t="s">
        <v>59</v>
      </c>
      <c r="G93" s="10" t="s">
        <v>844</v>
      </c>
      <c r="H93" s="10" t="s">
        <v>62</v>
      </c>
      <c r="I93" s="10" t="s">
        <v>223</v>
      </c>
      <c r="J93" s="11">
        <v>1944</v>
      </c>
      <c r="K93" s="11">
        <v>2592</v>
      </c>
      <c r="L93" s="11">
        <f t="shared" si="2"/>
        <v>4536</v>
      </c>
      <c r="M93" s="10" t="s">
        <v>52</v>
      </c>
      <c r="N93" s="10" t="s">
        <v>78</v>
      </c>
      <c r="O93" s="12" t="s">
        <v>54</v>
      </c>
      <c r="P93" s="10" t="s">
        <v>32</v>
      </c>
      <c r="Q93" s="10" t="s">
        <v>282</v>
      </c>
      <c r="R93" s="10"/>
      <c r="S93" s="10" t="s">
        <v>550</v>
      </c>
    </row>
    <row r="94" spans="1:19" ht="28.9">
      <c r="A94" s="15">
        <v>45551</v>
      </c>
      <c r="B94" s="10" t="s">
        <v>805</v>
      </c>
      <c r="C94" s="10"/>
      <c r="D94" s="10"/>
      <c r="E94" s="10" t="s">
        <v>133</v>
      </c>
      <c r="F94" s="10" t="s">
        <v>107</v>
      </c>
      <c r="G94" s="10" t="s">
        <v>109</v>
      </c>
      <c r="H94" s="10" t="s">
        <v>62</v>
      </c>
      <c r="I94" s="10" t="s">
        <v>63</v>
      </c>
      <c r="J94" s="11"/>
      <c r="K94" s="11"/>
      <c r="L94" s="11">
        <f t="shared" si="2"/>
        <v>0</v>
      </c>
      <c r="M94" s="10" t="s">
        <v>52</v>
      </c>
      <c r="N94" s="10" t="s">
        <v>78</v>
      </c>
      <c r="O94" s="12" t="s">
        <v>54</v>
      </c>
      <c r="P94" s="10" t="s">
        <v>32</v>
      </c>
      <c r="Q94" s="10" t="s">
        <v>282</v>
      </c>
      <c r="R94" s="10"/>
      <c r="S94" s="10" t="s">
        <v>550</v>
      </c>
    </row>
    <row r="95" spans="1:19" ht="28.9">
      <c r="A95" s="15">
        <v>45553</v>
      </c>
      <c r="B95" s="10" t="s">
        <v>581</v>
      </c>
      <c r="C95" s="10"/>
      <c r="D95" s="10"/>
      <c r="E95" s="10" t="s">
        <v>137</v>
      </c>
      <c r="F95" s="10" t="s">
        <v>59</v>
      </c>
      <c r="G95" s="10" t="s">
        <v>845</v>
      </c>
      <c r="H95" s="10" t="s">
        <v>62</v>
      </c>
      <c r="I95" s="10" t="s">
        <v>63</v>
      </c>
      <c r="J95" s="11">
        <v>20144</v>
      </c>
      <c r="K95" s="11">
        <v>40846.199999999997</v>
      </c>
      <c r="L95" s="11">
        <f t="shared" si="2"/>
        <v>60990.2</v>
      </c>
      <c r="M95" s="10" t="s">
        <v>43</v>
      </c>
      <c r="N95" s="10" t="s">
        <v>44</v>
      </c>
      <c r="O95" s="12" t="s">
        <v>54</v>
      </c>
      <c r="P95" s="10" t="s">
        <v>176</v>
      </c>
      <c r="Q95" s="10" t="s">
        <v>31</v>
      </c>
      <c r="R95" s="10" t="s">
        <v>719</v>
      </c>
      <c r="S95" s="10" t="s">
        <v>550</v>
      </c>
    </row>
    <row r="96" spans="1:19" ht="43.15">
      <c r="A96" s="15">
        <v>45553</v>
      </c>
      <c r="B96" s="10" t="s">
        <v>846</v>
      </c>
      <c r="C96" s="10"/>
      <c r="D96" s="10"/>
      <c r="E96" s="10" t="s">
        <v>847</v>
      </c>
      <c r="F96" s="10" t="s">
        <v>59</v>
      </c>
      <c r="G96" s="10" t="s">
        <v>848</v>
      </c>
      <c r="H96" s="10" t="s">
        <v>28</v>
      </c>
      <c r="I96" s="10" t="s">
        <v>466</v>
      </c>
      <c r="J96" s="11">
        <v>10302.19</v>
      </c>
      <c r="K96" s="11">
        <v>13722.93</v>
      </c>
      <c r="L96" s="11">
        <f t="shared" si="2"/>
        <v>24025.120000000003</v>
      </c>
      <c r="M96" s="10" t="s">
        <v>52</v>
      </c>
      <c r="N96" s="10" t="s">
        <v>78</v>
      </c>
      <c r="O96" s="12" t="s">
        <v>54</v>
      </c>
      <c r="P96" s="10" t="s">
        <v>176</v>
      </c>
      <c r="Q96" s="10" t="s">
        <v>31</v>
      </c>
      <c r="R96" s="10" t="s">
        <v>719</v>
      </c>
      <c r="S96" s="10" t="s">
        <v>550</v>
      </c>
    </row>
    <row r="97" spans="1:19" ht="43.15">
      <c r="A97" s="15">
        <v>45553</v>
      </c>
      <c r="B97" s="5" t="s">
        <v>849</v>
      </c>
      <c r="C97" s="5"/>
      <c r="D97" s="5"/>
      <c r="E97" s="5" t="s">
        <v>756</v>
      </c>
      <c r="F97" s="5" t="s">
        <v>59</v>
      </c>
      <c r="G97" s="5" t="s">
        <v>850</v>
      </c>
      <c r="H97" s="5" t="s">
        <v>28</v>
      </c>
      <c r="I97" s="5" t="s">
        <v>466</v>
      </c>
      <c r="J97" s="7">
        <v>2010</v>
      </c>
      <c r="K97" s="7">
        <v>4800</v>
      </c>
      <c r="L97" s="11">
        <f t="shared" si="2"/>
        <v>6810</v>
      </c>
      <c r="M97" s="5" t="s">
        <v>52</v>
      </c>
      <c r="N97" s="10" t="s">
        <v>78</v>
      </c>
      <c r="O97" s="12" t="s">
        <v>54</v>
      </c>
      <c r="P97" s="10" t="s">
        <v>176</v>
      </c>
      <c r="Q97" s="10" t="s">
        <v>31</v>
      </c>
      <c r="R97" s="10" t="s">
        <v>719</v>
      </c>
      <c r="S97" s="10" t="s">
        <v>550</v>
      </c>
    </row>
    <row r="98" spans="1:19" ht="57.6">
      <c r="A98" s="15">
        <v>45560</v>
      </c>
      <c r="B98" s="5" t="s">
        <v>851</v>
      </c>
      <c r="C98" s="5"/>
      <c r="D98" s="5"/>
      <c r="E98" s="5" t="s">
        <v>137</v>
      </c>
      <c r="F98" s="5" t="s">
        <v>59</v>
      </c>
      <c r="G98" s="5" t="s">
        <v>852</v>
      </c>
      <c r="H98" s="5" t="s">
        <v>41</v>
      </c>
      <c r="I98" s="5" t="s">
        <v>558</v>
      </c>
      <c r="J98" s="7"/>
      <c r="K98" s="7"/>
      <c r="L98" s="11">
        <f t="shared" si="2"/>
        <v>0</v>
      </c>
      <c r="M98" s="5" t="s">
        <v>635</v>
      </c>
      <c r="N98" s="10" t="s">
        <v>751</v>
      </c>
      <c r="O98" s="10" t="s">
        <v>176</v>
      </c>
      <c r="P98" s="10" t="s">
        <v>32</v>
      </c>
      <c r="Q98" s="10" t="s">
        <v>709</v>
      </c>
      <c r="S98" s="10" t="s">
        <v>550</v>
      </c>
    </row>
    <row r="99" spans="1:19" ht="28.9">
      <c r="A99" s="15">
        <v>45560</v>
      </c>
      <c r="B99" s="5" t="s">
        <v>853</v>
      </c>
      <c r="C99" s="5"/>
      <c r="D99" s="5"/>
      <c r="E99" s="5" t="s">
        <v>137</v>
      </c>
      <c r="F99" s="5" t="s">
        <v>59</v>
      </c>
      <c r="G99" s="5" t="s">
        <v>854</v>
      </c>
      <c r="H99" s="5" t="s">
        <v>62</v>
      </c>
      <c r="I99" s="5" t="s">
        <v>63</v>
      </c>
      <c r="J99" s="7"/>
      <c r="K99" s="7"/>
      <c r="L99" s="11">
        <f t="shared" si="2"/>
        <v>0</v>
      </c>
      <c r="M99" s="5" t="s">
        <v>52</v>
      </c>
      <c r="N99" s="5" t="s">
        <v>78</v>
      </c>
      <c r="O99" s="10" t="s">
        <v>176</v>
      </c>
      <c r="P99" s="10" t="s">
        <v>32</v>
      </c>
      <c r="Q99" s="10" t="s">
        <v>709</v>
      </c>
      <c r="S99" s="10" t="s">
        <v>550</v>
      </c>
    </row>
    <row r="100" spans="1:19" ht="43.15">
      <c r="A100" s="15">
        <v>45560</v>
      </c>
      <c r="B100" s="10" t="s">
        <v>855</v>
      </c>
      <c r="C100" s="10"/>
      <c r="D100" s="10"/>
      <c r="E100" s="10" t="s">
        <v>197</v>
      </c>
      <c r="F100" s="10" t="s">
        <v>59</v>
      </c>
      <c r="G100" s="10" t="s">
        <v>856</v>
      </c>
      <c r="H100" s="10" t="s">
        <v>28</v>
      </c>
      <c r="I100" s="10" t="s">
        <v>466</v>
      </c>
      <c r="J100" s="11"/>
      <c r="K100" s="11"/>
      <c r="L100" s="11">
        <f t="shared" si="2"/>
        <v>0</v>
      </c>
      <c r="M100" s="10" t="s">
        <v>52</v>
      </c>
      <c r="N100" s="10" t="s">
        <v>78</v>
      </c>
      <c r="O100" s="10" t="s">
        <v>176</v>
      </c>
      <c r="P100" s="10" t="s">
        <v>32</v>
      </c>
      <c r="Q100" s="10" t="s">
        <v>709</v>
      </c>
      <c r="S100" s="10" t="s">
        <v>550</v>
      </c>
    </row>
    <row r="101" spans="1:19" ht="43.15">
      <c r="A101" s="15">
        <v>45560</v>
      </c>
      <c r="B101" s="10" t="s">
        <v>857</v>
      </c>
      <c r="C101" s="10"/>
      <c r="D101" s="10"/>
      <c r="E101" s="10" t="s">
        <v>197</v>
      </c>
      <c r="F101" s="10" t="s">
        <v>59</v>
      </c>
      <c r="G101" s="10" t="s">
        <v>858</v>
      </c>
      <c r="H101" s="10" t="s">
        <v>28</v>
      </c>
      <c r="I101" s="10" t="s">
        <v>466</v>
      </c>
      <c r="J101" s="11">
        <v>5000</v>
      </c>
      <c r="K101" s="11"/>
      <c r="L101" s="11">
        <f t="shared" si="2"/>
        <v>5000</v>
      </c>
      <c r="M101" s="10" t="s">
        <v>43</v>
      </c>
      <c r="N101" s="10" t="s">
        <v>44</v>
      </c>
      <c r="O101" s="10" t="s">
        <v>176</v>
      </c>
      <c r="P101" s="10" t="s">
        <v>32</v>
      </c>
      <c r="Q101" s="10" t="s">
        <v>709</v>
      </c>
      <c r="S101" s="10" t="s">
        <v>550</v>
      </c>
    </row>
    <row r="102" spans="1:19" ht="43.15">
      <c r="A102" s="15">
        <v>45560</v>
      </c>
      <c r="B102" s="10" t="s">
        <v>859</v>
      </c>
      <c r="C102" s="10"/>
      <c r="D102" s="10"/>
      <c r="E102" s="10" t="s">
        <v>95</v>
      </c>
      <c r="F102" s="10" t="s">
        <v>59</v>
      </c>
      <c r="G102" s="10" t="s">
        <v>860</v>
      </c>
      <c r="H102" s="10" t="s">
        <v>28</v>
      </c>
      <c r="I102" s="10" t="s">
        <v>466</v>
      </c>
      <c r="J102" s="11">
        <v>755</v>
      </c>
      <c r="K102" s="11">
        <v>1800</v>
      </c>
      <c r="L102" s="11">
        <f t="shared" si="2"/>
        <v>2555</v>
      </c>
      <c r="M102" s="10" t="s">
        <v>43</v>
      </c>
      <c r="N102" s="10" t="s">
        <v>44</v>
      </c>
      <c r="O102" s="10" t="s">
        <v>176</v>
      </c>
      <c r="P102" s="10" t="s">
        <v>32</v>
      </c>
      <c r="Q102" s="10" t="s">
        <v>709</v>
      </c>
      <c r="S102" s="10" t="s">
        <v>550</v>
      </c>
    </row>
    <row r="103" spans="1:19" ht="43.15">
      <c r="A103" s="15">
        <v>45560</v>
      </c>
      <c r="B103" s="10" t="s">
        <v>861</v>
      </c>
      <c r="C103" s="10"/>
      <c r="D103" s="10"/>
      <c r="E103" s="10" t="s">
        <v>95</v>
      </c>
      <c r="F103" s="10" t="s">
        <v>49</v>
      </c>
      <c r="G103" s="10" t="s">
        <v>862</v>
      </c>
      <c r="H103" s="10" t="s">
        <v>28</v>
      </c>
      <c r="I103" s="10" t="s">
        <v>466</v>
      </c>
      <c r="J103" s="11">
        <v>1005</v>
      </c>
      <c r="K103" s="11"/>
      <c r="L103" s="11">
        <f t="shared" si="2"/>
        <v>1005</v>
      </c>
      <c r="M103" s="10" t="s">
        <v>43</v>
      </c>
      <c r="N103" s="10" t="s">
        <v>863</v>
      </c>
      <c r="O103" s="10" t="s">
        <v>176</v>
      </c>
      <c r="P103" s="10" t="s">
        <v>32</v>
      </c>
      <c r="Q103" s="10" t="s">
        <v>709</v>
      </c>
      <c r="S103" s="10" t="s">
        <v>550</v>
      </c>
    </row>
    <row r="104" spans="1:19" ht="28.9">
      <c r="A104" s="15">
        <v>45565</v>
      </c>
      <c r="B104" s="10" t="s">
        <v>864</v>
      </c>
      <c r="C104" s="10"/>
      <c r="D104" s="10"/>
      <c r="E104" s="10" t="s">
        <v>58</v>
      </c>
      <c r="F104" s="10" t="s">
        <v>107</v>
      </c>
      <c r="G104" s="10" t="s">
        <v>865</v>
      </c>
      <c r="H104" s="10" t="s">
        <v>62</v>
      </c>
      <c r="I104" s="10" t="s">
        <v>63</v>
      </c>
      <c r="J104" s="11"/>
      <c r="K104" s="11"/>
      <c r="L104" s="11">
        <f t="shared" si="2"/>
        <v>0</v>
      </c>
      <c r="M104" s="10" t="s">
        <v>52</v>
      </c>
      <c r="N104" s="10" t="s">
        <v>78</v>
      </c>
      <c r="O104" s="10" t="s">
        <v>176</v>
      </c>
      <c r="P104" s="10" t="s">
        <v>282</v>
      </c>
      <c r="Q104" s="10" t="s">
        <v>709</v>
      </c>
      <c r="S104" s="10" t="s">
        <v>550</v>
      </c>
    </row>
    <row r="105" spans="1:19" ht="43.15">
      <c r="A105" s="15">
        <v>45565</v>
      </c>
      <c r="B105" s="10" t="s">
        <v>866</v>
      </c>
      <c r="C105" s="10"/>
      <c r="D105" s="10"/>
      <c r="E105" s="10" t="s">
        <v>95</v>
      </c>
      <c r="F105" s="10" t="s">
        <v>59</v>
      </c>
      <c r="G105" s="10" t="s">
        <v>704</v>
      </c>
      <c r="H105" s="10" t="s">
        <v>28</v>
      </c>
      <c r="I105" s="10" t="s">
        <v>466</v>
      </c>
      <c r="J105" s="11"/>
      <c r="K105" s="11"/>
      <c r="L105" s="11">
        <f t="shared" si="2"/>
        <v>0</v>
      </c>
      <c r="M105" s="10" t="s">
        <v>52</v>
      </c>
      <c r="N105" s="10" t="s">
        <v>78</v>
      </c>
      <c r="O105" s="10" t="s">
        <v>176</v>
      </c>
      <c r="P105" s="10" t="s">
        <v>282</v>
      </c>
      <c r="Q105" s="10" t="s">
        <v>709</v>
      </c>
      <c r="S105" s="10" t="s">
        <v>550</v>
      </c>
    </row>
    <row r="106" spans="1:19" ht="43.15">
      <c r="A106" s="15">
        <v>45565</v>
      </c>
      <c r="B106" s="10" t="s">
        <v>867</v>
      </c>
      <c r="C106" s="10"/>
      <c r="D106" s="10"/>
      <c r="E106" s="10" t="s">
        <v>95</v>
      </c>
      <c r="F106" s="10" t="s">
        <v>59</v>
      </c>
      <c r="G106" s="10" t="s">
        <v>704</v>
      </c>
      <c r="H106" s="10" t="s">
        <v>28</v>
      </c>
      <c r="I106" s="10" t="s">
        <v>466</v>
      </c>
      <c r="J106" s="11"/>
      <c r="K106" s="11"/>
      <c r="L106" s="11">
        <f t="shared" si="2"/>
        <v>0</v>
      </c>
      <c r="M106" s="10" t="s">
        <v>52</v>
      </c>
      <c r="N106" s="10" t="s">
        <v>78</v>
      </c>
      <c r="O106" s="10" t="s">
        <v>176</v>
      </c>
      <c r="P106" s="10" t="s">
        <v>282</v>
      </c>
      <c r="Q106" s="10" t="s">
        <v>709</v>
      </c>
      <c r="S106" s="10" t="s">
        <v>550</v>
      </c>
    </row>
    <row r="107" spans="1:19" ht="43.15">
      <c r="A107" s="15">
        <v>45565</v>
      </c>
      <c r="B107" s="5" t="s">
        <v>868</v>
      </c>
      <c r="C107" s="5"/>
      <c r="D107" s="5"/>
      <c r="E107" s="10" t="s">
        <v>95</v>
      </c>
      <c r="F107" s="10" t="s">
        <v>59</v>
      </c>
      <c r="G107" s="10" t="s">
        <v>704</v>
      </c>
      <c r="H107" s="10" t="s">
        <v>28</v>
      </c>
      <c r="I107" s="10" t="s">
        <v>466</v>
      </c>
      <c r="J107" s="11"/>
      <c r="K107" s="11"/>
      <c r="L107" s="11">
        <f t="shared" si="2"/>
        <v>0</v>
      </c>
      <c r="M107" s="10" t="s">
        <v>52</v>
      </c>
      <c r="N107" s="10" t="s">
        <v>78</v>
      </c>
      <c r="O107" s="10" t="s">
        <v>176</v>
      </c>
      <c r="P107" s="10" t="s">
        <v>282</v>
      </c>
      <c r="Q107" s="10" t="s">
        <v>709</v>
      </c>
      <c r="S107" s="10" t="s">
        <v>550</v>
      </c>
    </row>
    <row r="108" spans="1:19" ht="43.15">
      <c r="A108" s="15">
        <v>45565</v>
      </c>
      <c r="B108" s="5" t="s">
        <v>869</v>
      </c>
      <c r="C108" s="5"/>
      <c r="D108" s="5"/>
      <c r="E108" s="10" t="s">
        <v>82</v>
      </c>
      <c r="F108" s="10" t="s">
        <v>59</v>
      </c>
      <c r="G108" s="10" t="s">
        <v>704</v>
      </c>
      <c r="H108" s="10" t="s">
        <v>28</v>
      </c>
      <c r="I108" s="10" t="s">
        <v>466</v>
      </c>
      <c r="J108" s="11"/>
      <c r="K108" s="11"/>
      <c r="L108" s="11">
        <f t="shared" si="2"/>
        <v>0</v>
      </c>
      <c r="M108" s="10" t="s">
        <v>52</v>
      </c>
      <c r="N108" s="10" t="s">
        <v>78</v>
      </c>
      <c r="O108" s="10" t="s">
        <v>176</v>
      </c>
      <c r="P108" s="10" t="s">
        <v>282</v>
      </c>
      <c r="Q108" s="10" t="s">
        <v>709</v>
      </c>
      <c r="S108" s="10" t="s">
        <v>550</v>
      </c>
    </row>
    <row r="114" spans="1:15">
      <c r="A114" s="94"/>
      <c r="B114" s="87"/>
      <c r="C114" s="87"/>
      <c r="D114" s="87"/>
      <c r="E114" s="87"/>
      <c r="F114" s="87"/>
      <c r="G114" s="87"/>
      <c r="H114" s="87"/>
      <c r="I114" s="87"/>
      <c r="J114" s="95"/>
      <c r="K114" s="95"/>
      <c r="M114" s="87"/>
      <c r="N114" s="87"/>
      <c r="O114" s="96"/>
    </row>
    <row r="148" spans="1:5">
      <c r="A148" s="28"/>
      <c r="B148" s="17"/>
      <c r="C148" s="17"/>
      <c r="D148" s="17"/>
      <c r="E148" s="17"/>
    </row>
    <row r="149" spans="1:5">
      <c r="A149" s="28"/>
      <c r="B149" s="17"/>
      <c r="C149" s="17"/>
      <c r="D149" s="17"/>
      <c r="E149" s="17"/>
    </row>
    <row r="150" spans="1:5">
      <c r="A150" s="28"/>
      <c r="B150" s="17"/>
      <c r="C150" s="17"/>
      <c r="D150" s="17"/>
      <c r="E150" s="17"/>
    </row>
    <row r="151" spans="1:5">
      <c r="A151" s="28"/>
      <c r="B151" s="17"/>
      <c r="C151" s="17"/>
      <c r="D151" s="17"/>
      <c r="E151" s="17"/>
    </row>
    <row r="152" spans="1:5">
      <c r="A152" s="28"/>
      <c r="B152" s="17"/>
      <c r="C152" s="17"/>
      <c r="D152" s="17"/>
      <c r="E152" s="17"/>
    </row>
    <row r="153" spans="1:5">
      <c r="A153" s="28"/>
      <c r="B153" s="17"/>
      <c r="C153" s="17"/>
      <c r="D153" s="17"/>
      <c r="E153" s="17"/>
    </row>
    <row r="154" spans="1:5">
      <c r="A154" s="28"/>
      <c r="B154" s="17"/>
      <c r="C154" s="17"/>
      <c r="D154" s="17"/>
      <c r="E154" s="17"/>
    </row>
    <row r="155" spans="1:5">
      <c r="A155" s="28"/>
      <c r="B155" s="22"/>
      <c r="C155" s="22"/>
      <c r="D155" s="22"/>
      <c r="E155" s="23" t="s">
        <v>41</v>
      </c>
    </row>
    <row r="156" spans="1:5">
      <c r="B156" s="24">
        <v>1</v>
      </c>
      <c r="C156" s="24"/>
      <c r="D156" s="24"/>
      <c r="E156" s="24">
        <v>13</v>
      </c>
    </row>
    <row r="157" spans="1:5">
      <c r="B157" s="24">
        <v>2</v>
      </c>
      <c r="C157" s="24"/>
      <c r="D157" s="24"/>
      <c r="E157" s="24">
        <v>12</v>
      </c>
    </row>
    <row r="158" spans="1:5">
      <c r="B158" s="24">
        <v>3</v>
      </c>
      <c r="C158" s="24"/>
      <c r="D158" s="24"/>
      <c r="E158" s="24">
        <v>28</v>
      </c>
    </row>
    <row r="159" spans="1:5">
      <c r="B159" s="16"/>
      <c r="C159" s="16"/>
      <c r="D159" s="16"/>
      <c r="E159" s="25">
        <f>SUM(E156:E158)</f>
        <v>53</v>
      </c>
    </row>
  </sheetData>
  <autoFilter ref="A1:S115" xr:uid="{5B49BA2B-0A72-42FD-BDF8-CA5EB5B2DEAA}"/>
  <phoneticPr fontId="3" type="noConversion"/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CA421-3BEC-4B18-A241-6EFD0A30BC93}">
  <sheetPr>
    <pageSetUpPr fitToPage="1"/>
  </sheetPr>
  <dimension ref="A1:R121"/>
  <sheetViews>
    <sheetView zoomScale="76" zoomScaleNormal="76" workbookViewId="0">
      <pane ySplit="1" topLeftCell="A14" activePane="bottomLeft" state="frozen"/>
      <selection pane="bottomLeft" activeCell="C43" sqref="C43"/>
    </sheetView>
  </sheetViews>
  <sheetFormatPr defaultColWidth="8.7109375" defaultRowHeight="14.45"/>
  <cols>
    <col min="1" max="1" width="13.28515625" style="100" bestFit="1" customWidth="1"/>
    <col min="2" max="2" width="24.42578125" style="10" customWidth="1"/>
    <col min="3" max="3" width="20.7109375" style="13" customWidth="1"/>
    <col min="4" max="5" width="19.5703125" style="14" customWidth="1"/>
    <col min="6" max="6" width="26.28515625" style="14" bestFit="1" customWidth="1"/>
    <col min="7" max="7" width="29.7109375" style="12" bestFit="1" customWidth="1"/>
    <col min="8" max="8" width="27.7109375" style="14" customWidth="1"/>
    <col min="9" max="9" width="18.7109375" style="12" customWidth="1"/>
    <col min="10" max="10" width="17.5703125" style="8" customWidth="1"/>
    <col min="11" max="11" width="17" style="8" customWidth="1"/>
    <col min="12" max="12" width="25.7109375" style="8" customWidth="1"/>
    <col min="13" max="13" width="13.7109375" style="13" customWidth="1"/>
    <col min="14" max="14" width="17.42578125" style="10" customWidth="1"/>
    <col min="15" max="15" width="12.7109375" style="14" bestFit="1" customWidth="1"/>
    <col min="16" max="16" width="10.7109375" style="13" customWidth="1"/>
    <col min="17" max="17" width="14.42578125" style="13" customWidth="1"/>
    <col min="18" max="18" width="10.5703125" style="13" customWidth="1"/>
    <col min="19" max="16384" width="8.7109375" style="13"/>
  </cols>
  <sheetData>
    <row r="1" spans="1:18" ht="31.35">
      <c r="A1" s="1" t="s">
        <v>2</v>
      </c>
      <c r="B1" s="2" t="s">
        <v>3</v>
      </c>
      <c r="C1" s="2" t="s">
        <v>6</v>
      </c>
      <c r="D1" s="38" t="s">
        <v>4</v>
      </c>
      <c r="E1" s="38" t="s">
        <v>5</v>
      </c>
      <c r="F1" s="2" t="s">
        <v>7</v>
      </c>
      <c r="G1" s="4" t="s">
        <v>9</v>
      </c>
      <c r="H1" s="4" t="s">
        <v>10</v>
      </c>
      <c r="I1" s="4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2" t="s">
        <v>16</v>
      </c>
      <c r="O1" s="4" t="s">
        <v>454</v>
      </c>
      <c r="P1" s="4" t="s">
        <v>454</v>
      </c>
      <c r="Q1" s="4" t="s">
        <v>19</v>
      </c>
      <c r="R1" s="4" t="s">
        <v>20</v>
      </c>
    </row>
    <row r="2" spans="1:18" ht="43.15">
      <c r="A2" s="15">
        <v>45567</v>
      </c>
      <c r="B2" s="5" t="s">
        <v>870</v>
      </c>
      <c r="C2" s="5" t="s">
        <v>740</v>
      </c>
      <c r="D2" s="6">
        <v>5.7607593000000001</v>
      </c>
      <c r="E2" s="113">
        <v>2.6091099999999999E-2</v>
      </c>
      <c r="F2" s="5" t="s">
        <v>59</v>
      </c>
      <c r="G2" s="6" t="s">
        <v>770</v>
      </c>
      <c r="H2" s="6" t="s">
        <v>28</v>
      </c>
      <c r="I2" s="6" t="s">
        <v>466</v>
      </c>
      <c r="J2" s="7"/>
      <c r="K2" s="7"/>
      <c r="L2" s="11">
        <f>SUM(J2:K2)</f>
        <v>0</v>
      </c>
      <c r="M2" s="5" t="s">
        <v>52</v>
      </c>
      <c r="N2" s="5" t="s">
        <v>78</v>
      </c>
      <c r="O2" s="6" t="s">
        <v>54</v>
      </c>
      <c r="P2" s="10" t="s">
        <v>31</v>
      </c>
      <c r="Q2" s="10" t="s">
        <v>282</v>
      </c>
      <c r="R2" s="10" t="s">
        <v>550</v>
      </c>
    </row>
    <row r="3" spans="1:18" ht="43.15">
      <c r="A3" s="15">
        <v>45567</v>
      </c>
      <c r="B3" s="10" t="s">
        <v>871</v>
      </c>
      <c r="C3" s="10" t="s">
        <v>106</v>
      </c>
      <c r="D3" s="12">
        <v>5.7232989999999999</v>
      </c>
      <c r="E3" s="12">
        <v>0.13899400000000001</v>
      </c>
      <c r="F3" s="10" t="s">
        <v>75</v>
      </c>
      <c r="G3" s="12" t="s">
        <v>761</v>
      </c>
      <c r="H3" s="12" t="s">
        <v>62</v>
      </c>
      <c r="I3" s="12" t="s">
        <v>63</v>
      </c>
      <c r="J3" s="11"/>
      <c r="K3" s="11"/>
      <c r="L3" s="11">
        <f>SUM(J3:K3)</f>
        <v>0</v>
      </c>
      <c r="M3" s="5" t="s">
        <v>52</v>
      </c>
      <c r="N3" s="10" t="s">
        <v>78</v>
      </c>
      <c r="O3" s="12" t="s">
        <v>54</v>
      </c>
      <c r="P3" s="10" t="s">
        <v>31</v>
      </c>
      <c r="Q3" s="10" t="s">
        <v>282</v>
      </c>
      <c r="R3" s="10" t="s">
        <v>550</v>
      </c>
    </row>
    <row r="4" spans="1:18" ht="28.9">
      <c r="A4" s="15">
        <v>45567</v>
      </c>
      <c r="B4" s="10" t="s">
        <v>872</v>
      </c>
      <c r="C4" s="10" t="s">
        <v>106</v>
      </c>
      <c r="D4" s="12">
        <v>5.6987519999999998</v>
      </c>
      <c r="E4" s="12">
        <v>8.8375999999999996E-2</v>
      </c>
      <c r="F4" s="10" t="s">
        <v>75</v>
      </c>
      <c r="G4" s="12" t="s">
        <v>349</v>
      </c>
      <c r="H4" s="12" t="s">
        <v>41</v>
      </c>
      <c r="I4" s="12" t="s">
        <v>558</v>
      </c>
      <c r="J4" s="11"/>
      <c r="K4" s="11"/>
      <c r="L4" s="11">
        <f>SUM(J4:K4)</f>
        <v>0</v>
      </c>
      <c r="M4" s="10" t="s">
        <v>635</v>
      </c>
      <c r="N4" s="10" t="s">
        <v>751</v>
      </c>
      <c r="O4" s="12" t="s">
        <v>54</v>
      </c>
      <c r="P4" s="10" t="s">
        <v>31</v>
      </c>
      <c r="Q4" s="10" t="s">
        <v>282</v>
      </c>
      <c r="R4" s="10" t="s">
        <v>550</v>
      </c>
    </row>
    <row r="5" spans="1:18" ht="28.9">
      <c r="A5" s="15">
        <v>45567</v>
      </c>
      <c r="B5" s="5" t="s">
        <v>873</v>
      </c>
      <c r="C5" s="5" t="s">
        <v>106</v>
      </c>
      <c r="D5" s="6">
        <v>5.7058689999999999</v>
      </c>
      <c r="E5" s="6">
        <v>9.7378000000000006E-2</v>
      </c>
      <c r="F5" s="10" t="s">
        <v>75</v>
      </c>
      <c r="G5" s="6" t="s">
        <v>349</v>
      </c>
      <c r="H5" s="6" t="s">
        <v>41</v>
      </c>
      <c r="I5" s="6" t="s">
        <v>558</v>
      </c>
      <c r="J5" s="7"/>
      <c r="K5" s="7"/>
      <c r="L5" s="11">
        <f>SUM(J5:K5)</f>
        <v>0</v>
      </c>
      <c r="M5" s="5" t="s">
        <v>635</v>
      </c>
      <c r="N5" s="5" t="s">
        <v>751</v>
      </c>
      <c r="O5" s="12" t="s">
        <v>54</v>
      </c>
      <c r="P5" s="10" t="s">
        <v>31</v>
      </c>
      <c r="Q5" s="10" t="s">
        <v>282</v>
      </c>
      <c r="R5" s="10" t="s">
        <v>550</v>
      </c>
    </row>
    <row r="6" spans="1:18" ht="28.9">
      <c r="A6" s="15">
        <v>45567</v>
      </c>
      <c r="B6" s="5" t="s">
        <v>874</v>
      </c>
      <c r="C6" s="5" t="s">
        <v>106</v>
      </c>
      <c r="D6" s="6">
        <v>5.7075990000000001</v>
      </c>
      <c r="E6" s="6">
        <v>0.10408199999999999</v>
      </c>
      <c r="F6" s="10" t="s">
        <v>75</v>
      </c>
      <c r="G6" s="6" t="s">
        <v>349</v>
      </c>
      <c r="H6" s="6" t="s">
        <v>41</v>
      </c>
      <c r="I6" s="6" t="s">
        <v>558</v>
      </c>
      <c r="J6" s="7"/>
      <c r="K6" s="7"/>
      <c r="L6" s="11">
        <f>SUM(J6:K6)</f>
        <v>0</v>
      </c>
      <c r="M6" s="5" t="s">
        <v>635</v>
      </c>
      <c r="N6" s="5" t="s">
        <v>751</v>
      </c>
      <c r="O6" s="12" t="s">
        <v>54</v>
      </c>
      <c r="P6" s="10" t="s">
        <v>31</v>
      </c>
      <c r="Q6" s="10" t="s">
        <v>282</v>
      </c>
      <c r="R6" s="10" t="s">
        <v>550</v>
      </c>
    </row>
    <row r="7" spans="1:18" ht="38.25" customHeight="1">
      <c r="A7" s="15">
        <v>45572</v>
      </c>
      <c r="B7" s="10" t="s">
        <v>779</v>
      </c>
      <c r="C7" s="11" t="s">
        <v>433</v>
      </c>
      <c r="D7" s="12">
        <v>5.778759</v>
      </c>
      <c r="E7" s="12">
        <v>9.0154999999999999E-2</v>
      </c>
      <c r="F7" s="11" t="s">
        <v>25</v>
      </c>
      <c r="G7" s="12" t="s">
        <v>875</v>
      </c>
      <c r="H7" s="14" t="s">
        <v>62</v>
      </c>
      <c r="I7" s="12" t="s">
        <v>223</v>
      </c>
      <c r="L7" s="11">
        <f t="shared" ref="L7:L69" si="0">SUM(J7:K7)</f>
        <v>0</v>
      </c>
      <c r="N7" s="10" t="s">
        <v>876</v>
      </c>
      <c r="O7" s="14" t="s">
        <v>54</v>
      </c>
      <c r="P7" s="10" t="s">
        <v>176</v>
      </c>
      <c r="R7" s="10" t="s">
        <v>188</v>
      </c>
    </row>
    <row r="8" spans="1:18" ht="23.45" customHeight="1">
      <c r="A8" s="15">
        <v>45572</v>
      </c>
      <c r="B8" s="5" t="s">
        <v>873</v>
      </c>
      <c r="C8" s="5" t="s">
        <v>106</v>
      </c>
      <c r="D8" s="6">
        <v>5.7058689999999999</v>
      </c>
      <c r="E8" s="6">
        <v>9.7378000000000006E-2</v>
      </c>
      <c r="F8" s="10" t="s">
        <v>75</v>
      </c>
      <c r="G8" s="6" t="s">
        <v>349</v>
      </c>
      <c r="H8" s="14" t="s">
        <v>28</v>
      </c>
      <c r="I8" s="12" t="s">
        <v>466</v>
      </c>
      <c r="L8" s="11">
        <f t="shared" si="0"/>
        <v>0</v>
      </c>
      <c r="M8" s="13" t="s">
        <v>43</v>
      </c>
      <c r="N8" s="10" t="s">
        <v>64</v>
      </c>
      <c r="O8" s="14" t="s">
        <v>54</v>
      </c>
      <c r="P8" s="10" t="s">
        <v>176</v>
      </c>
      <c r="R8" s="10" t="s">
        <v>188</v>
      </c>
    </row>
    <row r="9" spans="1:18" ht="28.9">
      <c r="A9" s="15">
        <v>45572</v>
      </c>
      <c r="B9" s="10" t="s">
        <v>877</v>
      </c>
      <c r="C9" s="11" t="s">
        <v>106</v>
      </c>
      <c r="D9" s="12">
        <v>5.7036759999999997</v>
      </c>
      <c r="E9" s="12">
        <v>0.10785</v>
      </c>
      <c r="F9" s="11" t="s">
        <v>75</v>
      </c>
      <c r="G9" s="12" t="s">
        <v>878</v>
      </c>
      <c r="H9" s="14" t="s">
        <v>206</v>
      </c>
      <c r="I9" s="12" t="s">
        <v>207</v>
      </c>
      <c r="L9" s="11">
        <f t="shared" si="0"/>
        <v>0</v>
      </c>
      <c r="M9" s="13" t="s">
        <v>635</v>
      </c>
      <c r="N9" s="10" t="s">
        <v>879</v>
      </c>
      <c r="O9" s="14" t="s">
        <v>54</v>
      </c>
      <c r="P9" s="10" t="s">
        <v>176</v>
      </c>
      <c r="R9" s="10" t="s">
        <v>188</v>
      </c>
    </row>
    <row r="10" spans="1:18" ht="28.9">
      <c r="A10" s="15">
        <v>45574</v>
      </c>
      <c r="B10" s="10" t="s">
        <v>880</v>
      </c>
      <c r="C10" s="11" t="s">
        <v>58</v>
      </c>
      <c r="D10" s="12"/>
      <c r="E10" s="12"/>
      <c r="F10" s="11" t="s">
        <v>203</v>
      </c>
      <c r="G10" s="12" t="s">
        <v>881</v>
      </c>
      <c r="H10" s="14" t="s">
        <v>206</v>
      </c>
      <c r="I10" s="12" t="s">
        <v>207</v>
      </c>
      <c r="L10" s="11">
        <f t="shared" si="0"/>
        <v>0</v>
      </c>
      <c r="M10" s="13" t="s">
        <v>635</v>
      </c>
      <c r="N10" s="10" t="s">
        <v>879</v>
      </c>
      <c r="O10" s="13" t="s">
        <v>32</v>
      </c>
      <c r="P10" s="13" t="s">
        <v>282</v>
      </c>
      <c r="Q10" s="13" t="s">
        <v>882</v>
      </c>
      <c r="R10" s="13" t="s">
        <v>550</v>
      </c>
    </row>
    <row r="11" spans="1:18" ht="43.15">
      <c r="A11" s="15">
        <v>45574</v>
      </c>
      <c r="B11" s="10" t="s">
        <v>883</v>
      </c>
      <c r="C11" s="11" t="s">
        <v>58</v>
      </c>
      <c r="D11" s="12">
        <v>5.77569</v>
      </c>
      <c r="E11" s="12">
        <v>3.6561000000000003E-2</v>
      </c>
      <c r="F11" s="11" t="s">
        <v>107</v>
      </c>
      <c r="G11" s="12" t="s">
        <v>109</v>
      </c>
      <c r="H11" s="14" t="s">
        <v>62</v>
      </c>
      <c r="I11" s="12" t="s">
        <v>63</v>
      </c>
      <c r="L11" s="11">
        <f t="shared" si="0"/>
        <v>0</v>
      </c>
      <c r="M11" s="5" t="s">
        <v>52</v>
      </c>
      <c r="N11" s="10" t="s">
        <v>78</v>
      </c>
      <c r="O11" s="13" t="s">
        <v>32</v>
      </c>
      <c r="P11" s="13" t="s">
        <v>282</v>
      </c>
      <c r="Q11" s="13" t="s">
        <v>882</v>
      </c>
      <c r="R11" s="13" t="s">
        <v>550</v>
      </c>
    </row>
    <row r="12" spans="1:18" ht="43.15">
      <c r="A12" s="15">
        <v>45574</v>
      </c>
      <c r="B12" s="10" t="s">
        <v>884</v>
      </c>
      <c r="C12" s="11" t="s">
        <v>370</v>
      </c>
      <c r="D12" s="12"/>
      <c r="E12" s="12"/>
      <c r="F12" s="11" t="s">
        <v>107</v>
      </c>
      <c r="G12" s="12" t="s">
        <v>109</v>
      </c>
      <c r="H12" s="14" t="s">
        <v>62</v>
      </c>
      <c r="I12" s="12" t="s">
        <v>63</v>
      </c>
      <c r="L12" s="11">
        <f t="shared" si="0"/>
        <v>0</v>
      </c>
      <c r="M12" s="5" t="s">
        <v>52</v>
      </c>
      <c r="N12" s="10" t="s">
        <v>78</v>
      </c>
      <c r="O12" s="13" t="s">
        <v>32</v>
      </c>
      <c r="P12" s="13" t="s">
        <v>282</v>
      </c>
      <c r="Q12" s="13" t="s">
        <v>882</v>
      </c>
      <c r="R12" s="13" t="s">
        <v>550</v>
      </c>
    </row>
    <row r="13" spans="1:18" ht="28.9">
      <c r="A13" s="15">
        <v>45574</v>
      </c>
      <c r="B13" s="10" t="s">
        <v>356</v>
      </c>
      <c r="C13" s="11" t="s">
        <v>58</v>
      </c>
      <c r="D13" s="113">
        <v>5.7550869999999996</v>
      </c>
      <c r="E13" s="113">
        <v>4.6013999999999999E-2</v>
      </c>
      <c r="F13" s="11" t="s">
        <v>25</v>
      </c>
      <c r="G13" s="12" t="s">
        <v>817</v>
      </c>
      <c r="H13" s="14" t="s">
        <v>41</v>
      </c>
      <c r="I13" s="12" t="s">
        <v>558</v>
      </c>
      <c r="L13" s="11">
        <f t="shared" si="0"/>
        <v>0</v>
      </c>
      <c r="M13" s="13" t="s">
        <v>635</v>
      </c>
      <c r="N13" s="10" t="s">
        <v>751</v>
      </c>
      <c r="O13" s="13" t="s">
        <v>32</v>
      </c>
      <c r="P13" s="13" t="s">
        <v>282</v>
      </c>
      <c r="Q13" s="13" t="s">
        <v>882</v>
      </c>
      <c r="R13" s="13" t="s">
        <v>550</v>
      </c>
    </row>
    <row r="14" spans="1:18" s="10" customFormat="1" ht="28.9">
      <c r="A14" s="15">
        <v>45574</v>
      </c>
      <c r="B14" s="10" t="s">
        <v>885</v>
      </c>
      <c r="C14" s="11" t="s">
        <v>137</v>
      </c>
      <c r="D14" s="12"/>
      <c r="E14" s="12"/>
      <c r="F14" s="11" t="s">
        <v>25</v>
      </c>
      <c r="G14" s="12" t="s">
        <v>817</v>
      </c>
      <c r="H14" s="14" t="s">
        <v>41</v>
      </c>
      <c r="I14" s="12" t="s">
        <v>558</v>
      </c>
      <c r="J14" s="11"/>
      <c r="K14" s="11"/>
      <c r="L14" s="11">
        <f t="shared" si="0"/>
        <v>0</v>
      </c>
      <c r="M14" s="13" t="s">
        <v>635</v>
      </c>
      <c r="N14" s="11" t="s">
        <v>751</v>
      </c>
      <c r="O14" s="13" t="s">
        <v>32</v>
      </c>
      <c r="P14" s="13" t="s">
        <v>282</v>
      </c>
      <c r="Q14" s="13" t="s">
        <v>882</v>
      </c>
      <c r="R14" s="13" t="s">
        <v>550</v>
      </c>
    </row>
    <row r="15" spans="1:18" s="10" customFormat="1" ht="43.15">
      <c r="A15" s="15">
        <v>45579</v>
      </c>
      <c r="B15" s="10" t="s">
        <v>886</v>
      </c>
      <c r="C15" s="11" t="s">
        <v>887</v>
      </c>
      <c r="D15" s="12">
        <v>5.9237080000000004</v>
      </c>
      <c r="E15" s="12">
        <v>-0.23344899999999999</v>
      </c>
      <c r="F15" s="11" t="s">
        <v>59</v>
      </c>
      <c r="G15" s="12" t="s">
        <v>694</v>
      </c>
      <c r="H15" s="12" t="s">
        <v>28</v>
      </c>
      <c r="I15" s="12" t="s">
        <v>466</v>
      </c>
      <c r="J15" s="11">
        <v>380</v>
      </c>
      <c r="K15" s="11">
        <v>900</v>
      </c>
      <c r="L15" s="11">
        <f t="shared" si="0"/>
        <v>1280</v>
      </c>
      <c r="M15" s="5" t="s">
        <v>52</v>
      </c>
      <c r="N15" s="11" t="s">
        <v>78</v>
      </c>
      <c r="O15" s="12" t="s">
        <v>54</v>
      </c>
      <c r="P15" s="10" t="s">
        <v>176</v>
      </c>
      <c r="Q15" s="10" t="s">
        <v>882</v>
      </c>
      <c r="R15" s="10" t="s">
        <v>550</v>
      </c>
    </row>
    <row r="16" spans="1:18" s="10" customFormat="1" ht="28.9">
      <c r="A16" s="15">
        <v>45579</v>
      </c>
      <c r="B16" s="10" t="s">
        <v>888</v>
      </c>
      <c r="C16" s="11" t="s">
        <v>889</v>
      </c>
      <c r="D16" s="12">
        <v>6.0935519999999999</v>
      </c>
      <c r="E16" s="12">
        <v>0.26043699999999997</v>
      </c>
      <c r="F16" s="11" t="s">
        <v>59</v>
      </c>
      <c r="G16" s="12" t="s">
        <v>890</v>
      </c>
      <c r="H16" s="12" t="s">
        <v>28</v>
      </c>
      <c r="I16" s="12" t="s">
        <v>466</v>
      </c>
      <c r="J16" s="11">
        <v>1055</v>
      </c>
      <c r="K16" s="11">
        <v>7500</v>
      </c>
      <c r="L16" s="11">
        <f t="shared" si="0"/>
        <v>8555</v>
      </c>
      <c r="M16" s="13" t="s">
        <v>43</v>
      </c>
      <c r="N16" s="11" t="s">
        <v>64</v>
      </c>
      <c r="O16" s="12" t="s">
        <v>54</v>
      </c>
      <c r="P16" s="10" t="s">
        <v>176</v>
      </c>
      <c r="Q16" s="10" t="s">
        <v>882</v>
      </c>
      <c r="R16" s="10" t="s">
        <v>550</v>
      </c>
    </row>
    <row r="17" spans="1:18" s="10" customFormat="1" ht="28.9">
      <c r="A17" s="15">
        <v>45579</v>
      </c>
      <c r="B17" s="10" t="s">
        <v>891</v>
      </c>
      <c r="C17" s="11" t="s">
        <v>892</v>
      </c>
      <c r="D17" s="12">
        <v>5.9141450000000004</v>
      </c>
      <c r="E17" s="12">
        <v>-0.34484999999999999</v>
      </c>
      <c r="F17" s="11" t="s">
        <v>59</v>
      </c>
      <c r="G17" s="12" t="s">
        <v>694</v>
      </c>
      <c r="H17" s="12" t="s">
        <v>28</v>
      </c>
      <c r="I17" s="12" t="s">
        <v>466</v>
      </c>
      <c r="J17" s="11">
        <v>505</v>
      </c>
      <c r="K17" s="11">
        <v>1200</v>
      </c>
      <c r="L17" s="11">
        <f t="shared" si="0"/>
        <v>1705</v>
      </c>
      <c r="M17" s="13" t="s">
        <v>43</v>
      </c>
      <c r="N17" s="10" t="s">
        <v>64</v>
      </c>
      <c r="O17" s="12" t="s">
        <v>54</v>
      </c>
      <c r="P17" s="10" t="s">
        <v>176</v>
      </c>
      <c r="Q17" s="10" t="s">
        <v>882</v>
      </c>
      <c r="R17" s="10" t="s">
        <v>550</v>
      </c>
    </row>
    <row r="18" spans="1:18" s="10" customFormat="1" ht="28.9">
      <c r="A18" s="15">
        <v>45579</v>
      </c>
      <c r="B18" s="10" t="s">
        <v>893</v>
      </c>
      <c r="C18" s="11" t="s">
        <v>180</v>
      </c>
      <c r="D18" s="12">
        <v>5.9138520000000003</v>
      </c>
      <c r="E18" s="12">
        <v>-6.769E-2</v>
      </c>
      <c r="F18" s="11" t="s">
        <v>59</v>
      </c>
      <c r="G18" s="12" t="s">
        <v>694</v>
      </c>
      <c r="H18" s="12" t="s">
        <v>28</v>
      </c>
      <c r="I18" s="12" t="s">
        <v>466</v>
      </c>
      <c r="J18" s="11"/>
      <c r="K18" s="11"/>
      <c r="L18" s="11">
        <f t="shared" si="0"/>
        <v>0</v>
      </c>
      <c r="M18" s="13" t="s">
        <v>43</v>
      </c>
      <c r="N18" s="10" t="s">
        <v>64</v>
      </c>
      <c r="O18" s="12" t="s">
        <v>54</v>
      </c>
      <c r="P18" s="10" t="s">
        <v>176</v>
      </c>
      <c r="Q18" s="10" t="s">
        <v>882</v>
      </c>
      <c r="R18" s="10" t="s">
        <v>550</v>
      </c>
    </row>
    <row r="19" spans="1:18" s="10" customFormat="1" ht="28.9">
      <c r="A19" s="15">
        <v>45579</v>
      </c>
      <c r="B19" s="10" t="s">
        <v>894</v>
      </c>
      <c r="C19" s="11" t="s">
        <v>95</v>
      </c>
      <c r="D19" s="12"/>
      <c r="E19" s="12"/>
      <c r="F19" s="11" t="s">
        <v>59</v>
      </c>
      <c r="G19" s="12" t="s">
        <v>694</v>
      </c>
      <c r="H19" s="12" t="s">
        <v>28</v>
      </c>
      <c r="I19" s="12" t="s">
        <v>466</v>
      </c>
      <c r="J19" s="11">
        <v>755</v>
      </c>
      <c r="K19" s="11">
        <v>1800</v>
      </c>
      <c r="L19" s="11">
        <f t="shared" si="0"/>
        <v>2555</v>
      </c>
      <c r="M19" s="13" t="s">
        <v>43</v>
      </c>
      <c r="N19" s="10" t="s">
        <v>64</v>
      </c>
      <c r="O19" s="12" t="s">
        <v>54</v>
      </c>
      <c r="P19" s="10" t="s">
        <v>176</v>
      </c>
      <c r="Q19" s="10" t="s">
        <v>882</v>
      </c>
      <c r="R19" s="10" t="s">
        <v>550</v>
      </c>
    </row>
    <row r="20" spans="1:18" s="10" customFormat="1" ht="28.9">
      <c r="A20" s="15">
        <v>45581</v>
      </c>
      <c r="B20" s="10" t="s">
        <v>895</v>
      </c>
      <c r="C20" s="11" t="s">
        <v>433</v>
      </c>
      <c r="D20" s="14">
        <v>5.7532800000000002</v>
      </c>
      <c r="E20" s="14">
        <v>0.10174</v>
      </c>
      <c r="F20" s="11" t="s">
        <v>25</v>
      </c>
      <c r="G20" s="12" t="s">
        <v>896</v>
      </c>
      <c r="H20" s="12" t="s">
        <v>28</v>
      </c>
      <c r="I20" s="12" t="s">
        <v>466</v>
      </c>
      <c r="J20" s="11"/>
      <c r="K20" s="11"/>
      <c r="L20" s="11">
        <f t="shared" si="0"/>
        <v>0</v>
      </c>
      <c r="N20" s="10" t="s">
        <v>399</v>
      </c>
      <c r="O20" s="10" t="s">
        <v>54</v>
      </c>
      <c r="P20" s="10" t="s">
        <v>32</v>
      </c>
      <c r="Q20" s="10" t="s">
        <v>897</v>
      </c>
      <c r="R20" s="10" t="s">
        <v>550</v>
      </c>
    </row>
    <row r="21" spans="1:18" s="10" customFormat="1" ht="49.5" customHeight="1">
      <c r="A21" s="15">
        <v>45581</v>
      </c>
      <c r="B21" s="10" t="s">
        <v>895</v>
      </c>
      <c r="C21" s="11" t="s">
        <v>433</v>
      </c>
      <c r="D21" s="14">
        <v>5.7532800000000002</v>
      </c>
      <c r="E21" s="14">
        <v>0.10174</v>
      </c>
      <c r="F21" s="11" t="s">
        <v>25</v>
      </c>
      <c r="G21" s="12" t="s">
        <v>898</v>
      </c>
      <c r="H21" s="12" t="s">
        <v>28</v>
      </c>
      <c r="I21" s="12" t="s">
        <v>466</v>
      </c>
      <c r="J21" s="11"/>
      <c r="K21" s="11"/>
      <c r="L21" s="11">
        <f t="shared" si="0"/>
        <v>0</v>
      </c>
      <c r="N21" s="10" t="s">
        <v>399</v>
      </c>
      <c r="O21" s="10" t="s">
        <v>54</v>
      </c>
      <c r="P21" s="10" t="s">
        <v>32</v>
      </c>
      <c r="Q21" s="10" t="s">
        <v>897</v>
      </c>
      <c r="R21" s="10" t="s">
        <v>550</v>
      </c>
    </row>
    <row r="22" spans="1:18" s="10" customFormat="1" ht="43.15">
      <c r="A22" s="15">
        <v>45581</v>
      </c>
      <c r="B22" s="10" t="s">
        <v>899</v>
      </c>
      <c r="C22" s="11" t="s">
        <v>433</v>
      </c>
      <c r="D22" s="12"/>
      <c r="E22" s="12"/>
      <c r="F22" s="11" t="s">
        <v>900</v>
      </c>
      <c r="G22" s="12" t="s">
        <v>901</v>
      </c>
      <c r="H22" s="12" t="s">
        <v>28</v>
      </c>
      <c r="I22" s="12" t="s">
        <v>466</v>
      </c>
      <c r="J22" s="11"/>
      <c r="K22" s="11"/>
      <c r="L22" s="11">
        <f t="shared" si="0"/>
        <v>0</v>
      </c>
      <c r="N22" s="10" t="s">
        <v>224</v>
      </c>
      <c r="O22" s="10" t="s">
        <v>54</v>
      </c>
      <c r="P22" s="10" t="s">
        <v>32</v>
      </c>
      <c r="Q22" s="10" t="s">
        <v>897</v>
      </c>
      <c r="R22" s="10" t="s">
        <v>550</v>
      </c>
    </row>
    <row r="23" spans="1:18" ht="28.9">
      <c r="A23" s="15">
        <v>45581</v>
      </c>
      <c r="B23" s="10" t="s">
        <v>902</v>
      </c>
      <c r="C23" s="11" t="s">
        <v>106</v>
      </c>
      <c r="D23" s="12"/>
      <c r="E23" s="12"/>
      <c r="F23" s="11" t="s">
        <v>100</v>
      </c>
      <c r="G23" s="12" t="s">
        <v>903</v>
      </c>
      <c r="H23" s="14" t="s">
        <v>62</v>
      </c>
      <c r="I23" s="12" t="s">
        <v>63</v>
      </c>
      <c r="L23" s="11">
        <f t="shared" si="0"/>
        <v>0</v>
      </c>
      <c r="M23" s="13" t="s">
        <v>43</v>
      </c>
      <c r="N23" s="10" t="s">
        <v>717</v>
      </c>
      <c r="O23" s="10" t="s">
        <v>54</v>
      </c>
      <c r="P23" s="10" t="s">
        <v>32</v>
      </c>
      <c r="Q23" s="10" t="s">
        <v>897</v>
      </c>
      <c r="R23" s="10" t="s">
        <v>550</v>
      </c>
    </row>
    <row r="24" spans="1:18" ht="43.15">
      <c r="A24" s="9">
        <v>45586</v>
      </c>
      <c r="B24" s="10" t="s">
        <v>904</v>
      </c>
      <c r="C24" s="11" t="s">
        <v>137</v>
      </c>
      <c r="D24" s="12"/>
      <c r="E24" s="12"/>
      <c r="F24" s="11" t="s">
        <v>25</v>
      </c>
      <c r="G24" s="12" t="s">
        <v>905</v>
      </c>
      <c r="H24" s="14" t="s">
        <v>28</v>
      </c>
      <c r="I24" s="12" t="s">
        <v>466</v>
      </c>
      <c r="J24" s="8">
        <v>10000</v>
      </c>
      <c r="L24" s="11">
        <f t="shared" si="0"/>
        <v>10000</v>
      </c>
      <c r="N24" s="10" t="s">
        <v>224</v>
      </c>
      <c r="O24" s="13" t="s">
        <v>176</v>
      </c>
      <c r="P24" s="13" t="s">
        <v>282</v>
      </c>
      <c r="Q24" s="13" t="s">
        <v>906</v>
      </c>
      <c r="R24" s="13" t="s">
        <v>550</v>
      </c>
    </row>
    <row r="25" spans="1:18" ht="43.15">
      <c r="A25" s="9">
        <v>45586</v>
      </c>
      <c r="B25" s="10" t="s">
        <v>907</v>
      </c>
      <c r="C25" s="11" t="s">
        <v>137</v>
      </c>
      <c r="D25" s="12"/>
      <c r="E25" s="12"/>
      <c r="F25" s="11" t="s">
        <v>59</v>
      </c>
      <c r="G25" s="12" t="s">
        <v>908</v>
      </c>
      <c r="H25" s="14" t="s">
        <v>28</v>
      </c>
      <c r="I25" s="12" t="s">
        <v>466</v>
      </c>
      <c r="L25" s="11">
        <f t="shared" si="0"/>
        <v>0</v>
      </c>
      <c r="M25" s="13" t="s">
        <v>43</v>
      </c>
      <c r="N25" s="10" t="s">
        <v>44</v>
      </c>
      <c r="O25" s="13" t="s">
        <v>176</v>
      </c>
      <c r="P25" s="13" t="s">
        <v>282</v>
      </c>
      <c r="Q25" s="13" t="s">
        <v>906</v>
      </c>
      <c r="R25" s="13" t="s">
        <v>550</v>
      </c>
    </row>
    <row r="26" spans="1:18" ht="43.15">
      <c r="A26" s="9">
        <v>45586</v>
      </c>
      <c r="B26" s="10" t="s">
        <v>909</v>
      </c>
      <c r="C26" s="11" t="s">
        <v>133</v>
      </c>
      <c r="D26" s="12"/>
      <c r="E26" s="12"/>
      <c r="F26" s="11" t="s">
        <v>59</v>
      </c>
      <c r="G26" s="12" t="s">
        <v>694</v>
      </c>
      <c r="H26" s="14" t="s">
        <v>28</v>
      </c>
      <c r="I26" s="12" t="s">
        <v>466</v>
      </c>
      <c r="L26" s="11">
        <f t="shared" si="0"/>
        <v>0</v>
      </c>
      <c r="M26" s="5" t="s">
        <v>52</v>
      </c>
      <c r="N26" s="10" t="s">
        <v>78</v>
      </c>
      <c r="O26" s="13" t="s">
        <v>176</v>
      </c>
      <c r="P26" s="13" t="s">
        <v>282</v>
      </c>
      <c r="Q26" s="13" t="s">
        <v>906</v>
      </c>
      <c r="R26" s="13" t="s">
        <v>550</v>
      </c>
    </row>
    <row r="27" spans="1:18" ht="28.9">
      <c r="A27" s="9">
        <v>45588</v>
      </c>
      <c r="B27" s="10" t="s">
        <v>895</v>
      </c>
      <c r="C27" s="11" t="s">
        <v>433</v>
      </c>
      <c r="D27" s="14">
        <v>5.7532800000000002</v>
      </c>
      <c r="E27" s="14">
        <v>0.10174</v>
      </c>
      <c r="F27" s="11" t="s">
        <v>25</v>
      </c>
      <c r="G27" s="12" t="s">
        <v>910</v>
      </c>
      <c r="H27" s="12" t="s">
        <v>41</v>
      </c>
      <c r="I27" s="12" t="s">
        <v>558</v>
      </c>
      <c r="J27" s="11"/>
      <c r="K27" s="11"/>
      <c r="L27" s="11">
        <f t="shared" ref="L27:L28" si="1">SUM(J27:K27)</f>
        <v>0</v>
      </c>
      <c r="M27" s="13" t="s">
        <v>635</v>
      </c>
      <c r="N27" s="10" t="s">
        <v>399</v>
      </c>
      <c r="O27" s="10" t="s">
        <v>54</v>
      </c>
      <c r="P27" s="10" t="s">
        <v>631</v>
      </c>
      <c r="Q27" s="10" t="s">
        <v>32</v>
      </c>
      <c r="R27" s="10" t="s">
        <v>550</v>
      </c>
    </row>
    <row r="28" spans="1:18" ht="43.15">
      <c r="A28" s="9">
        <v>45588</v>
      </c>
      <c r="B28" s="10" t="s">
        <v>895</v>
      </c>
      <c r="C28" s="11" t="s">
        <v>433</v>
      </c>
      <c r="D28" s="14">
        <v>5.7532800000000002</v>
      </c>
      <c r="E28" s="14">
        <v>0.10174</v>
      </c>
      <c r="F28" s="11" t="s">
        <v>25</v>
      </c>
      <c r="G28" s="12" t="s">
        <v>911</v>
      </c>
      <c r="H28" s="12" t="s">
        <v>41</v>
      </c>
      <c r="I28" s="12" t="s">
        <v>558</v>
      </c>
      <c r="J28" s="11"/>
      <c r="K28" s="11"/>
      <c r="L28" s="11">
        <f t="shared" si="1"/>
        <v>0</v>
      </c>
      <c r="M28" s="13" t="s">
        <v>635</v>
      </c>
      <c r="N28" s="10" t="s">
        <v>399</v>
      </c>
      <c r="O28" s="10" t="s">
        <v>54</v>
      </c>
      <c r="P28" s="10" t="s">
        <v>631</v>
      </c>
      <c r="Q28" s="10" t="s">
        <v>32</v>
      </c>
      <c r="R28" s="10" t="s">
        <v>550</v>
      </c>
    </row>
    <row r="29" spans="1:18" ht="43.15">
      <c r="A29" s="101">
        <v>45593</v>
      </c>
      <c r="B29" s="5" t="s">
        <v>477</v>
      </c>
      <c r="C29" s="102" t="s">
        <v>137</v>
      </c>
      <c r="D29" s="44">
        <v>5.8102260000000001</v>
      </c>
      <c r="E29" s="44">
        <v>2.6922999999999999E-2</v>
      </c>
      <c r="F29" s="103" t="s">
        <v>25</v>
      </c>
      <c r="G29" s="6" t="s">
        <v>912</v>
      </c>
      <c r="H29" s="103" t="s">
        <v>41</v>
      </c>
      <c r="I29" s="6" t="s">
        <v>558</v>
      </c>
      <c r="J29" s="104"/>
      <c r="K29" s="104"/>
      <c r="L29" s="7">
        <f t="shared" si="0"/>
        <v>0</v>
      </c>
      <c r="M29" s="13" t="s">
        <v>635</v>
      </c>
      <c r="N29" s="5" t="s">
        <v>64</v>
      </c>
      <c r="O29" s="103" t="s">
        <v>54</v>
      </c>
      <c r="P29" s="102" t="s">
        <v>282</v>
      </c>
      <c r="Q29" s="102" t="s">
        <v>882</v>
      </c>
      <c r="R29" s="102" t="s">
        <v>550</v>
      </c>
    </row>
    <row r="30" spans="1:18" ht="43.15">
      <c r="A30" s="9">
        <v>45593</v>
      </c>
      <c r="B30" s="10" t="s">
        <v>913</v>
      </c>
      <c r="C30" s="13" t="s">
        <v>137</v>
      </c>
      <c r="D30" s="14">
        <v>5.8034850000000002</v>
      </c>
      <c r="E30" s="14">
        <v>4.4822000000000001E-2</v>
      </c>
      <c r="F30" s="14" t="s">
        <v>59</v>
      </c>
      <c r="G30" s="12" t="s">
        <v>914</v>
      </c>
      <c r="H30" s="14" t="s">
        <v>28</v>
      </c>
      <c r="I30" s="12" t="s">
        <v>466</v>
      </c>
      <c r="L30" s="11">
        <f t="shared" si="0"/>
        <v>0</v>
      </c>
      <c r="N30" s="10" t="s">
        <v>399</v>
      </c>
      <c r="O30" s="14" t="s">
        <v>54</v>
      </c>
      <c r="P30" s="13" t="s">
        <v>282</v>
      </c>
      <c r="Q30" s="13" t="s">
        <v>882</v>
      </c>
      <c r="R30" s="13" t="s">
        <v>550</v>
      </c>
    </row>
    <row r="31" spans="1:18" ht="28.9">
      <c r="A31" s="9">
        <v>45593</v>
      </c>
      <c r="B31" s="10" t="s">
        <v>915</v>
      </c>
      <c r="C31" s="13" t="s">
        <v>137</v>
      </c>
      <c r="F31" s="14" t="s">
        <v>25</v>
      </c>
      <c r="G31" s="12" t="s">
        <v>916</v>
      </c>
      <c r="H31" s="14" t="s">
        <v>28</v>
      </c>
      <c r="I31" s="12" t="s">
        <v>466</v>
      </c>
      <c r="L31" s="11">
        <f t="shared" si="0"/>
        <v>0</v>
      </c>
      <c r="N31" s="10" t="s">
        <v>399</v>
      </c>
      <c r="O31" s="14" t="s">
        <v>54</v>
      </c>
      <c r="P31" s="13" t="s">
        <v>282</v>
      </c>
      <c r="Q31" s="13" t="s">
        <v>882</v>
      </c>
      <c r="R31" s="13" t="s">
        <v>550</v>
      </c>
    </row>
    <row r="32" spans="1:18" ht="43.15">
      <c r="A32" s="9">
        <v>45593</v>
      </c>
      <c r="B32" s="10" t="s">
        <v>917</v>
      </c>
      <c r="C32" s="13" t="s">
        <v>292</v>
      </c>
      <c r="D32" s="14">
        <v>6.0043199999999999</v>
      </c>
      <c r="E32" s="14" t="s">
        <v>918</v>
      </c>
      <c r="F32" s="14" t="s">
        <v>25</v>
      </c>
      <c r="G32" s="12" t="s">
        <v>916</v>
      </c>
      <c r="H32" s="14" t="s">
        <v>62</v>
      </c>
      <c r="I32" s="12" t="s">
        <v>63</v>
      </c>
      <c r="L32" s="11">
        <f t="shared" si="0"/>
        <v>0</v>
      </c>
      <c r="M32" s="5" t="s">
        <v>52</v>
      </c>
      <c r="N32" s="10" t="s">
        <v>78</v>
      </c>
      <c r="O32" s="14" t="s">
        <v>54</v>
      </c>
      <c r="P32" s="13" t="s">
        <v>282</v>
      </c>
      <c r="Q32" s="13" t="s">
        <v>882</v>
      </c>
      <c r="R32" s="13" t="s">
        <v>550</v>
      </c>
    </row>
    <row r="33" spans="1:18" ht="43.15">
      <c r="A33" s="9">
        <v>45595</v>
      </c>
      <c r="B33" s="10" t="s">
        <v>919</v>
      </c>
      <c r="C33" s="13" t="s">
        <v>370</v>
      </c>
      <c r="D33" s="113">
        <v>5.7904361</v>
      </c>
      <c r="E33" s="113">
        <v>3.0612999999999999E-3</v>
      </c>
      <c r="F33" s="14" t="s">
        <v>107</v>
      </c>
      <c r="G33" s="12" t="s">
        <v>920</v>
      </c>
      <c r="H33" s="14" t="s">
        <v>62</v>
      </c>
      <c r="I33" s="12" t="s">
        <v>63</v>
      </c>
      <c r="L33" s="11">
        <f t="shared" si="0"/>
        <v>0</v>
      </c>
      <c r="M33" s="5" t="s">
        <v>52</v>
      </c>
      <c r="N33" s="10" t="s">
        <v>78</v>
      </c>
      <c r="O33" s="14" t="s">
        <v>54</v>
      </c>
      <c r="P33" s="13" t="s">
        <v>176</v>
      </c>
      <c r="Q33" s="13" t="s">
        <v>897</v>
      </c>
      <c r="R33" s="13" t="s">
        <v>550</v>
      </c>
    </row>
    <row r="34" spans="1:18" ht="43.15">
      <c r="A34" s="9">
        <v>45595</v>
      </c>
      <c r="B34" s="10" t="s">
        <v>356</v>
      </c>
      <c r="C34" s="13" t="s">
        <v>58</v>
      </c>
      <c r="D34" s="113">
        <v>5.7550869999999996</v>
      </c>
      <c r="E34" s="113">
        <v>4.6013999999999999E-2</v>
      </c>
      <c r="F34" s="14" t="s">
        <v>25</v>
      </c>
      <c r="G34" s="12" t="s">
        <v>817</v>
      </c>
      <c r="H34" s="14" t="s">
        <v>62</v>
      </c>
      <c r="I34" s="12" t="s">
        <v>63</v>
      </c>
      <c r="L34" s="11">
        <f t="shared" si="0"/>
        <v>0</v>
      </c>
      <c r="M34" s="5" t="s">
        <v>52</v>
      </c>
      <c r="N34" s="10" t="s">
        <v>78</v>
      </c>
      <c r="O34" s="14" t="s">
        <v>54</v>
      </c>
      <c r="P34" s="13" t="s">
        <v>176</v>
      </c>
      <c r="Q34" s="13" t="s">
        <v>897</v>
      </c>
      <c r="R34" s="13" t="s">
        <v>550</v>
      </c>
    </row>
    <row r="35" spans="1:18" ht="57.6">
      <c r="A35" s="9">
        <v>45595</v>
      </c>
      <c r="B35" s="10" t="s">
        <v>829</v>
      </c>
      <c r="C35" s="13" t="s">
        <v>58</v>
      </c>
      <c r="F35" s="14" t="s">
        <v>59</v>
      </c>
      <c r="G35" s="12" t="s">
        <v>921</v>
      </c>
      <c r="H35" s="14" t="s">
        <v>28</v>
      </c>
      <c r="I35" s="12" t="s">
        <v>922</v>
      </c>
      <c r="L35" s="11">
        <f t="shared" si="0"/>
        <v>0</v>
      </c>
      <c r="N35" s="10" t="s">
        <v>923</v>
      </c>
      <c r="O35" s="14" t="s">
        <v>54</v>
      </c>
      <c r="P35" s="13" t="s">
        <v>176</v>
      </c>
      <c r="Q35" s="13" t="s">
        <v>897</v>
      </c>
      <c r="R35" s="13" t="s">
        <v>550</v>
      </c>
    </row>
    <row r="36" spans="1:18" ht="28.9">
      <c r="A36" s="9">
        <v>45602</v>
      </c>
      <c r="B36" s="10" t="s">
        <v>924</v>
      </c>
      <c r="C36" s="13" t="s">
        <v>925</v>
      </c>
      <c r="D36" s="14">
        <v>5.7028699999999999</v>
      </c>
      <c r="E36" s="14">
        <v>3.7679999999999998E-2</v>
      </c>
      <c r="F36" s="14" t="s">
        <v>59</v>
      </c>
      <c r="G36" s="12" t="s">
        <v>926</v>
      </c>
      <c r="H36" s="14" t="s">
        <v>28</v>
      </c>
      <c r="I36" s="12" t="s">
        <v>466</v>
      </c>
      <c r="L36" s="11">
        <f t="shared" si="0"/>
        <v>0</v>
      </c>
      <c r="O36" s="14" t="s">
        <v>54</v>
      </c>
      <c r="P36" s="13" t="s">
        <v>31</v>
      </c>
      <c r="Q36" s="13" t="s">
        <v>32</v>
      </c>
      <c r="R36" s="13" t="s">
        <v>188</v>
      </c>
    </row>
    <row r="37" spans="1:18" ht="28.9">
      <c r="A37" s="9">
        <v>45602</v>
      </c>
      <c r="B37" s="10" t="s">
        <v>927</v>
      </c>
      <c r="C37" s="13" t="s">
        <v>433</v>
      </c>
      <c r="D37" s="14">
        <v>5.7929599999999999</v>
      </c>
      <c r="E37" s="14">
        <v>0.1234</v>
      </c>
      <c r="F37" s="14" t="s">
        <v>25</v>
      </c>
      <c r="G37" s="12" t="s">
        <v>928</v>
      </c>
      <c r="H37" s="14" t="s">
        <v>28</v>
      </c>
      <c r="I37" s="12" t="s">
        <v>466</v>
      </c>
      <c r="L37" s="11">
        <f t="shared" si="0"/>
        <v>0</v>
      </c>
      <c r="O37" s="14" t="s">
        <v>54</v>
      </c>
      <c r="P37" s="13" t="s">
        <v>31</v>
      </c>
      <c r="Q37" s="13" t="s">
        <v>32</v>
      </c>
      <c r="R37" s="13" t="s">
        <v>188</v>
      </c>
    </row>
    <row r="38" spans="1:18" ht="28.9">
      <c r="A38" s="9">
        <v>45602</v>
      </c>
      <c r="B38" s="10" t="s">
        <v>929</v>
      </c>
      <c r="C38" s="13" t="s">
        <v>24</v>
      </c>
      <c r="D38" s="14">
        <v>5.8719299999999999</v>
      </c>
      <c r="E38" s="14">
        <v>0.26652999999999999</v>
      </c>
      <c r="F38" s="14" t="s">
        <v>25</v>
      </c>
      <c r="G38" s="12" t="s">
        <v>930</v>
      </c>
      <c r="H38" s="14" t="s">
        <v>28</v>
      </c>
      <c r="I38" s="12" t="s">
        <v>466</v>
      </c>
      <c r="L38" s="11">
        <f t="shared" si="0"/>
        <v>0</v>
      </c>
      <c r="O38" s="14" t="s">
        <v>54</v>
      </c>
      <c r="P38" s="13" t="s">
        <v>31</v>
      </c>
      <c r="Q38" s="13" t="s">
        <v>32</v>
      </c>
      <c r="R38" s="13" t="s">
        <v>188</v>
      </c>
    </row>
    <row r="39" spans="1:18" ht="43.15">
      <c r="A39" s="9">
        <v>45602</v>
      </c>
      <c r="B39" s="10" t="s">
        <v>931</v>
      </c>
      <c r="C39" s="13" t="s">
        <v>106</v>
      </c>
      <c r="D39" s="14">
        <v>5.7373099999999999</v>
      </c>
      <c r="E39" s="14">
        <v>0.10192</v>
      </c>
      <c r="F39" s="14" t="s">
        <v>59</v>
      </c>
      <c r="G39" s="12" t="s">
        <v>932</v>
      </c>
      <c r="H39" s="14" t="s">
        <v>62</v>
      </c>
      <c r="I39" s="12" t="s">
        <v>63</v>
      </c>
      <c r="L39" s="11">
        <f t="shared" si="0"/>
        <v>0</v>
      </c>
      <c r="O39" s="14" t="s">
        <v>54</v>
      </c>
      <c r="P39" s="13" t="s">
        <v>31</v>
      </c>
      <c r="Q39" s="13" t="s">
        <v>32</v>
      </c>
      <c r="R39" s="13" t="s">
        <v>188</v>
      </c>
    </row>
    <row r="40" spans="1:18" ht="28.9">
      <c r="A40" s="9">
        <v>45602</v>
      </c>
      <c r="B40" s="10" t="s">
        <v>933</v>
      </c>
      <c r="C40" s="13" t="s">
        <v>106</v>
      </c>
      <c r="D40" s="14" t="s">
        <v>934</v>
      </c>
      <c r="E40" s="14" t="s">
        <v>935</v>
      </c>
      <c r="F40" s="14" t="s">
        <v>59</v>
      </c>
      <c r="G40" s="12" t="s">
        <v>936</v>
      </c>
      <c r="H40" s="14" t="s">
        <v>28</v>
      </c>
      <c r="I40" s="12" t="s">
        <v>466</v>
      </c>
      <c r="L40" s="11">
        <f t="shared" si="0"/>
        <v>0</v>
      </c>
      <c r="O40" s="14" t="s">
        <v>54</v>
      </c>
      <c r="P40" s="13" t="s">
        <v>31</v>
      </c>
      <c r="Q40" s="13" t="s">
        <v>32</v>
      </c>
      <c r="R40" s="13" t="s">
        <v>188</v>
      </c>
    </row>
    <row r="41" spans="1:18">
      <c r="A41" s="9">
        <v>45607</v>
      </c>
      <c r="L41" s="11">
        <f t="shared" si="0"/>
        <v>0</v>
      </c>
      <c r="O41" s="14" t="s">
        <v>176</v>
      </c>
      <c r="P41" s="13" t="s">
        <v>282</v>
      </c>
      <c r="Q41" s="13" t="s">
        <v>906</v>
      </c>
      <c r="R41" s="13" t="s">
        <v>188</v>
      </c>
    </row>
    <row r="42" spans="1:18">
      <c r="A42" s="9">
        <v>45607</v>
      </c>
      <c r="L42" s="11">
        <f t="shared" si="0"/>
        <v>0</v>
      </c>
      <c r="O42" s="14" t="s">
        <v>176</v>
      </c>
      <c r="P42" s="13" t="s">
        <v>282</v>
      </c>
      <c r="Q42" s="13" t="s">
        <v>906</v>
      </c>
      <c r="R42" s="13" t="s">
        <v>188</v>
      </c>
    </row>
    <row r="43" spans="1:18">
      <c r="A43" s="9">
        <v>45607</v>
      </c>
      <c r="L43" s="11">
        <f t="shared" si="0"/>
        <v>0</v>
      </c>
      <c r="O43" s="14" t="s">
        <v>176</v>
      </c>
      <c r="P43" s="13" t="s">
        <v>282</v>
      </c>
      <c r="Q43" s="13" t="s">
        <v>906</v>
      </c>
      <c r="R43" s="13" t="s">
        <v>188</v>
      </c>
    </row>
    <row r="44" spans="1:18" ht="28.9">
      <c r="A44" s="9">
        <v>45609</v>
      </c>
      <c r="B44" s="10" t="s">
        <v>937</v>
      </c>
      <c r="C44" s="13" t="s">
        <v>24</v>
      </c>
      <c r="F44" s="14" t="s">
        <v>575</v>
      </c>
      <c r="G44" s="12" t="s">
        <v>938</v>
      </c>
      <c r="H44" s="14" t="s">
        <v>28</v>
      </c>
      <c r="I44" s="12" t="s">
        <v>466</v>
      </c>
      <c r="L44" s="11">
        <f t="shared" si="0"/>
        <v>0</v>
      </c>
      <c r="O44" s="14" t="s">
        <v>54</v>
      </c>
      <c r="P44" s="13" t="s">
        <v>31</v>
      </c>
      <c r="Q44" s="13" t="s">
        <v>897</v>
      </c>
      <c r="R44" s="13" t="s">
        <v>110</v>
      </c>
    </row>
    <row r="45" spans="1:18" ht="43.15">
      <c r="A45" s="9">
        <v>45609</v>
      </c>
      <c r="B45" s="10" t="s">
        <v>939</v>
      </c>
      <c r="C45" s="13" t="s">
        <v>58</v>
      </c>
      <c r="F45" s="14" t="s">
        <v>59</v>
      </c>
      <c r="G45" s="12" t="s">
        <v>138</v>
      </c>
      <c r="H45" s="14" t="s">
        <v>62</v>
      </c>
      <c r="I45" s="12" t="s">
        <v>63</v>
      </c>
      <c r="L45" s="11">
        <f t="shared" si="0"/>
        <v>0</v>
      </c>
      <c r="O45" s="14" t="s">
        <v>54</v>
      </c>
      <c r="P45" s="13" t="s">
        <v>31</v>
      </c>
      <c r="Q45" s="13" t="s">
        <v>897</v>
      </c>
      <c r="R45" s="13" t="s">
        <v>110</v>
      </c>
    </row>
    <row r="46" spans="1:18" ht="28.9">
      <c r="A46" s="9">
        <v>45609</v>
      </c>
      <c r="B46" s="10" t="s">
        <v>940</v>
      </c>
      <c r="C46" s="13" t="s">
        <v>656</v>
      </c>
      <c r="F46" s="14" t="s">
        <v>75</v>
      </c>
      <c r="G46" s="12" t="s">
        <v>349</v>
      </c>
      <c r="H46" s="14" t="s">
        <v>41</v>
      </c>
      <c r="I46" s="12" t="s">
        <v>558</v>
      </c>
      <c r="L46" s="11">
        <f t="shared" si="0"/>
        <v>0</v>
      </c>
      <c r="O46" s="14" t="s">
        <v>54</v>
      </c>
      <c r="P46" s="13" t="s">
        <v>31</v>
      </c>
      <c r="Q46" s="13" t="s">
        <v>897</v>
      </c>
      <c r="R46" s="13" t="s">
        <v>110</v>
      </c>
    </row>
    <row r="47" spans="1:18">
      <c r="A47" s="9">
        <v>45609</v>
      </c>
      <c r="L47" s="11">
        <f t="shared" si="0"/>
        <v>0</v>
      </c>
    </row>
    <row r="48" spans="1:18">
      <c r="L48" s="11">
        <f t="shared" si="0"/>
        <v>0</v>
      </c>
    </row>
    <row r="49" spans="12:12">
      <c r="L49" s="11">
        <f t="shared" si="0"/>
        <v>0</v>
      </c>
    </row>
    <row r="50" spans="12:12">
      <c r="L50" s="11">
        <f t="shared" si="0"/>
        <v>0</v>
      </c>
    </row>
    <row r="51" spans="12:12">
      <c r="L51" s="11">
        <f t="shared" si="0"/>
        <v>0</v>
      </c>
    </row>
    <row r="52" spans="12:12">
      <c r="L52" s="11">
        <f t="shared" si="0"/>
        <v>0</v>
      </c>
    </row>
    <row r="53" spans="12:12">
      <c r="L53" s="11">
        <f t="shared" si="0"/>
        <v>0</v>
      </c>
    </row>
    <row r="54" spans="12:12">
      <c r="L54" s="11">
        <f t="shared" si="0"/>
        <v>0</v>
      </c>
    </row>
    <row r="55" spans="12:12">
      <c r="L55" s="11">
        <f t="shared" si="0"/>
        <v>0</v>
      </c>
    </row>
    <row r="56" spans="12:12">
      <c r="L56" s="11">
        <f t="shared" si="0"/>
        <v>0</v>
      </c>
    </row>
    <row r="57" spans="12:12">
      <c r="L57" s="11">
        <f t="shared" si="0"/>
        <v>0</v>
      </c>
    </row>
    <row r="58" spans="12:12">
      <c r="L58" s="11">
        <f t="shared" si="0"/>
        <v>0</v>
      </c>
    </row>
    <row r="59" spans="12:12">
      <c r="L59" s="11">
        <f t="shared" si="0"/>
        <v>0</v>
      </c>
    </row>
    <row r="60" spans="12:12">
      <c r="L60" s="11">
        <f t="shared" si="0"/>
        <v>0</v>
      </c>
    </row>
    <row r="61" spans="12:12">
      <c r="L61" s="11">
        <f t="shared" si="0"/>
        <v>0</v>
      </c>
    </row>
    <row r="62" spans="12:12">
      <c r="L62" s="11">
        <f t="shared" si="0"/>
        <v>0</v>
      </c>
    </row>
    <row r="63" spans="12:12">
      <c r="L63" s="11">
        <f t="shared" si="0"/>
        <v>0</v>
      </c>
    </row>
    <row r="64" spans="12:12">
      <c r="L64" s="11">
        <f t="shared" si="0"/>
        <v>0</v>
      </c>
    </row>
    <row r="65" spans="12:12">
      <c r="L65" s="11">
        <f t="shared" si="0"/>
        <v>0</v>
      </c>
    </row>
    <row r="66" spans="12:12">
      <c r="L66" s="11">
        <f t="shared" si="0"/>
        <v>0</v>
      </c>
    </row>
    <row r="67" spans="12:12">
      <c r="L67" s="11">
        <f t="shared" si="0"/>
        <v>0</v>
      </c>
    </row>
    <row r="68" spans="12:12">
      <c r="L68" s="11">
        <f t="shared" si="0"/>
        <v>0</v>
      </c>
    </row>
    <row r="69" spans="12:12">
      <c r="L69" s="11">
        <f t="shared" si="0"/>
        <v>0</v>
      </c>
    </row>
    <row r="115" spans="2:5">
      <c r="B115" s="22"/>
      <c r="C115" s="23" t="s">
        <v>41</v>
      </c>
      <c r="D115" s="85"/>
      <c r="E115" s="85"/>
    </row>
    <row r="116" spans="2:5">
      <c r="B116" s="24">
        <v>1</v>
      </c>
      <c r="C116" s="24">
        <v>9</v>
      </c>
    </row>
    <row r="117" spans="2:5">
      <c r="B117" s="24">
        <v>2</v>
      </c>
      <c r="C117" s="24">
        <v>13</v>
      </c>
    </row>
    <row r="118" spans="2:5">
      <c r="B118" s="24">
        <v>3</v>
      </c>
      <c r="C118" s="24">
        <v>4</v>
      </c>
    </row>
    <row r="119" spans="2:5">
      <c r="B119" s="24">
        <v>4</v>
      </c>
      <c r="C119" s="24">
        <v>9</v>
      </c>
    </row>
    <row r="120" spans="2:5">
      <c r="B120" s="24">
        <v>5</v>
      </c>
      <c r="C120" s="24">
        <v>11</v>
      </c>
    </row>
    <row r="121" spans="2:5">
      <c r="B121" s="16"/>
      <c r="C121" s="25">
        <f>SUM(C116:C120)</f>
        <v>46</v>
      </c>
      <c r="D121" s="85"/>
      <c r="E121" s="85"/>
    </row>
  </sheetData>
  <autoFilter ref="A1:R69" xr:uid="{764CA421-3BEC-4B18-A241-6EFD0A30BC93}"/>
  <phoneticPr fontId="3" type="noConversion"/>
  <pageMargins left="0.25" right="0.25" top="0.75" bottom="0.75" header="0.3" footer="0.55000000000000004"/>
  <pageSetup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A143-CC13-4397-B876-4E2EC38D3822}">
  <dimension ref="A1:Q19"/>
  <sheetViews>
    <sheetView workbookViewId="0">
      <selection activeCell="A2" sqref="A2"/>
    </sheetView>
  </sheetViews>
  <sheetFormatPr defaultColWidth="8.7109375" defaultRowHeight="14.45"/>
  <cols>
    <col min="1" max="1" width="27.28515625" style="18" bestFit="1" customWidth="1"/>
    <col min="2" max="15" width="8.7109375" style="18"/>
    <col min="16" max="16" width="13.28515625" style="18" bestFit="1" customWidth="1"/>
    <col min="17" max="16384" width="8.7109375" style="18"/>
  </cols>
  <sheetData>
    <row r="1" spans="1:17" ht="20.65">
      <c r="A1" s="114" t="s">
        <v>941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</row>
    <row r="2" spans="1:17">
      <c r="A2" s="54"/>
      <c r="B2" s="54" t="s">
        <v>942</v>
      </c>
      <c r="C2" s="54" t="s">
        <v>943</v>
      </c>
      <c r="D2" s="54" t="s">
        <v>944</v>
      </c>
      <c r="E2" s="54" t="s">
        <v>945</v>
      </c>
      <c r="F2" s="54" t="s">
        <v>946</v>
      </c>
      <c r="G2" s="54" t="s">
        <v>947</v>
      </c>
      <c r="H2" s="54" t="s">
        <v>948</v>
      </c>
      <c r="I2" s="54" t="s">
        <v>949</v>
      </c>
      <c r="J2" s="54" t="s">
        <v>950</v>
      </c>
      <c r="K2" s="54" t="s">
        <v>951</v>
      </c>
      <c r="L2" s="55" t="s">
        <v>952</v>
      </c>
      <c r="M2" s="54" t="s">
        <v>953</v>
      </c>
      <c r="N2" s="54" t="s">
        <v>14</v>
      </c>
      <c r="O2" s="56"/>
    </row>
    <row r="3" spans="1:17">
      <c r="A3" s="54" t="s">
        <v>954</v>
      </c>
      <c r="B3" s="19"/>
      <c r="C3" s="19"/>
      <c r="D3" s="19"/>
      <c r="E3" s="19"/>
      <c r="F3" s="19"/>
      <c r="G3" s="19"/>
      <c r="H3" s="19"/>
      <c r="I3" s="19"/>
      <c r="J3" s="19"/>
      <c r="K3" s="57"/>
      <c r="L3" s="19"/>
      <c r="M3" s="58"/>
      <c r="N3" s="19">
        <f>SUM(B3:M3)</f>
        <v>0</v>
      </c>
      <c r="P3" s="56" t="s">
        <v>64</v>
      </c>
      <c r="Q3" s="59" t="e">
        <f>N4/$N$3</f>
        <v>#DIV/0!</v>
      </c>
    </row>
    <row r="4" spans="1:17">
      <c r="A4" s="54" t="s">
        <v>955</v>
      </c>
      <c r="B4" s="19"/>
      <c r="C4" s="19"/>
      <c r="D4" s="19"/>
      <c r="E4" s="19"/>
      <c r="F4" s="19"/>
      <c r="G4" s="19"/>
      <c r="H4" s="19"/>
      <c r="I4" s="19"/>
      <c r="J4" s="19"/>
      <c r="K4" s="57"/>
      <c r="L4" s="19"/>
      <c r="M4" s="19"/>
      <c r="N4" s="19">
        <f t="shared" ref="N4:N14" si="0">SUM(B4:M4)</f>
        <v>0</v>
      </c>
      <c r="P4" s="56" t="s">
        <v>956</v>
      </c>
      <c r="Q4" s="59" t="e">
        <f>P5/$N$3</f>
        <v>#DIV/0!</v>
      </c>
    </row>
    <row r="5" spans="1:17">
      <c r="A5" s="54" t="s">
        <v>957</v>
      </c>
      <c r="B5" s="19"/>
      <c r="C5" s="19"/>
      <c r="D5" s="19"/>
      <c r="E5" s="19"/>
      <c r="F5" s="19"/>
      <c r="G5" s="19"/>
      <c r="H5" s="19"/>
      <c r="I5" s="19"/>
      <c r="J5" s="19"/>
      <c r="K5" s="57"/>
      <c r="L5" s="19"/>
      <c r="M5" s="19"/>
      <c r="N5" s="19">
        <f t="shared" si="0"/>
        <v>0</v>
      </c>
      <c r="P5" s="60">
        <f>SUM(N5:N19)</f>
        <v>0</v>
      </c>
    </row>
    <row r="6" spans="1:17">
      <c r="A6" s="54" t="s">
        <v>958</v>
      </c>
      <c r="B6" s="19"/>
      <c r="C6" s="19"/>
      <c r="D6" s="19"/>
      <c r="E6" s="19"/>
      <c r="F6" s="19"/>
      <c r="G6" s="19"/>
      <c r="H6" s="19"/>
      <c r="I6" s="19"/>
      <c r="J6" s="19"/>
      <c r="K6" s="57"/>
      <c r="L6" s="19"/>
      <c r="M6" s="19"/>
      <c r="N6" s="19">
        <f t="shared" si="0"/>
        <v>0</v>
      </c>
    </row>
    <row r="7" spans="1:17">
      <c r="A7" s="54" t="s">
        <v>959</v>
      </c>
      <c r="B7" s="19"/>
      <c r="C7" s="19"/>
      <c r="D7" s="19"/>
      <c r="E7" s="19"/>
      <c r="F7" s="19"/>
      <c r="G7" s="19"/>
      <c r="H7" s="19"/>
      <c r="I7" s="19"/>
      <c r="J7" s="19"/>
      <c r="K7" s="57"/>
      <c r="L7" s="19"/>
      <c r="M7" s="19"/>
      <c r="N7" s="19">
        <f t="shared" si="0"/>
        <v>0</v>
      </c>
    </row>
    <row r="8" spans="1:17">
      <c r="A8" s="54" t="s">
        <v>960</v>
      </c>
      <c r="B8" s="19"/>
      <c r="C8" s="19"/>
      <c r="D8" s="19"/>
      <c r="E8" s="19"/>
      <c r="F8" s="19"/>
      <c r="G8" s="19"/>
      <c r="H8" s="19"/>
      <c r="I8" s="19"/>
      <c r="J8" s="19"/>
      <c r="K8" s="57"/>
      <c r="L8" s="19"/>
      <c r="M8" s="19"/>
      <c r="N8" s="19">
        <f t="shared" si="0"/>
        <v>0</v>
      </c>
    </row>
    <row r="9" spans="1:17">
      <c r="A9" s="54" t="s">
        <v>961</v>
      </c>
      <c r="B9" s="19"/>
      <c r="C9" s="19"/>
      <c r="D9" s="19"/>
      <c r="E9" s="19"/>
      <c r="F9" s="19"/>
      <c r="G9" s="19"/>
      <c r="H9" s="19"/>
      <c r="I9" s="19"/>
      <c r="J9" s="19"/>
      <c r="K9" s="57"/>
      <c r="L9" s="19"/>
      <c r="M9" s="19"/>
      <c r="N9" s="19">
        <f t="shared" si="0"/>
        <v>0</v>
      </c>
    </row>
    <row r="10" spans="1:17">
      <c r="A10" s="54" t="s">
        <v>44</v>
      </c>
      <c r="B10" s="19"/>
      <c r="C10" s="19"/>
      <c r="D10" s="19"/>
      <c r="E10" s="19"/>
      <c r="F10" s="19"/>
      <c r="G10" s="19"/>
      <c r="H10" s="19"/>
      <c r="I10" s="19"/>
      <c r="J10" s="19"/>
      <c r="K10" s="57"/>
      <c r="L10" s="19"/>
      <c r="M10" s="19"/>
      <c r="N10" s="19">
        <f t="shared" si="0"/>
        <v>0</v>
      </c>
    </row>
    <row r="11" spans="1:17">
      <c r="A11" s="54" t="s">
        <v>962</v>
      </c>
      <c r="B11" s="19"/>
      <c r="C11" s="19"/>
      <c r="D11" s="19"/>
      <c r="E11" s="19"/>
      <c r="F11" s="19"/>
      <c r="G11" s="19"/>
      <c r="H11" s="19"/>
      <c r="I11" s="19"/>
      <c r="J11" s="19"/>
      <c r="K11" s="57"/>
      <c r="L11" s="19"/>
      <c r="M11" s="19"/>
      <c r="N11" s="19">
        <f t="shared" si="0"/>
        <v>0</v>
      </c>
    </row>
    <row r="12" spans="1:17">
      <c r="A12" s="54" t="s">
        <v>963</v>
      </c>
      <c r="B12" s="19"/>
      <c r="C12" s="19"/>
      <c r="D12" s="19"/>
      <c r="E12" s="19"/>
      <c r="F12" s="19"/>
      <c r="G12" s="19"/>
      <c r="H12" s="19"/>
      <c r="I12" s="19"/>
      <c r="J12" s="19"/>
      <c r="K12" s="57"/>
      <c r="L12" s="19"/>
      <c r="M12" s="19"/>
      <c r="N12" s="19">
        <f t="shared" si="0"/>
        <v>0</v>
      </c>
    </row>
    <row r="13" spans="1:17">
      <c r="A13" s="54" t="s">
        <v>964</v>
      </c>
      <c r="B13" s="19"/>
      <c r="C13" s="19"/>
      <c r="D13" s="19"/>
      <c r="E13" s="19"/>
      <c r="F13" s="19"/>
      <c r="G13" s="19"/>
      <c r="H13" s="19"/>
      <c r="I13" s="19"/>
      <c r="J13" s="19"/>
      <c r="K13" s="57"/>
      <c r="L13" s="19"/>
      <c r="M13" s="19"/>
      <c r="N13" s="19">
        <f t="shared" si="0"/>
        <v>0</v>
      </c>
    </row>
    <row r="14" spans="1:17">
      <c r="A14" s="54" t="s">
        <v>965</v>
      </c>
      <c r="B14" s="19"/>
      <c r="C14" s="19"/>
      <c r="D14" s="19"/>
      <c r="E14" s="19"/>
      <c r="F14" s="19"/>
      <c r="G14" s="19"/>
      <c r="H14" s="19"/>
      <c r="I14" s="19"/>
      <c r="J14" s="19"/>
      <c r="K14" s="57"/>
      <c r="L14" s="19"/>
      <c r="M14" s="19"/>
      <c r="N14" s="19">
        <f t="shared" si="0"/>
        <v>0</v>
      </c>
    </row>
    <row r="15" spans="1:17">
      <c r="A15" s="54" t="s">
        <v>966</v>
      </c>
      <c r="B15" s="19"/>
      <c r="C15" s="19"/>
      <c r="D15" s="19"/>
      <c r="E15" s="19"/>
      <c r="F15" s="19"/>
      <c r="G15" s="19"/>
      <c r="H15" s="19"/>
      <c r="I15" s="19"/>
      <c r="J15" s="19"/>
      <c r="K15" s="57"/>
      <c r="L15" s="19"/>
      <c r="M15" s="19"/>
      <c r="N15" s="19">
        <f>SUM(B15:M15)</f>
        <v>0</v>
      </c>
    </row>
    <row r="16" spans="1:17">
      <c r="A16" s="54" t="s">
        <v>967</v>
      </c>
      <c r="B16" s="19"/>
      <c r="C16" s="19"/>
      <c r="D16" s="19"/>
      <c r="E16" s="19"/>
      <c r="F16" s="19"/>
      <c r="G16" s="19"/>
      <c r="H16" s="19"/>
      <c r="I16" s="19"/>
      <c r="J16" s="19"/>
      <c r="K16" s="57"/>
      <c r="L16" s="19"/>
      <c r="M16" s="19"/>
      <c r="N16" s="19">
        <f>SUM(B16:M16)</f>
        <v>0</v>
      </c>
    </row>
    <row r="17" spans="1:14">
      <c r="A17" s="54" t="s">
        <v>968</v>
      </c>
      <c r="B17" s="19"/>
      <c r="C17" s="19"/>
      <c r="D17" s="19"/>
      <c r="E17" s="19"/>
      <c r="F17" s="19"/>
      <c r="G17" s="19"/>
      <c r="H17" s="19"/>
      <c r="I17" s="19"/>
      <c r="J17" s="19"/>
      <c r="K17" s="57"/>
      <c r="L17" s="19"/>
      <c r="M17" s="19"/>
      <c r="N17" s="19">
        <f>SUM(B17:M17)</f>
        <v>0</v>
      </c>
    </row>
    <row r="18" spans="1:14">
      <c r="A18" s="54" t="s">
        <v>969</v>
      </c>
      <c r="B18" s="19"/>
      <c r="C18" s="19"/>
      <c r="D18" s="19"/>
      <c r="E18" s="19"/>
      <c r="F18" s="19"/>
      <c r="G18" s="19"/>
      <c r="H18" s="19"/>
      <c r="I18" s="19"/>
      <c r="J18" s="19"/>
      <c r="K18" s="57"/>
      <c r="L18" s="19"/>
      <c r="M18" s="19"/>
      <c r="N18" s="19">
        <f>SUM(B18:M18)</f>
        <v>0</v>
      </c>
    </row>
    <row r="19" spans="1:14">
      <c r="A19" s="54" t="s">
        <v>970</v>
      </c>
      <c r="B19" s="19"/>
      <c r="C19" s="19"/>
      <c r="D19" s="19"/>
      <c r="E19" s="19"/>
      <c r="F19" s="19"/>
      <c r="G19" s="19"/>
      <c r="H19" s="19"/>
      <c r="I19" s="19"/>
      <c r="J19" s="19"/>
      <c r="K19" s="57"/>
      <c r="L19" s="19"/>
      <c r="M19" s="19"/>
      <c r="N19" s="19">
        <f>SUM(B19:M19)</f>
        <v>0</v>
      </c>
    </row>
  </sheetData>
  <mergeCells count="1">
    <mergeCell ref="A1:Q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7A9CB-B7DA-4B5E-BE97-82CFFA1D81A5}">
  <dimension ref="A1:E6"/>
  <sheetViews>
    <sheetView zoomScale="154" workbookViewId="0">
      <selection activeCell="C13" sqref="C13"/>
    </sheetView>
  </sheetViews>
  <sheetFormatPr defaultColWidth="8.7109375" defaultRowHeight="14.45"/>
  <cols>
    <col min="1" max="1" width="8.7109375" style="56" bestFit="1" customWidth="1"/>
    <col min="2" max="5" width="11.42578125" style="18" bestFit="1" customWidth="1"/>
    <col min="6" max="16384" width="8.7109375" style="18"/>
  </cols>
  <sheetData>
    <row r="1" spans="1:5" s="56" customFormat="1" ht="14.85" customHeight="1">
      <c r="A1" s="118" t="s">
        <v>971</v>
      </c>
      <c r="B1" s="116" t="s">
        <v>972</v>
      </c>
      <c r="C1" s="117"/>
      <c r="D1" s="120" t="s">
        <v>973</v>
      </c>
      <c r="E1" s="121"/>
    </row>
    <row r="2" spans="1:5" s="56" customFormat="1">
      <c r="A2" s="119"/>
      <c r="B2" s="61" t="s">
        <v>17</v>
      </c>
      <c r="C2" s="62" t="s">
        <v>18</v>
      </c>
      <c r="D2" s="67" t="s">
        <v>17</v>
      </c>
      <c r="E2" s="54" t="s">
        <v>18</v>
      </c>
    </row>
    <row r="3" spans="1:5">
      <c r="A3" s="68" t="s">
        <v>974</v>
      </c>
      <c r="B3" s="63" t="s">
        <v>176</v>
      </c>
      <c r="C3" s="64" t="s">
        <v>31</v>
      </c>
      <c r="D3" s="63" t="s">
        <v>176</v>
      </c>
      <c r="E3" s="19" t="s">
        <v>32</v>
      </c>
    </row>
    <row r="4" spans="1:5">
      <c r="A4" s="68" t="s">
        <v>975</v>
      </c>
      <c r="B4" s="63" t="s">
        <v>31</v>
      </c>
      <c r="C4" s="64" t="s">
        <v>32</v>
      </c>
      <c r="D4" s="63" t="s">
        <v>31</v>
      </c>
      <c r="E4" s="19" t="s">
        <v>282</v>
      </c>
    </row>
    <row r="5" spans="1:5">
      <c r="A5" s="68" t="s">
        <v>976</v>
      </c>
      <c r="B5" s="63" t="s">
        <v>32</v>
      </c>
      <c r="C5" s="64" t="s">
        <v>282</v>
      </c>
      <c r="D5" s="63" t="s">
        <v>32</v>
      </c>
      <c r="E5" s="19" t="s">
        <v>176</v>
      </c>
    </row>
    <row r="6" spans="1:5" ht="15" thickBot="1">
      <c r="A6" s="69" t="s">
        <v>977</v>
      </c>
      <c r="B6" s="65" t="s">
        <v>282</v>
      </c>
      <c r="C6" s="66" t="s">
        <v>176</v>
      </c>
      <c r="D6" s="65" t="s">
        <v>282</v>
      </c>
      <c r="E6" s="70" t="s">
        <v>31</v>
      </c>
    </row>
  </sheetData>
  <mergeCells count="3">
    <mergeCell ref="B1:C1"/>
    <mergeCell ref="A1:A2"/>
    <mergeCell ref="D1:E1"/>
  </mergeCells>
  <phoneticPr fontId="3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0E779-0F23-4934-B483-01E62C254B32}">
  <dimension ref="A1:I12"/>
  <sheetViews>
    <sheetView workbookViewId="0">
      <selection activeCell="I16" sqref="I16"/>
    </sheetView>
  </sheetViews>
  <sheetFormatPr defaultRowHeight="15"/>
  <cols>
    <col min="1" max="1" width="5.28515625" style="76" customWidth="1"/>
    <col min="2" max="2" width="26.28515625" bestFit="1" customWidth="1"/>
    <col min="4" max="4" width="14" bestFit="1" customWidth="1"/>
    <col min="5" max="5" width="14.42578125" customWidth="1"/>
    <col min="6" max="6" width="11.28515625" bestFit="1" customWidth="1"/>
    <col min="8" max="9" width="16.5703125" style="76" bestFit="1" customWidth="1"/>
  </cols>
  <sheetData>
    <row r="1" spans="1:9" s="77" customFormat="1" ht="43.9">
      <c r="A1" s="78" t="s">
        <v>0</v>
      </c>
      <c r="B1" s="78" t="s">
        <v>6</v>
      </c>
      <c r="C1" s="78" t="s">
        <v>978</v>
      </c>
      <c r="D1" s="78" t="s">
        <v>979</v>
      </c>
      <c r="E1" s="78" t="s">
        <v>980</v>
      </c>
      <c r="F1" s="78" t="s">
        <v>981</v>
      </c>
      <c r="G1" s="78" t="s">
        <v>982</v>
      </c>
      <c r="H1" s="79" t="s">
        <v>12</v>
      </c>
      <c r="I1" s="78" t="s">
        <v>13</v>
      </c>
    </row>
    <row r="2" spans="1:9">
      <c r="A2" s="54">
        <v>1</v>
      </c>
      <c r="B2" s="19" t="s">
        <v>983</v>
      </c>
      <c r="C2" s="80">
        <f>27000*2</f>
        <v>54000</v>
      </c>
      <c r="D2" s="80">
        <v>200</v>
      </c>
      <c r="E2" s="80">
        <v>50</v>
      </c>
      <c r="F2" s="80">
        <v>625</v>
      </c>
      <c r="G2" s="80">
        <v>70</v>
      </c>
      <c r="H2" s="81">
        <f>(C2*0.02)+D2+E2</f>
        <v>1330</v>
      </c>
      <c r="I2" s="81">
        <f>(C2*0.03)+F2+G2</f>
        <v>2315</v>
      </c>
    </row>
    <row r="3" spans="1:9">
      <c r="A3" s="54">
        <v>2</v>
      </c>
      <c r="B3" s="19" t="s">
        <v>984</v>
      </c>
      <c r="C3" s="80">
        <f>27000*2</f>
        <v>54000</v>
      </c>
      <c r="D3" s="80">
        <v>200</v>
      </c>
      <c r="E3" s="80">
        <v>50</v>
      </c>
      <c r="F3" s="80">
        <v>625</v>
      </c>
      <c r="G3" s="80">
        <v>70</v>
      </c>
      <c r="H3" s="81">
        <f>(C3*0.02)+D3+E3</f>
        <v>1330</v>
      </c>
      <c r="I3" s="81">
        <f>(C3*0.03)+F3+G3</f>
        <v>2315</v>
      </c>
    </row>
    <row r="4" spans="1:9">
      <c r="A4" s="54">
        <v>3</v>
      </c>
      <c r="B4" s="19" t="s">
        <v>985</v>
      </c>
      <c r="C4" s="80">
        <f>27000*2</f>
        <v>54000</v>
      </c>
      <c r="D4" s="80">
        <v>200</v>
      </c>
      <c r="E4" s="80">
        <v>50</v>
      </c>
      <c r="F4" s="80">
        <v>625</v>
      </c>
      <c r="G4" s="80">
        <v>70</v>
      </c>
      <c r="H4" s="82">
        <f t="shared" ref="H4:H10" si="0">(C4*0.02)+D4+E4</f>
        <v>1330</v>
      </c>
      <c r="I4" s="81">
        <f t="shared" ref="I4:I10" si="1">(C4*0.03)+F4+G4</f>
        <v>2315</v>
      </c>
    </row>
    <row r="5" spans="1:9">
      <c r="A5" s="54">
        <v>4</v>
      </c>
      <c r="B5" s="19" t="s">
        <v>986</v>
      </c>
      <c r="C5" s="80">
        <f>13500*2</f>
        <v>27000</v>
      </c>
      <c r="D5" s="80">
        <v>200</v>
      </c>
      <c r="E5" s="80">
        <v>50</v>
      </c>
      <c r="F5" s="80">
        <v>625</v>
      </c>
      <c r="G5" s="80">
        <v>70</v>
      </c>
      <c r="H5" s="82">
        <f t="shared" si="0"/>
        <v>790</v>
      </c>
      <c r="I5" s="81">
        <f t="shared" si="1"/>
        <v>1505</v>
      </c>
    </row>
    <row r="6" spans="1:9">
      <c r="A6" s="54">
        <v>5</v>
      </c>
      <c r="B6" s="19" t="s">
        <v>987</v>
      </c>
      <c r="C6" s="80">
        <f>45000*2</f>
        <v>90000</v>
      </c>
      <c r="D6" s="80">
        <v>200</v>
      </c>
      <c r="E6" s="80"/>
      <c r="F6" s="80">
        <v>625</v>
      </c>
      <c r="G6" s="80"/>
      <c r="H6" s="82">
        <f t="shared" si="0"/>
        <v>2000</v>
      </c>
      <c r="I6" s="81">
        <f t="shared" si="1"/>
        <v>3325</v>
      </c>
    </row>
    <row r="7" spans="1:9">
      <c r="A7" s="54">
        <v>6</v>
      </c>
      <c r="B7" s="19" t="s">
        <v>988</v>
      </c>
      <c r="C7" s="80">
        <f>27000*2</f>
        <v>54000</v>
      </c>
      <c r="D7" s="80">
        <v>200</v>
      </c>
      <c r="E7" s="80">
        <v>50</v>
      </c>
      <c r="F7" s="80">
        <v>625</v>
      </c>
      <c r="G7" s="80">
        <v>70</v>
      </c>
      <c r="H7" s="82">
        <f t="shared" si="0"/>
        <v>1330</v>
      </c>
      <c r="I7" s="81">
        <f t="shared" si="1"/>
        <v>2315</v>
      </c>
    </row>
    <row r="8" spans="1:9">
      <c r="A8" s="54">
        <v>7</v>
      </c>
      <c r="B8" s="19" t="s">
        <v>197</v>
      </c>
      <c r="C8" s="80">
        <f>27000*2</f>
        <v>54000</v>
      </c>
      <c r="D8" s="80">
        <v>200</v>
      </c>
      <c r="E8" s="80">
        <v>50</v>
      </c>
      <c r="F8" s="80">
        <v>625</v>
      </c>
      <c r="G8" s="80">
        <v>70</v>
      </c>
      <c r="H8" s="82">
        <f t="shared" si="0"/>
        <v>1330</v>
      </c>
      <c r="I8" s="81">
        <f t="shared" si="1"/>
        <v>2315</v>
      </c>
    </row>
    <row r="9" spans="1:9">
      <c r="A9" s="54">
        <v>8</v>
      </c>
      <c r="B9" s="19" t="s">
        <v>989</v>
      </c>
      <c r="C9" s="80">
        <f>54000*2</f>
        <v>108000</v>
      </c>
      <c r="D9" s="80">
        <v>200</v>
      </c>
      <c r="E9" s="80">
        <v>50</v>
      </c>
      <c r="F9" s="80">
        <v>625</v>
      </c>
      <c r="G9" s="80">
        <v>70</v>
      </c>
      <c r="H9" s="82">
        <f t="shared" si="0"/>
        <v>2410</v>
      </c>
      <c r="I9" s="81">
        <f t="shared" si="1"/>
        <v>3935</v>
      </c>
    </row>
    <row r="10" spans="1:9">
      <c r="A10" s="54">
        <v>9</v>
      </c>
      <c r="B10" s="19" t="s">
        <v>990</v>
      </c>
      <c r="C10" s="80">
        <f>27000*2</f>
        <v>54000</v>
      </c>
      <c r="D10" s="80">
        <v>200</v>
      </c>
      <c r="E10" s="80">
        <v>50</v>
      </c>
      <c r="F10" s="80">
        <v>625</v>
      </c>
      <c r="G10" s="80">
        <v>70</v>
      </c>
      <c r="H10" s="82">
        <f t="shared" si="0"/>
        <v>1330</v>
      </c>
      <c r="I10" s="81">
        <f t="shared" si="1"/>
        <v>2315</v>
      </c>
    </row>
    <row r="11" spans="1:9">
      <c r="A11" s="54">
        <v>10</v>
      </c>
      <c r="B11" s="19" t="s">
        <v>991</v>
      </c>
      <c r="C11" s="80">
        <f>90000*2</f>
        <v>180000</v>
      </c>
      <c r="D11" s="80">
        <v>200</v>
      </c>
      <c r="E11" s="80">
        <v>50</v>
      </c>
      <c r="F11" s="80">
        <v>625</v>
      </c>
      <c r="G11" s="80">
        <v>70</v>
      </c>
      <c r="H11" s="82">
        <f t="shared" ref="H11" si="2">(C11*0.02)+D11+E11</f>
        <v>3850</v>
      </c>
      <c r="I11" s="81">
        <f t="shared" ref="I11" si="3">(C11*0.03)+F11+G11</f>
        <v>6095</v>
      </c>
    </row>
    <row r="12" spans="1:9" ht="15.6">
      <c r="A12" s="122" t="s">
        <v>992</v>
      </c>
      <c r="B12" s="122"/>
      <c r="C12" s="122"/>
      <c r="D12" s="122"/>
      <c r="E12" s="122"/>
      <c r="F12" s="122"/>
      <c r="G12" s="122"/>
      <c r="H12" s="83">
        <f>SUM(H2:H11)</f>
        <v>17030</v>
      </c>
      <c r="I12" s="83">
        <f>SUM(I2:I11)</f>
        <v>28750</v>
      </c>
    </row>
  </sheetData>
  <mergeCells count="1">
    <mergeCell ref="A12:G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7D0B04B5D28F40B89C69276D88846A" ma:contentTypeVersion="17" ma:contentTypeDescription="Create a new document." ma:contentTypeScope="" ma:versionID="a258e4a0963824924bad9778c091b21b">
  <xsd:schema xmlns:xsd="http://www.w3.org/2001/XMLSchema" xmlns:xs="http://www.w3.org/2001/XMLSchema" xmlns:p="http://schemas.microsoft.com/office/2006/metadata/properties" xmlns:ns3="05feb12c-a6c1-492f-ac1e-beac5e26b5f6" xmlns:ns4="6892e40b-a16e-40e1-bbc5-fbefaa89aeb8" targetNamespace="http://schemas.microsoft.com/office/2006/metadata/properties" ma:root="true" ma:fieldsID="740591f5cab96c9e31ce735ba25bf2e4" ns3:_="" ns4:_="">
    <xsd:import namespace="05feb12c-a6c1-492f-ac1e-beac5e26b5f6"/>
    <xsd:import namespace="6892e40b-a16e-40e1-bbc5-fbefaa89ae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feb12c-a6c1-492f-ac1e-beac5e26b5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92e40b-a16e-40e1-bbc5-fbefaa89aeb8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5feb12c-a6c1-492f-ac1e-beac5e26b5f6" xsi:nil="true"/>
  </documentManagement>
</p:properties>
</file>

<file path=customXml/itemProps1.xml><?xml version="1.0" encoding="utf-8"?>
<ds:datastoreItem xmlns:ds="http://schemas.openxmlformats.org/officeDocument/2006/customXml" ds:itemID="{60225656-53E2-4EE9-B640-9D2984C893D0}"/>
</file>

<file path=customXml/itemProps2.xml><?xml version="1.0" encoding="utf-8"?>
<ds:datastoreItem xmlns:ds="http://schemas.openxmlformats.org/officeDocument/2006/customXml" ds:itemID="{314066A1-5F04-4743-9716-350EA36BD0C6}"/>
</file>

<file path=customXml/itemProps3.xml><?xml version="1.0" encoding="utf-8"?>
<ds:datastoreItem xmlns:ds="http://schemas.openxmlformats.org/officeDocument/2006/customXml" ds:itemID="{78945D82-603D-48A2-BEAE-518CE28C7C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Monte Kutin</dc:creator>
  <cp:keywords/>
  <dc:description/>
  <cp:lastModifiedBy>Samuel Ablordeppey</cp:lastModifiedBy>
  <cp:revision/>
  <dcterms:created xsi:type="dcterms:W3CDTF">2023-01-26T13:52:48Z</dcterms:created>
  <dcterms:modified xsi:type="dcterms:W3CDTF">2024-11-24T12:31:29Z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0x010100E57D0B04B5D28F40B89C69276D88846A</vt:lpwstr>
  </property>
</Properties>
</file>