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Texto_completo_191" sheetId="2" state="visible" r:id="rId2"/>
    <sheet xmlns:r="http://schemas.openxmlformats.org/officeDocument/2006/relationships" name="Actualizacion_430" sheetId="3" state="visible" r:id="rId3"/>
    <sheet xmlns:r="http://schemas.openxmlformats.org/officeDocument/2006/relationships" name="Base_276" sheetId="4" state="visible" r:id="rId4"/>
    <sheet xmlns:r="http://schemas.openxmlformats.org/officeDocument/2006/relationships" name="Maestro_706" sheetId="5" state="visible" r:id="rId5"/>
    <sheet xmlns:r="http://schemas.openxmlformats.org/officeDocument/2006/relationships" name="Excluidos_175" sheetId="6" state="visible" r:id="rId6"/>
    <sheet xmlns:r="http://schemas.openxmlformats.org/officeDocument/2006/relationships" name="Seguimiento_recuperacion" sheetId="7" state="visible" r:id="rId7"/>
    <sheet xmlns:r="http://schemas.openxmlformats.org/officeDocument/2006/relationships" name="Duplicados_61" sheetId="8" state="visible" r:id="rId8"/>
    <sheet xmlns:r="http://schemas.openxmlformats.org/officeDocument/2006/relationships" name="Invalidos_3" sheetId="9" state="visible" r:id="rId9"/>
    <sheet xmlns:r="http://schemas.openxmlformats.org/officeDocument/2006/relationships" name="Integridad" sheetId="10" state="visible" r:id="rId10"/>
    <sheet xmlns:r="http://schemas.openxmlformats.org/officeDocument/2006/relationships" name="Fuentes_verificadas" sheetId="11" state="visible" r:id="rId11"/>
    <sheet xmlns:r="http://schemas.openxmlformats.org/officeDocument/2006/relationships" name="Criterios" sheetId="12" state="visible" r:id="rId12"/>
    <sheet xmlns:r="http://schemas.openxmlformats.org/officeDocument/2006/relationships" name="Resumen" sheetId="13" state="visible" r:id="rId13"/>
    <sheet xmlns:r="http://schemas.openxmlformats.org/officeDocument/2006/relationships" name="Control_QC" sheetId="14" state="visible" r:id="rId14"/>
    <sheet xmlns:r="http://schemas.openxmlformats.org/officeDocument/2006/relationships" name="RQ1_RQ2_base_276" sheetId="15" state="visible" r:id="rId15"/>
    <sheet xmlns:r="http://schemas.openxmlformats.org/officeDocument/2006/relationships" name="RQ3_base_276" sheetId="16" state="visible" r:id="rId16"/>
    <sheet xmlns:r="http://schemas.openxmlformats.org/officeDocument/2006/relationships" name="Auditoria_acceso" sheetId="17" state="visible" r:id="rId17"/>
    <sheet xmlns:r="http://schemas.openxmlformats.org/officeDocument/2006/relationships" name="Extraccion_RQ_nuevos" sheetId="18" state="visible" r:id="rId18"/>
    <sheet xmlns:r="http://schemas.openxmlformats.org/officeDocument/2006/relationships" name="Resumen_texto_completo" sheetId="19" state="visible" r:id="rId19"/>
    <sheet xmlns:r="http://schemas.openxmlformats.org/officeDocument/2006/relationships" name="Lote_01_25" sheetId="20" state="visible" r:id="rId20"/>
    <sheet xmlns:r="http://schemas.openxmlformats.org/officeDocument/2006/relationships" name="Lote_02_25" sheetId="21" state="visible" r:id="rId21"/>
    <sheet xmlns:r="http://schemas.openxmlformats.org/officeDocument/2006/relationships" name="Lote_03_25" sheetId="22" state="visible" r:id="rId22"/>
    <sheet xmlns:r="http://schemas.openxmlformats.org/officeDocument/2006/relationships" name="Lote_04_25" sheetId="23" state="visible" r:id="rId23"/>
    <sheet xmlns:r="http://schemas.openxmlformats.org/officeDocument/2006/relationships" name="Lote_05_25" sheetId="24" state="visible" r:id="rId24"/>
    <sheet xmlns:r="http://schemas.openxmlformats.org/officeDocument/2006/relationships" name="Lote_06_22" sheetId="25" state="visible" r:id="rId25"/>
  </sheets>
  <definedNames>
    <definedName name="_xlnm._FilterDatabase" localSheetId="19" hidden="1">'Lote_01_25'!$A$7:$X$32</definedName>
    <definedName name="_xlnm._FilterDatabase" localSheetId="20" hidden="1">'Lote_02_25'!$A$7:$X$32</definedName>
    <definedName name="_xlnm._FilterDatabase" localSheetId="21" hidden="1">'Lote_03_25'!$A$7:$X$32</definedName>
    <definedName name="_xlnm._FilterDatabase" localSheetId="22" hidden="1">'Lote_04_25'!$A$7:$X$32</definedName>
  </definedNames>
  <calcPr calcId="124519" calcMode="auto" fullCalcOnLoad="1" calcOnSave="1" forceFullCalc="1"/>
</workbook>
</file>

<file path=xl/styles.xml><?xml version="1.0" encoding="utf-8"?>
<styleSheet xmlns="http://schemas.openxmlformats.org/spreadsheetml/2006/main">
  <numFmts count="2">
    <numFmt numFmtId="164" formatCode="yyyy-mm-dd"/>
    <numFmt numFmtId="165" formatCode="yyyy-mm-dd h:mm:ss"/>
  </numFmts>
  <fonts count="20">
    <font>
      <name val="Carlito"/>
      <sz val="11"/>
    </font>
    <font>
      <name val="Carlito"/>
      <b val="1"/>
      <color rgb="FFFFFFFF"/>
      <sz val="16"/>
    </font>
    <font>
      <name val="Carlito"/>
      <b val="1"/>
      <color rgb="FFFFFFFF"/>
      <sz val="11"/>
    </font>
    <font>
      <name val="Carlito"/>
      <b val="1"/>
      <color rgb="FF17324D"/>
      <sz val="11"/>
    </font>
    <font>
      <name val="Carlito"/>
      <b val="1"/>
      <color rgb="FF17324D"/>
      <sz val="12"/>
    </font>
    <font>
      <name val="Carlito"/>
      <sz val="10"/>
    </font>
    <font>
      <name val="Carlito"/>
      <i val="1"/>
      <color rgb="FF8A5A00"/>
      <sz val="11"/>
    </font>
    <font>
      <name val="Carlito"/>
      <b val="1"/>
      <color rgb="FFFFFFFF"/>
      <sz val="10"/>
    </font>
    <font>
      <name val="Carlito"/>
      <sz val="9"/>
    </font>
    <font>
      <name val="Carlito"/>
      <b val="1"/>
      <color rgb="FF8A5A00"/>
      <sz val="9"/>
    </font>
    <font>
      <name val="Carlito"/>
      <b val="1"/>
      <color rgb="FFFFFFFF"/>
      <sz val="14"/>
    </font>
    <font>
      <name val="Carlito"/>
      <i val="1"/>
      <color rgb="FF17324D"/>
      <sz val="11"/>
    </font>
    <font>
      <name val="Carlito"/>
      <sz val="8"/>
    </font>
    <font>
      <name val="Carlito"/>
      <b val="1"/>
      <color rgb="FFFFFFFF"/>
      <sz val="15"/>
    </font>
    <font>
      <name val="Aptos"/>
      <sz val="10"/>
    </font>
    <font>
      <name val="Aptos"/>
      <b val="1"/>
      <color rgb="FFFFFFFF"/>
      <sz val="10"/>
    </font>
    <font>
      <name val="Aptos"/>
      <b val="1"/>
      <color rgb="FFFFFFFF"/>
      <sz val="15"/>
    </font>
    <font>
      <b val="1"/>
      <color rgb="00FFFFFF"/>
      <sz val="14"/>
    </font>
    <font>
      <b val="1"/>
      <color rgb="00404040"/>
    </font>
    <font>
      <b val="1"/>
      <color rgb="00FFFFFF"/>
    </font>
  </fonts>
  <fills count="17">
    <fill>
      <patternFill/>
    </fill>
    <fill>
      <patternFill patternType="gray125"/>
    </fill>
    <fill>
      <patternFill patternType="solid">
        <fgColor rgb="FF17324D"/>
      </patternFill>
    </fill>
    <fill>
      <patternFill patternType="solid">
        <fgColor rgb="FF0F766E"/>
      </patternFill>
    </fill>
    <fill>
      <patternFill patternType="solid">
        <fgColor rgb="FFEAF2FB"/>
      </patternFill>
    </fill>
    <fill>
      <patternFill patternType="solid">
        <fgColor rgb="FFFFF3CD"/>
      </patternFill>
    </fill>
    <fill>
      <patternFill patternType="solid">
        <fgColor rgb="FF17324D"/>
      </patternFill>
    </fill>
    <fill>
      <patternFill patternType="solid">
        <fgColor rgb="FF7F1D1D"/>
      </patternFill>
    </fill>
    <fill>
      <patternFill patternType="solid">
        <fgColor rgb="FFE2F0D9"/>
      </patternFill>
    </fill>
    <fill>
      <patternFill patternType="solid">
        <fgColor rgb="FF0F766E"/>
      </patternFill>
    </fill>
    <fill>
      <patternFill patternType="solid">
        <fgColor rgb="FF173F5F"/>
      </patternFill>
    </fill>
    <fill>
      <patternFill patternType="solid">
        <fgColor rgb="FF206A73"/>
      </patternFill>
    </fill>
    <fill>
      <patternFill patternType="solid">
        <fgColor rgb="001F4E78"/>
      </patternFill>
    </fill>
    <fill>
      <patternFill patternType="solid">
        <fgColor rgb="00DDEBF7"/>
      </patternFill>
    </fill>
    <fill>
      <patternFill patternType="solid">
        <fgColor rgb="005B9BD5"/>
      </patternFill>
    </fill>
    <fill>
      <patternFill patternType="solid">
        <fgColor rgb="00E2F0D9"/>
      </patternFill>
    </fill>
    <fill>
      <patternFill patternType="solid">
        <fgColor rgb="00FFF2CC"/>
      </patternFill>
    </fill>
  </fills>
  <borders count="26">
    <border/>
    <border>
      <right style="thin">
        <color rgb="FFCBD5E1"/>
      </right>
      <bottom style="thin">
        <color rgb="FFCBD5E1"/>
      </bottom>
    </border>
    <border>
      <left style="thin">
        <color rgb="FFCBD5E1"/>
      </left>
      <bottom style="thin">
        <color rgb="FFCBD5E1"/>
      </bottom>
    </border>
    <border>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rder>
    <border>
      <left style="thin">
        <color rgb="FFCBD5E1"/>
      </left>
      <top style="thin">
        <color rgb="FFCBD5E1"/>
      </top>
    </border>
    <border>
      <left style="thin">
        <color rgb="FF17324D"/>
      </left>
      <top style="thin">
        <color rgb="FF17324D"/>
      </top>
      <bottom style="thin">
        <color rgb="FF17324D"/>
      </bottom>
    </border>
    <border>
      <top style="thin">
        <color rgb="FF17324D"/>
      </top>
      <bottom style="thin">
        <color rgb="FF17324D"/>
      </bottom>
    </border>
    <border>
      <right style="thin">
        <color rgb="FF17324D"/>
      </right>
      <top style="thin">
        <color rgb="FF17324D"/>
      </top>
      <bottom style="thin">
        <color rgb="FF17324D"/>
      </bottom>
    </border>
    <border>
      <left style="thin">
        <color rgb="FFCBD5E1"/>
      </left>
      <right style="thin">
        <color rgb="FFCBD5E1"/>
      </right>
      <bottom style="thin">
        <color rgb="FFCBD5E1"/>
      </bottom>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rder>
    <border>
      <right style="thin">
        <color rgb="FFD9E2E3"/>
      </right>
      <bottom style="thin">
        <color rgb="FFD9E2E3"/>
      </bottom>
    </border>
    <border>
      <left style="thin">
        <color rgb="FFD9E2E3"/>
      </left>
      <right style="thin">
        <color rgb="FFD9E2E3"/>
      </right>
      <bottom style="thin">
        <color rgb="FFD9E2E3"/>
      </bottom>
    </border>
    <border>
      <left style="thin">
        <color rgb="FFD9E2E3"/>
      </left>
      <bottom style="thin">
        <color rgb="FFD9E2E3"/>
      </bottom>
    </border>
    <border>
      <right style="thin">
        <color rgb="FFD9E2E3"/>
      </right>
      <top style="thin">
        <color rgb="FFD9E2E3"/>
      </top>
      <bottom style="thin">
        <color rgb="FFD9E2E3"/>
      </bottom>
    </border>
    <border>
      <left style="thin">
        <color rgb="FFD9E2E3"/>
      </left>
      <right style="thin">
        <color rgb="FFD9E2E3"/>
      </right>
      <top style="thin">
        <color rgb="FFD9E2E3"/>
      </top>
      <bottom style="thin">
        <color rgb="FFD9E2E3"/>
      </bottom>
    </border>
    <border>
      <left style="thin">
        <color rgb="FFD9E2E3"/>
      </left>
      <top style="thin">
        <color rgb="FFD9E2E3"/>
      </top>
      <bottom style="thin">
        <color rgb="FFD9E2E3"/>
      </bottom>
    </border>
    <border>
      <right style="thin">
        <color rgb="FFD9E2E3"/>
      </right>
      <top style="thin">
        <color rgb="FFD9E2E3"/>
      </top>
    </border>
    <border>
      <left style="thin">
        <color rgb="FFD9E2E3"/>
      </left>
      <right style="thin">
        <color rgb="FFD9E2E3"/>
      </right>
      <top style="thin">
        <color rgb="FFD9E2E3"/>
      </top>
    </border>
    <border>
      <left style="thin">
        <color rgb="FFD9E2E3"/>
      </left>
      <top style="thin">
        <color rgb="FFD9E2E3"/>
      </top>
    </border>
    <border>
      <left style="thin">
        <color rgb="FF17324D"/>
      </left>
      <right style="thin">
        <color rgb="FF17324D"/>
      </right>
      <top style="thin">
        <color rgb="FF17324D"/>
      </top>
      <bottom style="thin">
        <color rgb="FF17324D"/>
      </bottom>
    </border>
    <border>
      <top style="thin">
        <color rgb="FF17324D"/>
      </top>
    </border>
    <border>
      <right style="thin">
        <color rgb="FF17324D"/>
      </right>
      <top style="thin">
        <color rgb="FF17324D"/>
      </top>
    </border>
    <border>
      <bottom style="thin">
        <color rgb="00D9E2F3"/>
      </bottom>
    </border>
  </borders>
  <cellStyleXfs count="1">
    <xf numFmtId="0" fontId="0" fillId="0" borderId="0"/>
  </cellStyleXfs>
  <cellXfs count="15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3" fillId="0" borderId="0" pivotButton="0" quotePrefix="0" xfId="0"/>
    <xf numFmtId="0" fontId="2" fillId="3" borderId="1" pivotButton="0" quotePrefix="0" xfId="0"/>
    <xf numFmtId="0" fontId="2" fillId="3" borderId="2" pivotButton="0" quotePrefix="0" xfId="0"/>
    <xf numFmtId="0" fontId="3" fillId="0" borderId="3" pivotButton="0" quotePrefix="0" xfId="0"/>
    <xf numFmtId="0" fontId="0" fillId="0" borderId="4" pivotButton="0" quotePrefix="0" xfId="0"/>
    <xf numFmtId="0" fontId="3" fillId="0" borderId="5" pivotButton="0" quotePrefix="0" xfId="0"/>
    <xf numFmtId="0" fontId="0" fillId="0" borderId="6" pivotButton="0" quotePrefix="0" xfId="0"/>
    <xf numFmtId="0" fontId="3" fillId="0" borderId="3" applyAlignment="1" pivotButton="0" quotePrefix="0" xfId="0">
      <alignment wrapText="1"/>
    </xf>
    <xf numFmtId="0" fontId="0" fillId="0" borderId="4" applyAlignment="1" pivotButton="0" quotePrefix="0" xfId="0">
      <alignment wrapText="1"/>
    </xf>
    <xf numFmtId="0" fontId="3" fillId="0" borderId="5" applyAlignment="1" pivotButton="0" quotePrefix="0" xfId="0">
      <alignment wrapText="1"/>
    </xf>
    <xf numFmtId="0" fontId="0" fillId="0" borderId="6" applyAlignment="1" pivotButton="0" quotePrefix="0" xfId="0">
      <alignment wrapText="1"/>
    </xf>
    <xf numFmtId="0" fontId="0" fillId="4" borderId="0" pivotButton="0" quotePrefix="0" xfId="0"/>
    <xf numFmtId="0" fontId="4" fillId="4" borderId="0" pivotButton="0" quotePrefix="0" xfId="0"/>
    <xf numFmtId="0" fontId="5" fillId="0" borderId="0" pivotButton="0" quotePrefix="0" xfId="0"/>
    <xf numFmtId="0" fontId="5" fillId="0" borderId="0" applyAlignment="1" pivotButton="0" quotePrefix="0" xfId="0">
      <alignment wrapText="1"/>
    </xf>
    <xf numFmtId="0" fontId="0" fillId="5" borderId="0" pivotButton="0" quotePrefix="0" xfId="0"/>
    <xf numFmtId="0" fontId="6" fillId="5" borderId="0" pivotButton="0" quotePrefix="0" xfId="0"/>
    <xf numFmtId="0" fontId="6" fillId="5" borderId="0" applyAlignment="1" pivotButton="0" quotePrefix="0" xfId="0">
      <alignment wrapText="1"/>
    </xf>
    <xf numFmtId="0" fontId="7" fillId="2" borderId="0" pivotButton="0" quotePrefix="0" xfId="0"/>
    <xf numFmtId="0" fontId="7" fillId="2" borderId="7" pivotButton="0" quotePrefix="0" xfId="0"/>
    <xf numFmtId="0" fontId="7" fillId="2" borderId="8" pivotButton="0" quotePrefix="0" xfId="0"/>
    <xf numFmtId="0" fontId="7" fillId="2" borderId="9" pivotButton="0" quotePrefix="0" xfId="0"/>
    <xf numFmtId="0" fontId="7" fillId="2" borderId="7" applyAlignment="1" pivotButton="0" quotePrefix="0" xfId="0">
      <alignment wrapText="1"/>
    </xf>
    <xf numFmtId="0" fontId="7" fillId="2" borderId="8" applyAlignment="1" pivotButton="0" quotePrefix="0" xfId="0">
      <alignment wrapText="1"/>
    </xf>
    <xf numFmtId="0" fontId="7" fillId="2" borderId="9" applyAlignment="1" pivotButton="0" quotePrefix="0" xfId="0">
      <alignment wrapText="1"/>
    </xf>
    <xf numFmtId="0" fontId="7" fillId="2" borderId="7" applyAlignment="1" pivotButton="0" quotePrefix="0" xfId="0">
      <alignment horizontal="center" wrapText="1"/>
    </xf>
    <xf numFmtId="0" fontId="7" fillId="2" borderId="8" applyAlignment="1" pivotButton="0" quotePrefix="0" xfId="0">
      <alignment horizontal="center" wrapText="1"/>
    </xf>
    <xf numFmtId="0" fontId="7" fillId="2" borderId="9" applyAlignment="1" pivotButton="0" quotePrefix="0" xfId="0">
      <alignment horizontal="center" wrapText="1"/>
    </xf>
    <xf numFmtId="0" fontId="7" fillId="2" borderId="7" applyAlignment="1" pivotButton="0" quotePrefix="0" xfId="0">
      <alignment horizontal="center" vertical="center" wrapText="1"/>
    </xf>
    <xf numFmtId="0" fontId="7" fillId="2" borderId="8" applyAlignment="1" pivotButton="0" quotePrefix="0" xfId="0">
      <alignment horizontal="center" vertical="center" wrapText="1"/>
    </xf>
    <xf numFmtId="0" fontId="7" fillId="2" borderId="9"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top"/>
    </xf>
    <xf numFmtId="1" fontId="8" fillId="0" borderId="0" applyAlignment="1" pivotButton="0" quotePrefix="0" xfId="0">
      <alignment vertical="top"/>
    </xf>
    <xf numFmtId="0" fontId="8" fillId="0" borderId="0" applyAlignment="1" pivotButton="0" quotePrefix="0" xfId="0">
      <alignment vertical="top" wrapText="1"/>
    </xf>
    <xf numFmtId="164" fontId="8" fillId="0" borderId="0" applyAlignment="1" pivotButton="0" quotePrefix="0" xfId="0">
      <alignment vertical="top"/>
    </xf>
    <xf numFmtId="0" fontId="8" fillId="0" borderId="0" applyAlignment="1" pivotButton="0" quotePrefix="0" xfId="0">
      <alignment vertical="top"/>
    </xf>
    <xf numFmtId="0" fontId="8" fillId="5" borderId="0" applyAlignment="1" pivotButton="0" quotePrefix="0" xfId="0">
      <alignment vertical="top" wrapText="1"/>
    </xf>
    <xf numFmtId="0" fontId="9" fillId="5" borderId="0" applyAlignment="1" pivotButton="0" quotePrefix="0" xfId="0">
      <alignment vertical="top" wrapText="1"/>
    </xf>
    <xf numFmtId="0" fontId="10" fillId="2" borderId="0"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0" pivotButton="0" quotePrefix="0" xfId="0"/>
    <xf numFmtId="0" fontId="0" fillId="0" borderId="11" pivotButton="0" quotePrefix="0" xfId="0"/>
    <xf numFmtId="0" fontId="0" fillId="0" borderId="12" pivotButton="0" quotePrefix="0" xfId="0"/>
    <xf numFmtId="3" fontId="0" fillId="0" borderId="11" pivotButton="0" quotePrefix="0" xfId="0"/>
    <xf numFmtId="3" fontId="0" fillId="0" borderId="12" pivotButton="0" quotePrefix="0" xfId="0"/>
    <xf numFmtId="0" fontId="0" fillId="0" borderId="3" pivotButton="0" quotePrefix="0" xfId="0"/>
    <xf numFmtId="0" fontId="0" fillId="0" borderId="5" pivotButton="0" quotePrefix="0" xfId="0"/>
    <xf numFmtId="0" fontId="0" fillId="4" borderId="5" pivotButton="0" quotePrefix="0" xfId="0"/>
    <xf numFmtId="3" fontId="0" fillId="4" borderId="12" pivotButton="0" quotePrefix="0" xfId="0"/>
    <xf numFmtId="0" fontId="0" fillId="4" borderId="6" applyAlignment="1" pivotButton="0" quotePrefix="0" xfId="0">
      <alignment wrapText="1"/>
    </xf>
    <xf numFmtId="0" fontId="3" fillId="4" borderId="5" pivotButton="0" quotePrefix="0" xfId="0"/>
    <xf numFmtId="3" fontId="3" fillId="4" borderId="12" pivotButton="0" quotePrefix="0" xfId="0"/>
    <xf numFmtId="0" fontId="3" fillId="4" borderId="6" applyAlignment="1" pivotButton="0" quotePrefix="0" xfId="0">
      <alignment wrapText="1"/>
    </xf>
    <xf numFmtId="0" fontId="11" fillId="4" borderId="0" pivotButton="0" quotePrefix="0" xfId="0"/>
    <xf numFmtId="0" fontId="11" fillId="4" borderId="0" applyAlignment="1" pivotButton="0" quotePrefix="0" xfId="0">
      <alignment wrapText="1"/>
    </xf>
    <xf numFmtId="0" fontId="12" fillId="0" borderId="0" pivotButton="0" quotePrefix="0" xfId="0"/>
    <xf numFmtId="0" fontId="12" fillId="0" borderId="0" applyAlignment="1" pivotButton="0" quotePrefix="0" xfId="0">
      <alignment vertical="top"/>
    </xf>
    <xf numFmtId="1" fontId="12" fillId="0" borderId="0" applyAlignment="1" pivotButton="0" quotePrefix="0" xfId="0">
      <alignment vertical="top"/>
    </xf>
    <xf numFmtId="0" fontId="12" fillId="0" borderId="0" applyAlignment="1" pivotButton="0" quotePrefix="0" xfId="0">
      <alignment vertical="top" wrapText="1"/>
    </xf>
    <xf numFmtId="0" fontId="12" fillId="0" borderId="0" applyAlignment="1" pivotButton="0" quotePrefix="0" xfId="0">
      <alignment vertical="top"/>
    </xf>
    <xf numFmtId="164" fontId="12" fillId="0" borderId="0" applyAlignment="1" pivotButton="0" quotePrefix="0" xfId="0">
      <alignment vertical="top"/>
    </xf>
    <xf numFmtId="164" fontId="12" fillId="0" borderId="0" applyAlignment="1" pivotButton="0" quotePrefix="0" xfId="0">
      <alignment vertical="top"/>
    </xf>
    <xf numFmtId="0" fontId="7" fillId="6" borderId="7" applyAlignment="1" pivotButton="0" quotePrefix="0" xfId="0">
      <alignment horizontal="center" vertical="center" wrapText="1"/>
    </xf>
    <xf numFmtId="0" fontId="7" fillId="6" borderId="8" applyAlignment="1" pivotButton="0" quotePrefix="0" xfId="0">
      <alignment horizontal="center" vertical="center" wrapText="1"/>
    </xf>
    <xf numFmtId="0" fontId="7" fillId="6" borderId="9" applyAlignment="1" pivotButton="0" quotePrefix="0" xfId="0">
      <alignment horizontal="center" vertical="center" wrapText="1"/>
    </xf>
    <xf numFmtId="1" fontId="8" fillId="0" borderId="0" applyAlignment="1" pivotButton="0" quotePrefix="0" xfId="0">
      <alignment vertical="top" wrapText="1"/>
    </xf>
    <xf numFmtId="164" fontId="8" fillId="0" borderId="0" applyAlignment="1" pivotButton="0" quotePrefix="0" xfId="0">
      <alignment vertical="top" wrapText="1"/>
    </xf>
    <xf numFmtId="164" fontId="0" fillId="0" borderId="0" applyAlignment="1" pivotButton="0" quotePrefix="0" xfId="0">
      <alignment wrapText="1"/>
    </xf>
    <xf numFmtId="0" fontId="7" fillId="7" borderId="7" applyAlignment="1" pivotButton="0" quotePrefix="0" xfId="0">
      <alignment horizontal="center" vertical="center" wrapText="1"/>
    </xf>
    <xf numFmtId="0" fontId="7" fillId="7" borderId="8" applyAlignment="1" pivotButton="0" quotePrefix="0" xfId="0">
      <alignment horizontal="center" vertical="center" wrapText="1"/>
    </xf>
    <xf numFmtId="0" fontId="7" fillId="7" borderId="9" applyAlignment="1" pivotButton="0" quotePrefix="0" xfId="0">
      <alignment horizontal="center" vertical="center" wrapText="1"/>
    </xf>
    <xf numFmtId="0" fontId="0" fillId="6" borderId="0" pivotButton="0" quotePrefix="0" xfId="0"/>
    <xf numFmtId="0" fontId="13" fillId="6" borderId="0" pivotButton="0" quotePrefix="0" xfId="0"/>
    <xf numFmtId="0" fontId="13" fillId="6" borderId="0" applyAlignment="1" pivotButton="0" quotePrefix="0" xfId="0">
      <alignment vertical="center"/>
    </xf>
    <xf numFmtId="0" fontId="0" fillId="8" borderId="0" pivotButton="0" quotePrefix="0" xfId="0"/>
    <xf numFmtId="0" fontId="3" fillId="8" borderId="0" pivotButton="0" quotePrefix="0" xfId="0"/>
    <xf numFmtId="0" fontId="0" fillId="9" borderId="0" pivotButton="0" quotePrefix="0" xfId="0"/>
    <xf numFmtId="0" fontId="2" fillId="9" borderId="0" pivotButton="0" quotePrefix="0" xfId="0"/>
    <xf numFmtId="0" fontId="2" fillId="9" borderId="0" applyAlignment="1" pivotButton="0" quotePrefix="0" xfId="0">
      <alignment wrapText="1"/>
    </xf>
    <xf numFmtId="0" fontId="2" fillId="3" borderId="1" applyAlignment="1" pivotButton="0" quotePrefix="0" xfId="0">
      <alignment wrapText="1"/>
    </xf>
    <xf numFmtId="0" fontId="2" fillId="3" borderId="10" applyAlignment="1" pivotButton="0" quotePrefix="0" xfId="0">
      <alignment wrapText="1"/>
    </xf>
    <xf numFmtId="0" fontId="2" fillId="3" borderId="2" applyAlignment="1" pivotButton="0" quotePrefix="0" xfId="0">
      <alignment wrapText="1"/>
    </xf>
    <xf numFmtId="0" fontId="0" fillId="0" borderId="3" applyAlignment="1" pivotButton="0" quotePrefix="0" xfId="0">
      <alignment wrapText="1"/>
    </xf>
    <xf numFmtId="0" fontId="0" fillId="0" borderId="11" applyAlignment="1" pivotButton="0" quotePrefix="0" xfId="0">
      <alignment wrapText="1"/>
    </xf>
    <xf numFmtId="0" fontId="0" fillId="0" borderId="5" applyAlignment="1" pivotButton="0" quotePrefix="0" xfId="0">
      <alignment wrapText="1"/>
    </xf>
    <xf numFmtId="0" fontId="0" fillId="0" borderId="12" applyAlignment="1" pivotButton="0" quotePrefix="0" xfId="0">
      <alignment wrapText="1"/>
    </xf>
    <xf numFmtId="164" fontId="0" fillId="0" borderId="0" pivotButton="0" quotePrefix="0" xfId="0"/>
    <xf numFmtId="0" fontId="14" fillId="0" borderId="0" pivotButton="0" quotePrefix="0" xfId="0"/>
    <xf numFmtId="0" fontId="14" fillId="0" borderId="0" applyAlignment="1" pivotButton="0" quotePrefix="0" xfId="0">
      <alignment vertical="top"/>
    </xf>
    <xf numFmtId="0" fontId="14" fillId="10" borderId="0" applyAlignment="1" pivotButton="0" quotePrefix="0" xfId="0">
      <alignment vertical="top"/>
    </xf>
    <xf numFmtId="0" fontId="15" fillId="10" borderId="0" applyAlignment="1" pivotButton="0" quotePrefix="0" xfId="0">
      <alignment vertical="top"/>
    </xf>
    <xf numFmtId="0" fontId="15" fillId="10" borderId="0" applyAlignment="1" pivotButton="0" quotePrefix="0" xfId="0">
      <alignment vertical="top" wrapText="1"/>
    </xf>
    <xf numFmtId="0" fontId="15" fillId="10" borderId="13" applyAlignment="1" pivotButton="0" quotePrefix="0" xfId="0">
      <alignment vertical="top" wrapText="1"/>
    </xf>
    <xf numFmtId="0" fontId="15" fillId="10" borderId="14" applyAlignment="1" pivotButton="0" quotePrefix="0" xfId="0">
      <alignment vertical="top" wrapText="1"/>
    </xf>
    <xf numFmtId="0" fontId="15" fillId="10" borderId="15" applyAlignment="1" pivotButton="0" quotePrefix="0" xfId="0">
      <alignment vertical="top" wrapText="1"/>
    </xf>
    <xf numFmtId="0" fontId="14" fillId="0" borderId="16" applyAlignment="1" pivotButton="0" quotePrefix="0" xfId="0">
      <alignment vertical="top"/>
    </xf>
    <xf numFmtId="0" fontId="14" fillId="0" borderId="17" applyAlignment="1" pivotButton="0" quotePrefix="0" xfId="0">
      <alignment vertical="top"/>
    </xf>
    <xf numFmtId="0" fontId="14" fillId="0" borderId="18" applyAlignment="1" pivotButton="0" quotePrefix="0" xfId="0">
      <alignment vertical="top"/>
    </xf>
    <xf numFmtId="0" fontId="14" fillId="0" borderId="19" applyAlignment="1" pivotButton="0" quotePrefix="0" xfId="0">
      <alignment vertical="top"/>
    </xf>
    <xf numFmtId="0" fontId="14" fillId="0" borderId="20" applyAlignment="1" pivotButton="0" quotePrefix="0" xfId="0">
      <alignment vertical="top"/>
    </xf>
    <xf numFmtId="0" fontId="14" fillId="0" borderId="21" applyAlignment="1" pivotButton="0" quotePrefix="0" xfId="0">
      <alignment vertical="top"/>
    </xf>
    <xf numFmtId="164" fontId="14" fillId="0" borderId="0" pivotButton="0" quotePrefix="0" xfId="0"/>
    <xf numFmtId="164" fontId="14" fillId="0" borderId="0" applyAlignment="1" pivotButton="0" quotePrefix="0" xfId="0">
      <alignment vertical="top"/>
    </xf>
    <xf numFmtId="164" fontId="14" fillId="0" borderId="18" applyAlignment="1" pivotButton="0" quotePrefix="0" xfId="0">
      <alignment vertical="top"/>
    </xf>
    <xf numFmtId="164" fontId="14" fillId="0" borderId="21" applyAlignment="1" pivotButton="0" quotePrefix="0" xfId="0">
      <alignment vertical="top"/>
    </xf>
    <xf numFmtId="0" fontId="14" fillId="0" borderId="17" applyAlignment="1" pivotButton="0" quotePrefix="0" xfId="0">
      <alignment vertical="top" wrapText="1"/>
    </xf>
    <xf numFmtId="0" fontId="14" fillId="0" borderId="18" applyAlignment="1" pivotButton="0" quotePrefix="0" xfId="0">
      <alignment vertical="top" wrapText="1"/>
    </xf>
    <xf numFmtId="0" fontId="14" fillId="0" borderId="20" applyAlignment="1" pivotButton="0" quotePrefix="0" xfId="0">
      <alignment vertical="top" wrapText="1"/>
    </xf>
    <xf numFmtId="0" fontId="14" fillId="0" borderId="21" applyAlignment="1" pivotButton="0" quotePrefix="0" xfId="0">
      <alignment vertical="top" wrapText="1"/>
    </xf>
    <xf numFmtId="164" fontId="14" fillId="0" borderId="18" applyAlignment="1" pivotButton="0" quotePrefix="0" xfId="0">
      <alignment vertical="top" wrapText="1"/>
    </xf>
    <xf numFmtId="164" fontId="14" fillId="0" borderId="21" applyAlignment="1" pivotButton="0" quotePrefix="0" xfId="0">
      <alignment vertical="top" wrapText="1"/>
    </xf>
    <xf numFmtId="0" fontId="14" fillId="11" borderId="0" pivotButton="0" quotePrefix="0" xfId="0"/>
    <xf numFmtId="0" fontId="16" fillId="11" borderId="0" pivotButton="0" quotePrefix="0" xfId="0"/>
    <xf numFmtId="0" fontId="14" fillId="10" borderId="0" pivotButton="0" quotePrefix="0" xfId="0"/>
    <xf numFmtId="0" fontId="15" fillId="10" borderId="0" pivotButton="0" quotePrefix="0" xfId="0"/>
    <xf numFmtId="0" fontId="15" fillId="10" borderId="0" applyAlignment="1" pivotButton="0" quotePrefix="0" xfId="0">
      <alignment wrapText="1"/>
    </xf>
    <xf numFmtId="0" fontId="14" fillId="0" borderId="0" applyAlignment="1" pivotButton="0" quotePrefix="0" xfId="0">
      <alignment wrapText="1"/>
    </xf>
    <xf numFmtId="1" fontId="8" fillId="0" borderId="0" applyAlignment="1" pivotButton="0" quotePrefix="0" xfId="0">
      <alignment vertical="top" wrapText="1"/>
    </xf>
    <xf numFmtId="164" fontId="8" fillId="0" borderId="0" applyAlignment="1" pivotButton="0" quotePrefix="0" xfId="0">
      <alignment vertical="top" wrapText="1"/>
    </xf>
    <xf numFmtId="164" fontId="0" fillId="0" borderId="0" applyAlignment="1" pivotButton="0" quotePrefix="0" xfId="0">
      <alignment wrapText="1"/>
    </xf>
    <xf numFmtId="164" fontId="0" fillId="0" borderId="0" pivotButton="0" quotePrefix="0" xfId="0"/>
    <xf numFmtId="1" fontId="8" fillId="0" borderId="0" applyAlignment="1" pivotButton="0" quotePrefix="0" xfId="0">
      <alignment vertical="top"/>
    </xf>
    <xf numFmtId="164" fontId="8" fillId="0" borderId="0" applyAlignment="1" pivotButton="0" quotePrefix="0" xfId="0">
      <alignment vertical="top"/>
    </xf>
    <xf numFmtId="0" fontId="7" fillId="2" borderId="22" applyAlignment="1" pivotButton="0" quotePrefix="0" xfId="0">
      <alignment horizontal="center" vertical="center" wrapText="1"/>
    </xf>
    <xf numFmtId="0" fontId="0" fillId="0" borderId="8" pivotButton="0" quotePrefix="0" xfId="0"/>
    <xf numFmtId="0" fontId="0" fillId="0" borderId="9" pivotButton="0" quotePrefix="0" xfId="0"/>
    <xf numFmtId="3" fontId="0" fillId="0" borderId="11" pivotButton="0" quotePrefix="0" xfId="0"/>
    <xf numFmtId="3" fontId="3" fillId="4" borderId="12" pivotButton="0" quotePrefix="0" xfId="0"/>
    <xf numFmtId="3" fontId="0" fillId="0" borderId="12" pivotButton="0" quotePrefix="0" xfId="0"/>
    <xf numFmtId="1" fontId="12" fillId="0" borderId="0" applyAlignment="1" pivotButton="0" quotePrefix="0" xfId="0">
      <alignment vertical="top"/>
    </xf>
    <xf numFmtId="164" fontId="12" fillId="0" borderId="0" applyAlignment="1" pivotButton="0" quotePrefix="0" xfId="0">
      <alignment vertical="top"/>
    </xf>
    <xf numFmtId="164" fontId="12" fillId="0" borderId="0" applyAlignment="1" pivotButton="0" quotePrefix="0" xfId="0">
      <alignment vertical="top"/>
    </xf>
    <xf numFmtId="164" fontId="14" fillId="0" borderId="18" applyAlignment="1" pivotButton="0" quotePrefix="0" xfId="0">
      <alignment vertical="top" wrapText="1"/>
    </xf>
    <xf numFmtId="164" fontId="14" fillId="0" borderId="21" applyAlignment="1" pivotButton="0" quotePrefix="0" xfId="0">
      <alignment vertical="top" wrapText="1"/>
    </xf>
    <xf numFmtId="0" fontId="17" fillId="12" borderId="0" pivotButton="0" quotePrefix="0" xfId="0"/>
    <xf numFmtId="0" fontId="18" fillId="0" borderId="0" pivotButton="0" quotePrefix="0" xfId="0"/>
    <xf numFmtId="165" fontId="0" fillId="13" borderId="0" pivotButton="0" quotePrefix="0" xfId="0"/>
    <xf numFmtId="0" fontId="0" fillId="13" borderId="0" pivotButton="0" quotePrefix="0" xfId="0"/>
    <xf numFmtId="0" fontId="19" fillId="14" borderId="25" applyAlignment="1" pivotButton="0" quotePrefix="0" xfId="0">
      <alignment horizontal="center" vertical="center" wrapText="1"/>
    </xf>
    <xf numFmtId="0" fontId="0" fillId="15" borderId="25" applyAlignment="1" pivotButton="0" quotePrefix="0" xfId="0">
      <alignment vertical="top" wrapText="1"/>
    </xf>
    <xf numFmtId="0" fontId="0" fillId="0" borderId="25" applyAlignment="1" pivotButton="0" quotePrefix="0" xfId="0">
      <alignment vertical="top" wrapText="1"/>
    </xf>
    <xf numFmtId="0" fontId="0" fillId="16" borderId="25" applyAlignment="1" pivotButton="0" quotePrefix="0" xfId="0">
      <alignment vertical="top" wrapText="1"/>
    </xf>
  </cellXfs>
  <cellStyles count="1">
    <cellStyle name="Normal" xfId="0"/>
  </cellStyles>
  <dxfs count="33">
    <dxf>
      <font>
        <color rgb="FF8A5A00"/>
      </font>
      <fill>
        <patternFill>
          <bgColor rgb="FFFFF3CD"/>
        </patternFill>
      </fill>
    </dxf>
    <dxf>
      <font>
        <b val="1"/>
        <color rgb="FF176B3A"/>
      </font>
      <fill>
        <patternFill>
          <bgColor rgb="FFE5F5EA"/>
        </patternFill>
      </fill>
    </dxf>
    <dxf>
      <font>
        <b val="1"/>
        <color rgb="FFA61B1B"/>
      </font>
      <fill>
        <patternFill>
          <bgColor rgb="FFFCE8E6"/>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176B3A"/>
      </font>
      <fill>
        <patternFill>
          <bgColor rgb="FFE5F5EA"/>
        </patternFill>
      </fill>
    </dxf>
    <dxf>
      <font>
        <color rgb="FFA61B1B"/>
      </font>
      <fill>
        <patternFill>
          <bgColor rgb="FFFCE8E6"/>
        </patternFill>
      </fill>
    </dxf>
    <dxf>
      <font>
        <b val="1"/>
        <color rgb="FF8A5A00"/>
      </font>
      <fill>
        <patternFill>
          <bgColor rgb="FFFFF3CD"/>
        </patternFill>
      </fill>
    </dxf>
    <dxf>
      <font>
        <color rgb="FF4B5563"/>
      </font>
      <fill>
        <patternFill>
          <bgColor rgb="FFEEF1F4"/>
        </patternFill>
      </fill>
    </dxf>
    <dxf>
      <font>
        <color rgb="FF17324D"/>
      </font>
      <fill>
        <patternFill>
          <bgColor rgb="FFEAF2FB"/>
        </patternFill>
      </fill>
    </dxf>
    <dxf>
      <font>
        <color rgb="FF6B21A8"/>
      </font>
      <fill>
        <patternFill>
          <bgColor rgb="FFF3E8FF"/>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176B3A"/>
      </font>
      <fill>
        <patternFill>
          <bgColor rgb="FFE5F5EA"/>
        </patternFill>
      </fill>
    </dxf>
    <dxf>
      <font>
        <color rgb="FFA61B1B"/>
      </font>
      <fill>
        <patternFill>
          <bgColor rgb="FFFCE8E6"/>
        </patternFill>
      </fill>
    </dxf>
    <dxf>
      <font>
        <b val="1"/>
        <color rgb="FF8A5A00"/>
      </font>
      <fill>
        <patternFill>
          <bgColor rgb="FFFFF3CD"/>
        </patternFill>
      </fill>
    </dxf>
    <dxf>
      <font>
        <color rgb="FF4B5563"/>
      </font>
      <fill>
        <patternFill>
          <bgColor rgb="FFEEF1F4"/>
        </patternFill>
      </fill>
    </dxf>
    <dxf>
      <font>
        <color rgb="FF17324D"/>
      </font>
      <fill>
        <patternFill>
          <bgColor rgb="FFEAF2FB"/>
        </patternFill>
      </fill>
    </dxf>
    <dxf>
      <font>
        <color rgb="FF6B21A8"/>
      </font>
      <fill>
        <patternFill>
          <bgColor rgb="FFF3E8FF"/>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color rgb="FFA61B1B"/>
      </font>
      <fill>
        <patternFill>
          <bgColor rgb="FFFCE8E6"/>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176B3A"/>
      </font>
      <fill>
        <patternFill>
          <bgColor rgb="FFE5F5EA"/>
        </patternFill>
      </fill>
    </dxf>
    <dxf>
      <font>
        <b val="1"/>
        <color rgb="FFA61B1B"/>
      </font>
      <fill>
        <patternFill>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ables/table1.xml><?xml version="1.0" encoding="utf-8"?>
<table xmlns="http://schemas.openxmlformats.org/spreadsheetml/2006/main" id="1" name="FullTextQueueTable" displayName="FullTextQueueTable" ref="A1:P193" headerRowCount="1" totalsRowCount="0" totalsRowShown="0">
  <tableColumns count="16">
    <tableColumn id="1" name="bib_index"/>
    <tableColumn id="2" name="año"/>
    <tableColumn id="3" name="título"/>
    <tableColumn id="4" name="DOI"/>
    <tableColumn id="5" name="autores"/>
    <tableColumn id="6" name="revista_o_libro"/>
    <tableColumn id="7" name="screening_decision"/>
    <tableColumn id="8" name="full_text_status"/>
    <tableColumn id="9" name="integrity_status"/>
    <tableColumn id="10" name="full_text_decision"/>
    <tableColumn id="11" name="final_exclusion_reason"/>
    <tableColumn id="12" name="reviewer"/>
    <tableColumn id="13" name="decision_date"/>
    <tableColumn id="14" name="URL_fuente"/>
    <tableColumn id="15" name="nota_verificación"/>
    <tableColumn id="16" name="resumen"/>
  </tableColumns>
  <tableStyleInfo name="TableStyleMedium2" showFirstColumn="0" showLastColumn="0" showRowStripes="1" showColumnStripes="0"/>
</table>
</file>

<file path=xl/tables/table2.xml><?xml version="1.0" encoding="utf-8"?>
<table xmlns="http://schemas.openxmlformats.org/spreadsheetml/2006/main" id="2" name="Update430Table" displayName="Update430Table" ref="A1:AB431" headerRowCount="1" totalsRowCount="0" totalsRowShown="0">
  <autoFilter ref="A1:AB431"/>
  <tableColumns count="28">
    <tableColumn id="1" name="bib_index"/>
    <tableColumn id="2" name="decision_code"/>
    <tableColumn id="3" name="decision"/>
    <tableColumn id="4" name="eligibility_bucket"/>
    <tableColumn id="5" name="agregar_como_estudio_nuevo"/>
    <tableColumn id="6" name="screening_stage"/>
    <tableColumn id="7" name="full_text_status"/>
    <tableColumn id="8" name="full_text_decision"/>
    <tableColumn id="9" name="integrity_status"/>
    <tableColumn id="10" name="motivo"/>
    <tableColumn id="11" name="duplicado_de"/>
    <tableColumn id="12" name="study_id_en_276"/>
    <tableColumn id="13" name="año"/>
    <tableColumn id="14" name="título"/>
    <tableColumn id="15" name="autores"/>
    <tableColumn id="16" name="DOI"/>
    <tableColumn id="17" name="revista_o_libro"/>
    <tableColumn id="18" name="tipo_BibTeX"/>
    <tableColumn id="19" name="editorial"/>
    <tableColumn id="20" name="URL_fuente"/>
    <tableColumn id="21" name="nota_verificación"/>
    <tableColumn id="22" name="resumen"/>
    <tableColumn id="23" name="base_del_cribado"/>
    <tableColumn id="24" name="canonical_key"/>
    <tableColumn id="25" name="bib_index_occurrences"/>
    <tableColumn id="26" name="final_exclusion_reason"/>
    <tableColumn id="27" name="reviewer"/>
    <tableColumn id="28" name="decision_date"/>
  </tableColumns>
  <tableStyleInfo name="TableStyleMedium2" showFirstColumn="0" showLastColumn="0" showRowStripes="1" showColumnStripes="0"/>
</table>
</file>

<file path=xl/tables/table3.xml><?xml version="1.0" encoding="utf-8"?>
<table xmlns="http://schemas.openxmlformats.org/spreadsheetml/2006/main" id="3" name="Base276Table" displayName="Base276Table" ref="A1:P277" headerRowCount="1" totalsRowCount="0" totalsRowShown="0">
  <autoFilter ref="A1:P277"/>
  <tableColumns count="16">
    <tableColumn id="1" name="paper_order"/>
    <tableColumn id="2" name="study_id"/>
    <tableColumn id="3" name="year"/>
    <tableColumn id="4" name="title"/>
    <tableColumn id="5" name="doi"/>
    <tableColumn id="6" name="assigned_to"/>
    <tableColumn id="7" name="modalidad"/>
    <tableColumn id="8" name="tipo_IA"/>
    <tableColumn id="9" name="stage_primary"/>
    <tableColumn id="10" name="canonical_key"/>
    <tableColumn id="11" name="eligibility_status"/>
    <tableColumn id="12" name="integrity_status"/>
    <tableColumn id="13" name="integrity_source"/>
    <tableColumn id="14" name="screening_note"/>
    <tableColumn id="15" name="study_id_occurrences"/>
    <tableColumn id="16" name="canonical_key_occurrences"/>
  </tableColumns>
  <tableStyleInfo name="TableStyleMedium2" showFirstColumn="0" showLastColumn="0" showRowStripes="1" showColumnStripes="0"/>
</table>
</file>

<file path=xl/tables/table4.xml><?xml version="1.0" encoding="utf-8"?>
<table xmlns="http://schemas.openxmlformats.org/spreadsheetml/2006/main" id="4" name="Master706Table" displayName="Master706Table" ref="A1:AB707" headerRowCount="1" totalsRowCount="0" totalsRowShown="0">
  <autoFilter ref="A1:AB707"/>
  <tableColumns count="28">
    <tableColumn id="1" name="master_record_id"/>
    <tableColumn id="2" name="cohort"/>
    <tableColumn id="3" name="record_role"/>
    <tableColumn id="4" name="source_record_id"/>
    <tableColumn id="5" name="paper_order_276"/>
    <tableColumn id="6" name="study_id_276"/>
    <tableColumn id="7" name="bib_index"/>
    <tableColumn id="8" name="year"/>
    <tableColumn id="9" name="title"/>
    <tableColumn id="10" name="DOI"/>
    <tableColumn id="11" name="authors"/>
    <tableColumn id="12" name="journal_or_book"/>
    <tableColumn id="13" name="record_type"/>
    <tableColumn id="14" name="publisher"/>
    <tableColumn id="15" name="decision_code"/>
    <tableColumn id="16" name="decision"/>
    <tableColumn id="17" name="eligibility_bucket"/>
    <tableColumn id="18" name="add_as_new_study"/>
    <tableColumn id="19" name="full_text_status"/>
    <tableColumn id="20" name="integrity_status"/>
    <tableColumn id="21" name="exclusion_or_link_reason"/>
    <tableColumn id="22" name="duplicate_of_bib_index"/>
    <tableColumn id="23" name="linked_study_id_276"/>
    <tableColumn id="24" name="source_url"/>
    <tableColumn id="25" name="canonical_key"/>
    <tableColumn id="26" name="abstract"/>
    <tableColumn id="27" name="screening_basis"/>
    <tableColumn id="28" name="master_record_id_occurrences"/>
  </tableColumns>
  <tableStyleInfo name="TableStyleMedium2" showFirstColumn="0" showLastColumn="0" showRowStripes="1" showColumnStripes="0"/>
</table>
</file>

<file path=xl/tables/table5.xml><?xml version="1.0" encoding="utf-8"?>
<table xmlns="http://schemas.openxmlformats.org/spreadsheetml/2006/main" id="5" name="ExcludedRecordsTable" displayName="ExcludedRecordsTable" ref="A1:N189" headerRowCount="1" totalsRowCount="0" totalsRowShown="0">
  <tableColumns count="14">
    <tableColumn id="1" name="bib_index"/>
    <tableColumn id="2" name="decision_code"/>
    <tableColumn id="3" name="decision"/>
    <tableColumn id="4" name="motivo"/>
    <tableColumn id="5" name="duplicado_de"/>
    <tableColumn id="6" name="study_id_en_276"/>
    <tableColumn id="7" name="año"/>
    <tableColumn id="8" name="título"/>
    <tableColumn id="9" name="autores"/>
    <tableColumn id="10" name="DOI"/>
    <tableColumn id="11" name="revista_o_libro"/>
    <tableColumn id="12" name="URL_fuente"/>
    <tableColumn id="13" name="nota_verificación"/>
    <tableColumn id="14" name="canonical_key"/>
  </tableColumns>
  <tableStyleInfo name="TableStyleMedium3" showFirstColumn="0" showLastColumn="0" showRowStripes="1" showColumnStripes="0"/>
</table>
</file>

<file path=xl/tables/table6.xml><?xml version="1.0" encoding="utf-8"?>
<table xmlns="http://schemas.openxmlformats.org/spreadsheetml/2006/main" id="6" name="RetrievalTrackingTable" displayName="RetrievalTrackingTable" ref="A4:H9" headerRowCount="1" totalsRowCount="0" totalsRowShown="0">
  <tableColumns count="8">
    <tableColumn id="1" name="bib_index"/>
    <tableColumn id="2" name="título"/>
    <tableColumn id="3" name="DOI"/>
    <tableColumn id="4" name="estado_documento"/>
    <tableColumn id="5" name="bucket_actual"/>
    <tableColumn id="6" name="siguiente_acción"/>
    <tableColumn id="7" name="URL_fuente"/>
    <tableColumn id="8" name="fundamento"/>
  </tableColumns>
  <tableStyleInfo name="TableStyleMedium7" showFirstColumn="0" showLastColumn="0" showRowStripes="1" showColumnStripes="0"/>
</table>
</file>

<file path=xl/tables/table7.xml><?xml version="1.0" encoding="utf-8"?>
<table xmlns="http://schemas.openxmlformats.org/spreadsheetml/2006/main" id="7" name="Duplicates61Table" displayName="Duplicates61Table" ref="A1:N62" headerRowCount="1" totalsRowCount="0" totalsRowShown="0">
  <autoFilter ref="A1:N62"/>
  <tableColumns count="14">
    <tableColumn id="1" name="bib_index"/>
    <tableColumn id="2" name="decision_code"/>
    <tableColumn id="3" name="decision"/>
    <tableColumn id="4" name="motivo"/>
    <tableColumn id="5" name="duplicado_de"/>
    <tableColumn id="6" name="study_id_en_276"/>
    <tableColumn id="7" name="año"/>
    <tableColumn id="8" name="título"/>
    <tableColumn id="9" name="autores"/>
    <tableColumn id="10" name="DOI"/>
    <tableColumn id="11" name="revista_o_libro"/>
    <tableColumn id="12" name="URL_fuente"/>
    <tableColumn id="13" name="nota_verificación"/>
    <tableColumn id="14" name="canonical_key"/>
  </tableColumns>
  <tableStyleInfo name="TableStyleMedium4" showFirstColumn="0" showLastColumn="0" showRowStripes="1" showColumnStripes="0"/>
</table>
</file>

<file path=xl/tables/table8.xml><?xml version="1.0" encoding="utf-8"?>
<table xmlns="http://schemas.openxmlformats.org/spreadsheetml/2006/main" id="8" name="Invalid3Table" displayName="Invalid3Table" ref="A1:N4" headerRowCount="1" totalsRowCount="0" totalsRowShown="0">
  <autoFilter ref="A1:N4"/>
  <tableColumns count="14">
    <tableColumn id="1" name="bib_index"/>
    <tableColumn id="2" name="decision_code"/>
    <tableColumn id="3" name="decision"/>
    <tableColumn id="4" name="motivo"/>
    <tableColumn id="5" name="duplicado_de"/>
    <tableColumn id="6" name="study_id_en_276"/>
    <tableColumn id="7" name="año"/>
    <tableColumn id="8" name="título"/>
    <tableColumn id="9" name="autores"/>
    <tableColumn id="10" name="DOI"/>
    <tableColumn id="11" name="revista_o_libro"/>
    <tableColumn id="12" name="URL_fuente"/>
    <tableColumn id="13" name="nota_verificación"/>
    <tableColumn id="14" name="canonical_key"/>
  </tableColumns>
  <tableStyleInfo name="TableStyleMedium5" showFirstColumn="0" showLastColumn="0" showRowStripes="1" showColumnStripes="0"/>
</table>
</file>

<file path=xl/tables/table9.xml><?xml version="1.0" encoding="utf-8"?>
<table xmlns="http://schemas.openxmlformats.org/spreadsheetml/2006/main" id="9" name="IntegrityRegisterTable" displayName="IntegrityRegisterTable" ref="A1:J16" headerRowCount="1" totalsRowCount="0" totalsRowShown="0">
  <autoFilter ref="A1:J14"/>
  <tableColumns count="10">
    <tableColumn id="1" name="cohort"/>
    <tableColumn id="2" name="bib_index"/>
    <tableColumn id="3" name="study_id_276"/>
    <tableColumn id="4" name="title"/>
    <tableColumn id="5" name="article_DOI"/>
    <tableColumn id="6" name="integrity_status"/>
    <tableColumn id="7" name="screening_effect"/>
    <tableColumn id="8" name="source_URL"/>
    <tableColumn id="9" name="verified_date"/>
    <tableColumn id="10" name="note"/>
  </tableColumns>
  <tableStyleInfo name="TableStyleMedium7" showFirstColumn="0" showLastColumn="0" showRowStripes="1" showColumnStripes="0"/>
</table>
</file>

<file path=xl/tables/table10.xml><?xml version="1.0" encoding="utf-8"?>
<table xmlns="http://schemas.openxmlformats.org/spreadsheetml/2006/main" id="10" name="VerifiedSourcesTable" displayName="VerifiedSourcesTable" ref="A1:F18" headerRowCount="1" totalsRowCount="0" totalsRowShown="0">
  <tableColumns count="6">
    <tableColumn id="1" name="bib_index"/>
    <tableColumn id="2" name="título_exportado"/>
    <tableColumn id="3" name="resultado_de_verificación"/>
    <tableColumn id="4" name="decisión"/>
    <tableColumn id="5" name="URL"/>
    <tableColumn id="6" name="fecha_verificacion_actual"/>
  </tableColumns>
  <tableStyleInfo name="TableStyleMedium2" showFirstColumn="0" showLastColumn="0" showRowStripes="1" showColumnStripes="0"/>
</table>
</file>

<file path=xl/tables/table11.xml><?xml version="1.0" encoding="utf-8"?>
<table xmlns="http://schemas.openxmlformats.org/spreadsheetml/2006/main" id="11" name="CriteriaTable" displayName="CriteriaTable" ref="A3:D14" headerRowCount="1" totalsRowCount="0" totalsRowShown="0">
  <tableColumns count="4">
    <tableColumn id="1" name="Regla"/>
    <tableColumn id="2" name="Decisión"/>
    <tableColumn id="3" name="Definición operacional"/>
    <tableColumn id="4" name="Implicación"/>
  </tableColumns>
  <tableStyleInfo name="TableStyleMedium2" showFirstColumn="0" showLastColumn="0" showRowStripes="1" showColumnStripes="0"/>
</table>
</file>

<file path=xl/tables/table12.xml><?xml version="1.0" encoding="utf-8"?>
<table xmlns="http://schemas.openxmlformats.org/spreadsheetml/2006/main" id="12" name="DecisionCodeTable" displayName="DecisionCodeTable" ref="A18:D31" headerRowCount="1" totalsRowCount="0" totalsRowShown="0">
  <tableColumns count="4">
    <tableColumn id="1" name="decision_code"/>
    <tableColumn id="2" name="bucket"/>
    <tableColumn id="3" name="Interpretación"/>
    <tableColumn id="4" name="n_actual"/>
  </tableColumns>
  <tableStyleInfo name="TableStyleMedium4" showFirstColumn="0" showLastColumn="0" showRowStripes="1" showColumnStripes="0"/>
</table>
</file>

<file path=xl/tables/table13.xml><?xml version="1.0" encoding="utf-8"?>
<table xmlns="http://schemas.openxmlformats.org/spreadsheetml/2006/main" id="13" name="QualityControlTable" displayName="QualityControlTable" ref="A3:F28" headerRowCount="1" totalsRowCount="0" totalsRowShown="0">
  <tableColumns count="6">
    <tableColumn id="1" name="Control"/>
    <tableColumn id="2" name="Actual"/>
    <tableColumn id="3" name="Esperado"/>
    <tableColumn id="4" name="Diferencia"/>
    <tableColumn id="5" name="Estado"/>
    <tableColumn id="6" name="Explicación"/>
  </tableColumns>
  <tableStyleInfo name="TableStyleMedium2" showFirstColumn="0" showLastColumn="0" showRowStripes="1" showColumnStripes="0"/>
</table>
</file>

<file path=xl/tables/table14.xml><?xml version="1.0" encoding="utf-8"?>
<table xmlns="http://schemas.openxmlformats.org/spreadsheetml/2006/main" id="14" name="RQ1RQ2BaseTable" displayName="RQ1RQ2BaseTable" ref="A1:AO277" headerRowCount="1" totalsRowCount="0" totalsRowShown="0">
  <autoFilter ref="A1:AO277"/>
  <tableColumns count="41">
    <tableColumn id="1" name="paper_order"/>
    <tableColumn id="2" name="study_id"/>
    <tableColumn id="3" name="assigned_to"/>
    <tableColumn id="4" name="coder"/>
    <tableColumn id="5" name="year"/>
    <tableColumn id="6" name="modalidad"/>
    <tableColumn id="7" name="tipo_IA"/>
    <tableColumn id="8" name="doi"/>
    <tableColumn id="9" name="title"/>
    <tableColumn id="10" name="abstract"/>
    <tableColumn id="11" name="learning_paradigm"/>
    <tableColumn id="12" name="AI_algorithm_main"/>
    <tableColumn id="13" name="AI_task_type"/>
    <tableColumn id="14" name="stage_primary"/>
    <tableColumn id="15" name="confidence"/>
    <tableColumn id="16" name="ds_neuroimaging"/>
    <tableColumn id="17" name="ds_physiological"/>
    <tableColumn id="18" name="ds_behavioral_video"/>
    <tableColumn id="19" name="ds_voice_audio"/>
    <tableColumn id="20" name="ds_structured_records"/>
    <tableColumn id="21" name="ds_other_biological"/>
    <tableColumn id="22" name="ds_other"/>
    <tableColumn id="23" name="stage_prescreening"/>
    <tableColumn id="24" name="stage_screening"/>
    <tableColumn id="25" name="stage_diagnosis"/>
    <tableColumn id="26" name="stage_prognosis"/>
    <tableColumn id="27" name="stage_monitoring_intervention"/>
    <tableColumn id="28" name="q2_candidate_abstract"/>
    <tableColumn id="29" name="q3_external_validation_signal"/>
    <tableColumn id="30" name="q3_explainability_signal"/>
    <tableColumn id="31" name="q3_multisite_signal"/>
    <tableColumn id="32" name="q3_multisource_strategy_signal"/>
    <tableColumn id="33" name="needs_full_text_check"/>
    <tableColumn id="34" name="n_data_sources"/>
    <tableColumn id="35" name="ds_other_notes"/>
    <tableColumn id="36" name="q2_candidate_terms"/>
    <tableColumn id="37" name="q3_candidate_terms"/>
    <tableColumn id="38" name="notes_coding"/>
    <tableColumn id="39" name="source_selected"/>
    <tableColumn id="40" name="source_rule"/>
    <tableColumn id="41" name="q3_completed_manual_19"/>
  </tableColumns>
  <tableStyleInfo name="TableStyleMedium2" showFirstColumn="0" showLastColumn="0" showRowStripes="1" showColumnStripes="0"/>
</table>
</file>

<file path=xl/tables/table15.xml><?xml version="1.0" encoding="utf-8"?>
<table xmlns="http://schemas.openxmlformats.org/spreadsheetml/2006/main" id="15" name="RQ3BaseTable" displayName="RQ3BaseTable" ref="A1:AX277" headerRowCount="1" totalsRowCount="0" totalsRowShown="0">
  <autoFilter ref="A1:AX277"/>
  <tableColumns count="50">
    <tableColumn id="1" name="paper_order"/>
    <tableColumn id="2" name="study_id"/>
    <tableColumn id="3" name="assigned_to"/>
    <tableColumn id="4" name="coder"/>
    <tableColumn id="5" name="year"/>
    <tableColumn id="6" name="modalidad"/>
    <tableColumn id="7" name="tipo_IA"/>
    <tableColumn id="8" name="doi"/>
    <tableColumn id="9" name="title"/>
    <tableColumn id="10" name="abstract"/>
    <tableColumn id="11" name="learning_paradigm"/>
    <tableColumn id="12" name="AI_algorithm_main"/>
    <tableColumn id="13" name="AI_task_type"/>
    <tableColumn id="14" name="stage_primary"/>
    <tableColumn id="15" name="confidence"/>
    <tableColumn id="16" name="ds_neuroimaging"/>
    <tableColumn id="17" name="ds_physiological"/>
    <tableColumn id="18" name="ds_behavioral_video"/>
    <tableColumn id="19" name="ds_voice_audio"/>
    <tableColumn id="20" name="ds_structured_records"/>
    <tableColumn id="21" name="ds_other_biological"/>
    <tableColumn id="22" name="ds_other"/>
    <tableColumn id="23" name="stage_prescreening"/>
    <tableColumn id="24" name="stage_screening"/>
    <tableColumn id="25" name="stage_diagnosis"/>
    <tableColumn id="26" name="stage_prognosis"/>
    <tableColumn id="27" name="stage_monitoring_intervention"/>
    <tableColumn id="28" name="q2_candidate_abstract"/>
    <tableColumn id="29" name="q3_external_validation_signal"/>
    <tableColumn id="30" name="q3_explainability_signal"/>
    <tableColumn id="31" name="q3_multisite_signal"/>
    <tableColumn id="32" name="q3_multisource_strategy_signal"/>
    <tableColumn id="33" name="needs_full_text_check"/>
    <tableColumn id="34" name="n_data_sources"/>
    <tableColumn id="35" name="ds_other_notes"/>
    <tableColumn id="36" name="q2_candidate_terms"/>
    <tableColumn id="37" name="q3_candidate_terms"/>
    <tableColumn id="38" name="notes_coding"/>
    <tableColumn id="39" name="source_selected"/>
    <tableColumn id="40" name="source_rule"/>
    <tableColumn id="41" name="q3_completed_manual_19"/>
    <tableColumn id="42" name="q3_cross_site_robustness_signal"/>
    <tableColumn id="43" name="q3_multisite_dataset_signal"/>
    <tableColumn id="44" name="q3_internal_validation_signal"/>
    <tableColumn id="45" name="q3_prospective_evaluation_signal"/>
    <tableColumn id="46" name="q3_xai_strict_signal"/>
    <tableColumn id="47" name="q3_xai_partial_signal"/>
    <tableColumn id="48" name="q3_multisource_data_signal"/>
    <tableColumn id="49" name="rq3_final_status"/>
    <tableColumn id="50" name="rq3_zero_interpretation"/>
  </tableColumns>
  <tableStyleInfo name="TableStyleMedium2" showFirstColumn="0" showLastColumn="0" showRowStripes="1" showColumnStripes="0"/>
</table>
</file>

<file path=xl/tables/table16.xml><?xml version="1.0" encoding="utf-8"?>
<table xmlns="http://schemas.openxmlformats.org/spreadsheetml/2006/main" id="16" name="AuditAccessTable" displayName="AuditAccessTable" ref="A1:L193" headerRowCount="1" totalsRowCount="0" totalsRowShown="0">
  <tableColumns count="12">
    <tableColumn id="1" name="bib_index"/>
    <tableColumn id="2" name="año"/>
    <tableColumn id="3" name="título"/>
    <tableColumn id="4" name="DOI"/>
    <tableColumn id="5" name="report_located"/>
    <tableColumn id="6" name="oa_location_identified"/>
    <tableColumn id="7" name="oa_status"/>
    <tableColumn id="8" name="license"/>
    <tableColumn id="9" name="source_url"/>
    <tableColumn id="10" name="full_text_evaluable"/>
    <tableColumn id="11" name="full_text_decision"/>
    <tableColumn id="12" name="access_note"/>
  </tableColumns>
  <tableStyleInfo name="TableStyleMedium2" showFirstColumn="0" showLastColumn="0" showRowStripes="1" showColumnStripes="0"/>
</table>
</file>

<file path=xl/tables/table17.xml><?xml version="1.0" encoding="utf-8"?>
<table xmlns="http://schemas.openxmlformats.org/spreadsheetml/2006/main" id="17" name="NewRQExtractionTable" displayName="NewRQExtractionTable" ref="A1:W179" headerRowCount="1" totalsRowCount="0" totalsRowShown="0">
  <tableColumns count="23">
    <tableColumn id="1" name="bib_index"/>
    <tableColumn id="2" name="DOI"/>
    <tableColumn id="3" name="título"/>
    <tableColumn id="4" name="full_text_decision"/>
    <tableColumn id="5" name="integrity_status"/>
    <tableColumn id="6" name="data_source_primary"/>
    <tableColumn id="7" name="ai_type"/>
    <tableColumn id="8" name="ai_algorithm_main"/>
    <tableColumn id="9" name="ai_task_type"/>
    <tableColumn id="10" name="stage_primary"/>
    <tableColumn id="11" name="rq2_integration_status"/>
    <tableColumn id="12" name="rq2_role"/>
    <tableColumn id="13" name="q3_external_validation"/>
    <tableColumn id="14" name="q3_multisite_dataset"/>
    <tableColumn id="15" name="q3_cross_site_robustness"/>
    <tableColumn id="16" name="q3_prospective_evaluation"/>
    <tableColumn id="17" name="q3_xai_strict"/>
    <tableColumn id="18" name="q3_xai_partial"/>
    <tableColumn id="19" name="q3_multisource_data"/>
    <tableColumn id="20" name="source_url"/>
    <tableColumn id="21" name="evidence_summary"/>
    <tableColumn id="22" name="reviewer"/>
    <tableColumn id="23" name="decision_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31" customWidth="1" min="1" max="1"/>
    <col width="92" customWidth="1" min="2" max="2"/>
  </cols>
  <sheetData>
    <row r="1" ht="34" customHeight="1">
      <c r="A1" s="4" t="inlineStr">
        <is>
          <t>Cribado maestro: corpus base de 276 + actualización de 430 registros</t>
        </is>
      </c>
    </row>
    <row r="3">
      <c r="A3" s="8" t="inlineStr">
        <is>
          <t>Elemento</t>
        </is>
      </c>
      <c r="B3" s="9" t="inlineStr">
        <is>
          <t>Definición</t>
        </is>
      </c>
    </row>
    <row r="4" ht="34" customHeight="1">
      <c r="A4" s="14" t="inlineStr">
        <is>
          <t>Corpus base</t>
        </is>
      </c>
      <c r="B4" s="15" t="inlineStr">
        <is>
          <t>276 estudios incluidos de forma definitiva antes de esta actualización.</t>
        </is>
      </c>
    </row>
    <row r="5" ht="34" customHeight="1">
      <c r="A5" s="14" t="inlineStr">
        <is>
          <t>Actualización</t>
        </is>
      </c>
      <c r="B5" s="15" t="inlineStr">
        <is>
          <t>430 registros brutos exportados y cribados.</t>
        </is>
      </c>
    </row>
    <row r="6" ht="34" customHeight="1">
      <c r="A6" s="14" t="inlineStr">
        <is>
          <t>Unión física</t>
        </is>
      </c>
      <c r="B6" s="15" t="inlineStr">
        <is>
          <t>706 filas: 276 del corpus base + 430 registros de actualización.</t>
        </is>
      </c>
    </row>
    <row r="7" ht="34" customHeight="1">
      <c r="A7" s="14" t="inlineStr">
        <is>
          <t>Estudios únicos representados</t>
        </is>
      </c>
      <c r="B7" s="15" t="inlineStr">
        <is>
          <t>642: 276 del corpus base + 366 referencias nuevas únicas.</t>
        </is>
      </c>
    </row>
    <row r="8" ht="34" customHeight="1">
      <c r="A8" s="14" t="inlineStr">
        <is>
          <t>Pool candidato provisional</t>
        </is>
      </c>
      <c r="B8" s="15" t="inlineStr">
        <is>
          <t>468: 276 del corpus base + 192 candidatos nuevos tras título/resumen.</t>
        </is>
      </c>
    </row>
    <row r="9" ht="34" customHeight="1">
      <c r="A9" s="14" t="inlineStr">
        <is>
          <t>Importante</t>
        </is>
      </c>
      <c r="B9" s="15" t="inlineStr">
        <is>
          <t>468 fue el pool candidato provisional (276 + 192). Los 192 candidatos nuevos ya fueron adjudicados: 178 incluidos, 14 excluidos y 0 pendientes. El corpus de trabajo actualizado es 454.</t>
        </is>
      </c>
    </row>
    <row r="10" ht="34" customHeight="1">
      <c r="A10" s="16" t="inlineStr">
        <is>
          <t>Reports not retrieved</t>
        </is>
      </c>
      <c r="B10" s="17" t="inlineStr">
        <is>
          <t>0 en el estado actual. report_not_retrieved solo debe usarse tras intentos documentados fallidos; paywall o una página editorial no equivalen a informe no recuperado.</t>
        </is>
      </c>
    </row>
    <row r="12" ht="24" customHeight="1">
      <c r="A12" s="19" t="inlineStr">
        <is>
          <t>Cómo usar este archivo</t>
        </is>
      </c>
    </row>
    <row r="14" ht="28" customHeight="1">
      <c r="A14" s="21" t="inlineStr">
        <is>
          <t>1. Texto_completo_191 contiene ahora 192 candidatos; el nombre histórico se conserva para no romper referencias internas.</t>
        </is>
      </c>
    </row>
    <row r="15" ht="28" customHeight="1">
      <c r="A15" s="21" t="inlineStr">
        <is>
          <t>2. Actualizacion_430 se actualiza mediante fórmulas desde la cola de texto completo; no edite sus columnas derivadas G, H, Y, Z, AA y AB.</t>
        </is>
      </c>
    </row>
    <row r="16" ht="28" customHeight="1">
      <c r="A16" s="21" t="inlineStr">
        <is>
          <t>3. Maestro_706 integra trazabilidad física. No debe contarse por filas para estimar estudios únicos.</t>
        </is>
      </c>
    </row>
    <row r="17" ht="28" customHeight="1">
      <c r="A17" s="21" t="inlineStr">
        <is>
          <t>4. Base_276 conserva el corpus previo; las hojas RQ incorporan únicamente la corrección documentada de DeepASDPred.</t>
        </is>
      </c>
    </row>
    <row r="18" ht="28" customHeight="1">
      <c r="A18" s="21" t="inlineStr">
        <is>
          <t>5. Control_QC debe permanecer íntegramente en PASS después de cualquier edición.</t>
        </is>
      </c>
    </row>
    <row r="19" ht="28" customHeight="1">
      <c r="A19" s="21" t="inlineStr">
        <is>
          <t>6. El flujo PRISMA completo del corpus previo se conserva fuera de este libro; este archivo documenta la actualización y su enlace con los 276.</t>
        </is>
      </c>
    </row>
    <row r="22" ht="44" customHeight="1">
      <c r="A22" s="24" t="inlineStr">
        <is>
          <t>Actualización final 2026-09-07: los 192 candidatos fueron adjudicados; 178 se incorporan y 14 se excluyen. Se reconciliaron los tipos de publicación: bib_index 34 pasa a Exclude por ser capítulo autónomo de libro editado y bib_index 371 pasa a Include por ser conference paper en proceedings revisados por pares. Corpus de trabajo = 454; pendientes = 0.</t>
        </is>
      </c>
    </row>
  </sheetData>
  <mergeCells count="9">
    <mergeCell ref="A16:F16"/>
    <mergeCell ref="A19:F19"/>
    <mergeCell ref="A14:F14"/>
    <mergeCell ref="A1:F1"/>
    <mergeCell ref="A22:F22"/>
    <mergeCell ref="A17:F17"/>
    <mergeCell ref="A12:F12"/>
    <mergeCell ref="A18:F18"/>
    <mergeCell ref="A15:F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3"/>
  <sheetViews>
    <sheetView showGridLines="0" workbookViewId="0">
      <selection activeCell="A1" sqref="A1"/>
    </sheetView>
  </sheetViews>
  <sheetFormatPr baseColWidth="8" defaultRowHeight="15"/>
  <cols>
    <col width="10" customWidth="1" min="1" max="1"/>
    <col width="9" customWidth="1" min="2" max="2"/>
    <col width="54" customWidth="1" min="3" max="3"/>
    <col width="32" customWidth="1" min="4" max="4"/>
    <col width="38" customWidth="1" min="5" max="5"/>
    <col width="36" customWidth="1" min="6" max="6"/>
    <col width="24" customWidth="1" min="7" max="7"/>
    <col width="28" customWidth="1" min="8" max="8"/>
    <col width="24" customWidth="1" min="9" max="9"/>
    <col width="22" customWidth="1" min="10" max="10"/>
    <col width="48" customWidth="1" min="11" max="11"/>
    <col width="18" customWidth="1" min="12" max="12"/>
    <col width="14" customWidth="1" min="13" max="13"/>
    <col width="46" customWidth="1" min="14" max="14"/>
    <col width="58" customWidth="1" min="15" max="15"/>
    <col width="78" customWidth="1" min="16" max="16"/>
  </cols>
  <sheetData>
    <row r="1" ht="38" customHeight="1">
      <c r="A1" s="71" t="inlineStr">
        <is>
          <t>bib_index</t>
        </is>
      </c>
      <c r="B1" s="72" t="inlineStr">
        <is>
          <t>año</t>
        </is>
      </c>
      <c r="C1" s="72" t="inlineStr">
        <is>
          <t>título</t>
        </is>
      </c>
      <c r="D1" s="72" t="inlineStr">
        <is>
          <t>DOI</t>
        </is>
      </c>
      <c r="E1" s="72" t="inlineStr">
        <is>
          <t>autores</t>
        </is>
      </c>
      <c r="F1" s="72" t="inlineStr">
        <is>
          <t>revista_o_libro</t>
        </is>
      </c>
      <c r="G1" s="72" t="inlineStr">
        <is>
          <t>screening_decision</t>
        </is>
      </c>
      <c r="H1" s="72" t="inlineStr">
        <is>
          <t>full_text_status</t>
        </is>
      </c>
      <c r="I1" s="72" t="inlineStr">
        <is>
          <t>integrity_status</t>
        </is>
      </c>
      <c r="J1" s="72" t="inlineStr">
        <is>
          <t>full_text_decision</t>
        </is>
      </c>
      <c r="K1" s="72" t="inlineStr">
        <is>
          <t>final_exclusion_reason</t>
        </is>
      </c>
      <c r="L1" s="72" t="inlineStr">
        <is>
          <t>reviewer</t>
        </is>
      </c>
      <c r="M1" s="72" t="inlineStr">
        <is>
          <t>decision_date</t>
        </is>
      </c>
      <c r="N1" s="72" t="inlineStr">
        <is>
          <t>URL_fuente</t>
        </is>
      </c>
      <c r="O1" s="72" t="inlineStr">
        <is>
          <t>nota_verificación</t>
        </is>
      </c>
      <c r="P1" s="73" t="inlineStr">
        <is>
          <t>resumen</t>
        </is>
      </c>
    </row>
    <row r="2" ht="42" customHeight="1">
      <c r="A2" s="126" t="n">
        <v>1</v>
      </c>
      <c r="B2" s="126" t="n">
        <v>2025</v>
      </c>
      <c r="C2" s="41" t="inlineStr">
        <is>
          <t>A novel thermal imaging-based framework for continuous ASD classification and behavior analysis using facial mood and skin temperature features</t>
        </is>
      </c>
      <c r="D2" s="41" t="inlineStr">
        <is>
          <t>10.1016/j.bspc.2024.107009</t>
        </is>
      </c>
      <c r="E2" s="41" t="inlineStr">
        <is>
          <t>Kandukuri Muniraja Manjunath and Vijayaraghavan Veeramani</t>
        </is>
      </c>
      <c r="F2" s="41" t="inlineStr">
        <is>
          <t>Biomedical Signal Processing and Control</t>
        </is>
      </c>
      <c r="G2" s="41" t="inlineStr">
        <is>
          <t>Incluir provisionalmente</t>
        </is>
      </c>
      <c r="H2" s="41" t="inlineStr">
        <is>
          <t>Retrieved and reviewed</t>
        </is>
      </c>
      <c r="I2" s="41" t="n"/>
      <c r="J2" s="41" t="inlineStr">
        <is>
          <t>Include</t>
        </is>
      </c>
      <c r="K2" s="41" t="n"/>
      <c r="L2" s="41" t="inlineStr">
        <is>
          <t>Revisión asistida por IA (un revisor; requiere verificación independiente)</t>
        </is>
      </c>
      <c r="M2" s="127" t="n">
        <v>46269</v>
      </c>
      <c r="N2" s="41" t="inlineStr">
        <is>
          <t>https://www.sciencedirect.com/science/article/pii/S174680942401067X</t>
        </is>
      </c>
      <c r="O2" s="41" t="inlineStr">
        <is>
          <t>Texto completo/contenido integral evaluable revisado; extracción RQ disponible. Nivel de fuente y limitaciones documentados en Lote_01_25.</t>
        </is>
      </c>
      <c r="P2" s="41"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row>
    <row r="3" ht="42" customHeight="1">
      <c r="A3" s="126" t="n">
        <v>3</v>
      </c>
      <c r="B3" s="126" t="n">
        <v>2025</v>
      </c>
      <c r="C3" s="41" t="inlineStr">
        <is>
          <t>Efficient machine learning models across multiple datasets for autism spectrum disorder diagnoses</t>
        </is>
      </c>
      <c r="D3" s="41" t="inlineStr">
        <is>
          <t>10.1016/j.bspc.2024.106949</t>
        </is>
      </c>
      <c r="E3" s="41" t="inlineStr">
        <is>
          <t>Amr E Eldin Rashed and Waleed M Bahgat and Ali Ahmed and Tamer Ahmed Farrag and Ahmed E Mansour Atwa</t>
        </is>
      </c>
      <c r="F3" s="41" t="inlineStr">
        <is>
          <t>Biomedical Signal Processing and Control</t>
        </is>
      </c>
      <c r="G3" s="41" t="inlineStr">
        <is>
          <t>Incluir provisionalmente</t>
        </is>
      </c>
      <c r="H3" s="41" t="inlineStr">
        <is>
          <t>Retrieved and reviewed</t>
        </is>
      </c>
      <c r="I3" s="41" t="n"/>
      <c r="J3" s="41" t="inlineStr">
        <is>
          <t>Include</t>
        </is>
      </c>
      <c r="K3" s="41" t="n"/>
      <c r="L3" s="41" t="inlineStr">
        <is>
          <t>Revisión asistida por IA (un revisor; requiere verificación independiente)</t>
        </is>
      </c>
      <c r="M3" s="127" t="n">
        <v>46269</v>
      </c>
      <c r="N3" s="41" t="inlineStr">
        <is>
          <t>https://www.sciencedirect.com/science/article/pii/S1746809424010073</t>
        </is>
      </c>
      <c r="O3" s="41" t="inlineStr">
        <is>
          <t>Texto completo/contenido integral evaluable revisado; extracción RQ disponible. Nivel de fuente y limitaciones documentados en Lote_01_25.</t>
        </is>
      </c>
      <c r="P3" s="41"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row>
    <row r="4" ht="42" customHeight="1">
      <c r="A4" s="126" t="n">
        <v>4</v>
      </c>
      <c r="B4" s="126" t="n">
        <v>2025</v>
      </c>
      <c r="C4" s="41" t="inlineStr">
        <is>
          <t>EmoLand: Utilizing narrative animations, multilevel games, and affective computing to foster emotional development in children with autism spectrum disorder</t>
        </is>
      </c>
      <c r="D4" s="41" t="inlineStr">
        <is>
          <t>10.1016/j.ijhcs.2025.103486</t>
        </is>
      </c>
      <c r="E4" s="41" t="inlineStr">
        <is>
          <t>Min Fan and Sheng Jin and Jianyu Fan and Wenchen Guo and Xuxin Chen</t>
        </is>
      </c>
      <c r="F4" s="41" t="inlineStr">
        <is>
          <t>International Journal of Human Computer Studies</t>
        </is>
      </c>
      <c r="G4" s="41" t="inlineStr">
        <is>
          <t>Incluir provisionalmente</t>
        </is>
      </c>
      <c r="H4" s="41" t="inlineStr">
        <is>
          <t>Retrieved and reviewed</t>
        </is>
      </c>
      <c r="I4" s="41" t="n"/>
      <c r="J4" s="41" t="inlineStr">
        <is>
          <t>Include</t>
        </is>
      </c>
      <c r="K4" s="41" t="n"/>
      <c r="L4" s="41" t="inlineStr">
        <is>
          <t>Revisión asistida por IA (un revisor; requiere verificación independiente)</t>
        </is>
      </c>
      <c r="M4" s="127" t="n">
        <v>46269</v>
      </c>
      <c r="N4" s="41" t="inlineStr">
        <is>
          <t>https://www.researchgate.net/publication/389491878_EmoLand_Utilizing_Narrative_Animations_Multilevel_Games_and_Affective_Computing_to_Foster_Emotional_Development_in_Children_with_Autism_Spectrum_Disorder</t>
        </is>
      </c>
      <c r="O4" s="41" t="inlineStr">
        <is>
          <t>Texto completo/contenido integral evaluable revisado; extracción RQ disponible. Nivel de fuente y limitaciones documentados en Lote_01_25.</t>
        </is>
      </c>
      <c r="P4" s="41"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row>
    <row r="5" ht="42" customHeight="1">
      <c r="A5" s="126" t="n">
        <v>5</v>
      </c>
      <c r="B5" s="126" t="n">
        <v>2025</v>
      </c>
      <c r="C5" s="41" t="inlineStr">
        <is>
          <t>An exploration of machine learning approaches for early Autism Spectrum Disorder detection</t>
        </is>
      </c>
      <c r="D5" s="41" t="inlineStr">
        <is>
          <t>10.1016/j.health.2024.100379</t>
        </is>
      </c>
      <c r="E5" s="41" t="inlineStr">
        <is>
          <t>Nawshin Haque and Tania Islam and Md Erfan</t>
        </is>
      </c>
      <c r="F5" s="41" t="inlineStr">
        <is>
          <t>Healthcare Analytics</t>
        </is>
      </c>
      <c r="G5" s="41" t="inlineStr">
        <is>
          <t>Incluir provisionalmente</t>
        </is>
      </c>
      <c r="H5" s="41" t="inlineStr">
        <is>
          <t>Eligibility reviewed from accessible primary-source content; scoped adjudication completed</t>
        </is>
      </c>
      <c r="I5" s="41" t="n"/>
      <c r="J5" s="41" t="inlineStr">
        <is>
          <t>Include</t>
        </is>
      </c>
      <c r="K5" s="41" t="n"/>
      <c r="L5" s="41" t="inlineStr">
        <is>
          <t>Revisión asistida por IA (un revisor; requiere verificación independiente)</t>
        </is>
      </c>
      <c r="M5" s="127" t="n">
        <v>46269</v>
      </c>
      <c r="N5" s="41" t="inlineStr">
        <is>
          <t>https://www.sciencedirect.com/science/article/pii/S2772442524000819</t>
        </is>
      </c>
      <c r="O5" s="41" t="inlineStr">
        <is>
          <t>Contenido primario accesible revisado y adjudicación RQ cerrada en Lote_06_22. Nivel de evidencia, limitaciones y prioridad de verificación humana documentados en Lote_06_22.</t>
        </is>
      </c>
      <c r="P5" s="41"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row>
    <row r="6" ht="42" customHeight="1">
      <c r="A6" s="126" t="n">
        <v>7</v>
      </c>
      <c r="B6" s="126" t="n">
        <v>2025</v>
      </c>
      <c r="C6" s="41" t="inlineStr">
        <is>
          <t>Hybrid optimization enabled DenseNet for autism spectrum disorders using MRI image</t>
        </is>
      </c>
      <c r="D6" s="41" t="inlineStr">
        <is>
          <t>10.1016/j.compbiolchem.2024.108335</t>
        </is>
      </c>
      <c r="E6" s="41" t="inlineStr">
        <is>
          <t>Ulaganathan Sakthi and Pon Harshavardhanan and N V Ganapathi Raju and G Parthasarathy</t>
        </is>
      </c>
      <c r="F6" s="41" t="inlineStr">
        <is>
          <t>Computational Biology and Chemistry</t>
        </is>
      </c>
      <c r="G6" s="41" t="inlineStr">
        <is>
          <t>Incluir provisionalmente</t>
        </is>
      </c>
      <c r="H6" s="41" t="inlineStr">
        <is>
          <t>Retrieved and reviewed</t>
        </is>
      </c>
      <c r="I6" s="41" t="n"/>
      <c r="J6" s="41" t="inlineStr">
        <is>
          <t>Include</t>
        </is>
      </c>
      <c r="K6" s="41" t="n"/>
      <c r="L6" s="41" t="inlineStr">
        <is>
          <t>Revisión asistida por IA (un revisor; requiere verificación independiente)</t>
        </is>
      </c>
      <c r="M6" s="127" t="n">
        <v>46269</v>
      </c>
      <c r="N6" s="41" t="inlineStr">
        <is>
          <t>https://www.sciencedirect.com/science/article/pii/S1476927124003232</t>
        </is>
      </c>
      <c r="O6" s="41" t="inlineStr">
        <is>
          <t>Texto completo/contenido integral evaluable revisado; extracción RQ disponible. Nivel de fuente y limitaciones documentados en Lote_01_25.</t>
        </is>
      </c>
      <c r="P6" s="41"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row>
    <row r="7" ht="42" customHeight="1">
      <c r="A7" s="126" t="n">
        <v>11</v>
      </c>
      <c r="B7" s="126" t="n">
        <v>2025</v>
      </c>
      <c r="C7" s="41" t="inlineStr">
        <is>
          <t>Ensembler_fMRI: An Intelligent Approach for the Early Prediction of Autism Disorder</t>
        </is>
      </c>
      <c r="D7" s="41" t="inlineStr">
        <is>
          <t>10.1016/j.procs.2025.04.142</t>
        </is>
      </c>
      <c r="E7" s="41" t="inlineStr">
        <is>
          <t>Rupaly Thakur and Deepti Malhotra and Mehak Mengi</t>
        </is>
      </c>
      <c r="F7" s="41" t="inlineStr">
        <is>
          <t>Procedia Computer Science</t>
        </is>
      </c>
      <c r="G7" s="41" t="inlineStr">
        <is>
          <t>Incluir provisionalmente</t>
        </is>
      </c>
      <c r="H7" s="41" t="inlineStr">
        <is>
          <t>Eligibility reviewed from accessible primary-source content; scoped adjudication completed</t>
        </is>
      </c>
      <c r="I7" s="41" t="n"/>
      <c r="J7" s="41" t="inlineStr">
        <is>
          <t>Include</t>
        </is>
      </c>
      <c r="K7" s="41" t="n"/>
      <c r="L7" s="41" t="inlineStr">
        <is>
          <t>Revisión asistida por IA (un revisor; requiere verificación independiente)</t>
        </is>
      </c>
      <c r="M7" s="127" t="n">
        <v>46269</v>
      </c>
      <c r="N7" s="41" t="inlineStr">
        <is>
          <t>https://www.sciencedirect.com/science/article/pii/S187705092501244X</t>
        </is>
      </c>
      <c r="O7" s="41" t="inlineStr">
        <is>
          <t>Contenido primario accesible revisado y adjudicación RQ cerrada en Lote_06_22. Nivel de evidencia, limitaciones y prioridad de verificación humana documentados en Lote_06_22.</t>
        </is>
      </c>
      <c r="P7" s="41"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row>
    <row r="8" ht="42" customHeight="1">
      <c r="A8" s="126" t="n">
        <v>12</v>
      </c>
      <c r="B8" s="126" t="n">
        <v>2025</v>
      </c>
      <c r="C8" s="41" t="inlineStr">
        <is>
          <t>Integration of an Artificial Intelligence–Based Autism Diagnostic Device into the ECHO Autism Primary Care Workflow: Prospective Observational Study</t>
        </is>
      </c>
      <c r="D8" s="41" t="inlineStr">
        <is>
          <t>10.2196/80733</t>
        </is>
      </c>
      <c r="E8" s="41" t="inlineStr">
        <is>
          <t>Kristin Sohl and Erik Linstead and Kelianne Heinz and Elia Eiroa Lledo and Alicia Brewer Curran and Melissa Mahurin and Valeria Nanclares-Nogués and Carmela Salomon and Minda Seal and Sharief Taraman</t>
        </is>
      </c>
      <c r="F8" s="41" t="inlineStr">
        <is>
          <t>JMIR Formative Research</t>
        </is>
      </c>
      <c r="G8" s="41" t="inlineStr">
        <is>
          <t>Incluir provisionalmente</t>
        </is>
      </c>
      <c r="H8" s="41" t="inlineStr">
        <is>
          <t>Retrieved and reviewed</t>
        </is>
      </c>
      <c r="I8" s="41" t="n"/>
      <c r="J8" s="41" t="inlineStr">
        <is>
          <t>Include</t>
        </is>
      </c>
      <c r="K8" s="41" t="n"/>
      <c r="L8" s="41" t="inlineStr">
        <is>
          <t>Revisión asistida por IA (un revisor; requiere verificación independiente)</t>
        </is>
      </c>
      <c r="M8" s="127" t="n">
        <v>46269</v>
      </c>
      <c r="N8" s="41" t="inlineStr">
        <is>
          <t>https://doi.org/10.2196/80733</t>
        </is>
      </c>
      <c r="O8" s="41" t="inlineStr">
        <is>
          <t>Texto completo abierto con métodos y resultados suficientes; codificación en Extraccion_RQ_nuevos.</t>
        </is>
      </c>
      <c r="P8" s="41"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row>
    <row r="9" ht="42" customHeight="1">
      <c r="A9" s="126" t="n">
        <v>13</v>
      </c>
      <c r="B9" s="126" t="n">
        <v>2025</v>
      </c>
      <c r="C9" s="41" t="inlineStr">
        <is>
          <t>In-silico assessment of dynamic symbiotic microbial interactions in a reduced microbiota related to the autism spectrum disorder symptoms</t>
        </is>
      </c>
      <c r="D9" s="41" t="inlineStr">
        <is>
          <t>10.1016/j.csbj.2025.09.006</t>
        </is>
      </c>
      <c r="E9" s="41" t="inlineStr">
        <is>
          <t>Juan Manuel Olaguez-Gonzalez and Isaac Chairez and Luz Breton-Deval and Mariel Alfaro-Ponce</t>
        </is>
      </c>
      <c r="F9" s="41" t="inlineStr">
        <is>
          <t>Computational and Structural Biotechnology Journal</t>
        </is>
      </c>
      <c r="G9" s="41" t="inlineStr">
        <is>
          <t>Incluir provisionalmente</t>
        </is>
      </c>
      <c r="H9" s="41" t="inlineStr">
        <is>
          <t>Retrieved and reviewed</t>
        </is>
      </c>
      <c r="I9" s="41" t="n"/>
      <c r="J9" s="41" t="inlineStr">
        <is>
          <t>Include</t>
        </is>
      </c>
      <c r="K9" s="41" t="n"/>
      <c r="L9" s="41" t="inlineStr">
        <is>
          <t>Revisión asistida por IA (un revisor; requiere verificación independiente)</t>
        </is>
      </c>
      <c r="M9" s="127" t="n">
        <v>46269</v>
      </c>
      <c r="N9" s="41" t="inlineStr">
        <is>
          <t>https://doi.org/10.1016/j.csbj.2025.09.006</t>
        </is>
      </c>
      <c r="O9" s="41" t="inlineStr">
        <is>
          <t>Texto completo abierto con métodos y resultados suficientes; codificación en Extraccion_RQ_nuevos.</t>
        </is>
      </c>
      <c r="P9" s="41"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row>
    <row r="10" ht="42" customHeight="1">
      <c r="A10" s="126" t="n">
        <v>15</v>
      </c>
      <c r="B10" s="126" t="n">
        <v>2025</v>
      </c>
      <c r="C10" s="41" t="inlineStr">
        <is>
          <t>MCBERT: A multi-modal framework for the diagnosis of autism spectrum disorder</t>
        </is>
      </c>
      <c r="D10" s="41" t="inlineStr">
        <is>
          <t>10.1016/j.biopsycho.2024.108976</t>
        </is>
      </c>
      <c r="E10" s="41" t="inlineStr">
        <is>
          <t>Kainat Khan and Rahul Katarya</t>
        </is>
      </c>
      <c r="F10" s="41" t="inlineStr">
        <is>
          <t>Biological Psychology</t>
        </is>
      </c>
      <c r="G10" s="41" t="inlineStr">
        <is>
          <t>Incluir provisionalmente</t>
        </is>
      </c>
      <c r="H10" s="41" t="inlineStr">
        <is>
          <t>Retrieved and reviewed</t>
        </is>
      </c>
      <c r="I10" s="41" t="n"/>
      <c r="J10" s="41" t="inlineStr">
        <is>
          <t>Include</t>
        </is>
      </c>
      <c r="K10" s="41" t="n"/>
      <c r="L10" s="41" t="inlineStr">
        <is>
          <t>Revisión asistida por IA (un revisor; requiere verificación independiente)</t>
        </is>
      </c>
      <c r="M10" s="127" t="n">
        <v>46269</v>
      </c>
      <c r="N10" s="41" t="inlineStr">
        <is>
          <t>https://www.sciencedirect.com/science/article/pii/S0301051124002369</t>
        </is>
      </c>
      <c r="O10" s="41" t="inlineStr">
        <is>
          <t>Texto completo/contenido integral evaluable revisado; extracción RQ disponible. Nivel de fuente y limitaciones documentados en Lote_01_25.</t>
        </is>
      </c>
      <c r="P10" s="41"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row>
    <row r="11" ht="42" customHeight="1">
      <c r="A11" s="126" t="n">
        <v>16</v>
      </c>
      <c r="B11" s="126" t="n">
        <v>2025</v>
      </c>
      <c r="C11" s="41" t="inlineStr">
        <is>
          <t>Unraveling pathogenesis and potential biomarkers for autism spectrum disorder associated with HIF1A pathway based on machine learning and experiment validation</t>
        </is>
      </c>
      <c r="D11" s="41" t="inlineStr">
        <is>
          <t>10.1016/j.nbd.2024.106763</t>
        </is>
      </c>
      <c r="E11" s="41" t="inlineStr">
        <is>
          <t>Jinru Cui and Heli Li and Cong Hu and Feiyan Zhang and Yunjie Li and Ying Weng and Liping Yang and Yingying Li and Minglan Yao and Hao Li and Xiaoping Luo and Yan Hao</t>
        </is>
      </c>
      <c r="F11" s="41" t="inlineStr">
        <is>
          <t>Neurobiology of Disease</t>
        </is>
      </c>
      <c r="G11" s="41" t="inlineStr">
        <is>
          <t>Incluir provisionalmente</t>
        </is>
      </c>
      <c r="H11" s="41" t="inlineStr">
        <is>
          <t>Eligibility reviewed from accessible primary-source content; scoped adjudication completed</t>
        </is>
      </c>
      <c r="I11" s="41" t="n"/>
      <c r="J11" s="41" t="inlineStr">
        <is>
          <t>Include</t>
        </is>
      </c>
      <c r="K11" s="41" t="n"/>
      <c r="L11" s="41" t="inlineStr">
        <is>
          <t>Revisión asistida por IA (un revisor; requiere verificación independiente)</t>
        </is>
      </c>
      <c r="M11" s="127" t="n">
        <v>46269</v>
      </c>
      <c r="N11" s="41" t="inlineStr">
        <is>
          <t>https://pubmed.ncbi.nlm.nih.gov/?term=10.1016%2Fj.nbd.2024.106763</t>
        </is>
      </c>
      <c r="O11" s="41" t="inlineStr">
        <is>
          <t>Contenido primario accesible revisado y adjudicación RQ cerrada en Lote_06_22. Nivel de evidencia, limitaciones y prioridad de verificación humana documentados en Lote_06_22.</t>
        </is>
      </c>
      <c r="P11" s="41"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row>
    <row r="12" ht="42" customHeight="1">
      <c r="A12" s="126" t="n">
        <v>21</v>
      </c>
      <c r="B12" s="126" t="n">
        <v>2025</v>
      </c>
      <c r="C12" s="41" t="inlineStr">
        <is>
          <t>Screening biomarkers for autism spectrum disorder using plasma proteomics combined with machine learning methods</t>
        </is>
      </c>
      <c r="D12" s="41" t="inlineStr">
        <is>
          <t>10.1016/j.cca.2024.120018</t>
        </is>
      </c>
      <c r="E12" s="41" t="inlineStr">
        <is>
          <t>Xiaoxiao Tang and Xiaoqian Ran and Zhiyuan Liang and Hongbin Zhuang and Xi Yan and Chengyun Feng and Ayesha Qureshi and Yan Gao and Liming Shen</t>
        </is>
      </c>
      <c r="F12" s="41" t="inlineStr">
        <is>
          <t>Clinica Chimica Acta</t>
        </is>
      </c>
      <c r="G12" s="41" t="inlineStr">
        <is>
          <t>Incluir provisionalmente</t>
        </is>
      </c>
      <c r="H12" s="41" t="inlineStr">
        <is>
          <t>Retrieved and reviewed</t>
        </is>
      </c>
      <c r="I12" s="41" t="n"/>
      <c r="J12" s="41" t="inlineStr">
        <is>
          <t>Include</t>
        </is>
      </c>
      <c r="K12" s="41" t="n"/>
      <c r="L12" s="41" t="inlineStr">
        <is>
          <t>Revisión asistida por IA (un revisor; requiere verificación independiente)</t>
        </is>
      </c>
      <c r="M12" s="127" t="n">
        <v>46269</v>
      </c>
      <c r="N12" s="41" t="inlineStr">
        <is>
          <t>https://www.sciencedirect.com/science/article/pii/S000989812402271X</t>
        </is>
      </c>
      <c r="O12" s="41" t="inlineStr">
        <is>
          <t>Texto completo/contenido integral evaluable revisado; extracción RQ disponible. Nivel de fuente y limitaciones documentados en Lote_01_25.</t>
        </is>
      </c>
      <c r="P12" s="41"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row>
    <row r="13" ht="42" customHeight="1">
      <c r="A13" s="126" t="n">
        <v>23</v>
      </c>
      <c r="B13" s="126" t="n">
        <v>2025</v>
      </c>
      <c r="C13" s="41" t="inlineStr">
        <is>
          <t>Introducing 3DCNN ResNets for ASD full-body kinematic assessment: A comparison with hand-crafted features</t>
        </is>
      </c>
      <c r="D13" s="41" t="inlineStr">
        <is>
          <t>10.1016/j.eswa.2024.126295</t>
        </is>
      </c>
      <c r="E13" s="41" t="inlineStr">
        <is>
          <t>Alberto Altozano and Maria Eleonora Minissi and Mariano Alcañiz and Javier Marín-Morales</t>
        </is>
      </c>
      <c r="F13" s="41" t="inlineStr">
        <is>
          <t>Expert Systems with Applications</t>
        </is>
      </c>
      <c r="G13" s="41" t="inlineStr">
        <is>
          <t>Incluir provisionalmente</t>
        </is>
      </c>
      <c r="H13" s="41" t="inlineStr">
        <is>
          <t>Retrieved and reviewed</t>
        </is>
      </c>
      <c r="I13" s="41" t="n"/>
      <c r="J13" s="41" t="inlineStr">
        <is>
          <t>Include</t>
        </is>
      </c>
      <c r="K13" s="41" t="n"/>
      <c r="L13" s="41" t="inlineStr">
        <is>
          <t>Revisión asistida por IA (un revisor; requiere verificación independiente)</t>
        </is>
      </c>
      <c r="M13" s="127" t="n">
        <v>46269</v>
      </c>
      <c r="N13" s="41" t="inlineStr">
        <is>
          <t>https://riunet.upv.es/bitstreams/7dfd9135-24ed-4b77-af02-6141eb544c60/download</t>
        </is>
      </c>
      <c r="O13" s="41" t="inlineStr">
        <is>
          <t>Texto completo/contenido integral evaluable revisado; extracción RQ disponible. Nivel de fuente y limitaciones documentados en Lote_01_25.</t>
        </is>
      </c>
      <c r="P13" s="41"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row>
    <row r="14" ht="42" customHeight="1">
      <c r="A14" s="126" t="n">
        <v>27</v>
      </c>
      <c r="B14" s="126" t="n">
        <v>2025</v>
      </c>
      <c r="C14" s="41" t="inlineStr">
        <is>
          <t>Developing a simplified measure to predict the risk of autism spectrum disorders: Abbreviating the M-CHAT-R using a machine learning approach in China</t>
        </is>
      </c>
      <c r="D14" s="41" t="inlineStr">
        <is>
          <t>10.1016/j.psychres.2025.116353</t>
        </is>
      </c>
      <c r="E14" s="41" t="inlineStr">
        <is>
          <t>Ning Pan and Lifeng Chen and Bocheng Wu and Fangfang Chen and Jin Chen and Saijun Huang and Cuihua Guo and Jinqing Wu and Yujie Wang and Xian Chen and Shirui Yang and Jin Jing and Xuchu Weng and Lizi Lin and Jiuxing Liang and Xin Wang</t>
        </is>
      </c>
      <c r="F14" s="41" t="inlineStr">
        <is>
          <t>Psychiatry Research</t>
        </is>
      </c>
      <c r="G14" s="41" t="inlineStr">
        <is>
          <t>Incluir provisionalmente</t>
        </is>
      </c>
      <c r="H14" s="41" t="inlineStr">
        <is>
          <t>Eligibility reviewed from accessible primary-source content; scoped adjudication completed</t>
        </is>
      </c>
      <c r="I14" s="41" t="n"/>
      <c r="J14" s="41" t="inlineStr">
        <is>
          <t>Include</t>
        </is>
      </c>
      <c r="K14" s="41" t="n"/>
      <c r="L14" s="41" t="inlineStr">
        <is>
          <t>Revisión asistida por IA (un revisor; requiere verificación independiente)</t>
        </is>
      </c>
      <c r="M14" s="127" t="n">
        <v>46269</v>
      </c>
      <c r="N14" s="41" t="inlineStr">
        <is>
          <t>https://pubmed.ncbi.nlm.nih.gov/39793526/</t>
        </is>
      </c>
      <c r="O14" s="41" t="inlineStr">
        <is>
          <t>Contenido primario accesible revisado y adjudicación RQ cerrada en Lote_06_22. Nivel de evidencia, limitaciones y prioridad de verificación humana documentados en Lote_06_22.</t>
        </is>
      </c>
      <c r="P14" s="41"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row>
    <row r="15" ht="42" customHeight="1">
      <c r="A15" s="126" t="n">
        <v>31</v>
      </c>
      <c r="B15" s="126" t="n">
        <v>2025</v>
      </c>
      <c r="C15" s="41" t="inlineStr">
        <is>
          <t>Replication of rs10099100 Association with Autism Spectrum Disorder Risk in a Polish‐Origin Cohort</t>
        </is>
      </c>
      <c r="D15" s="41" t="inlineStr">
        <is>
          <t>10.1016/j.reia.2025.202542</t>
        </is>
      </c>
      <c r="E15" s="41" t="inlineStr">
        <is>
          <t>Joanna Karwowska and Aneta Polewko-Klim and Barbara Panasiuk and Beata Stasiewicz-Jarocka and Alireza Tafazoli and Edyta Dobrowolska and Katarzyna Jarząbek and Renata Posmyk and Natalia Wawrusiewicz-Kurylonek</t>
        </is>
      </c>
      <c r="F15" s="41" t="inlineStr">
        <is>
          <t>Research in Autism</t>
        </is>
      </c>
      <c r="G15" s="41" t="inlineStr">
        <is>
          <t>Incluir provisionalmente</t>
        </is>
      </c>
      <c r="H15" s="41" t="inlineStr">
        <is>
          <t>Eligibility reviewed from accessible primary-source content; scoped adjudication completed</t>
        </is>
      </c>
      <c r="I15" s="41" t="n"/>
      <c r="J15" s="41" t="inlineStr">
        <is>
          <t>Include</t>
        </is>
      </c>
      <c r="K15" s="41" t="n"/>
      <c r="L15" s="41" t="inlineStr">
        <is>
          <t>Revisión asistida por IA (un revisor; requiere verificación independiente)</t>
        </is>
      </c>
      <c r="M15" s="127" t="n">
        <v>46269</v>
      </c>
      <c r="N15" s="41" t="inlineStr">
        <is>
          <t>https://www.sciencedirect.com/science/article/pii/S3050656525000148</t>
        </is>
      </c>
      <c r="O15" s="41" t="inlineStr">
        <is>
          <t>Contenido primario accesible revisado y adjudicación RQ cerrada en Lote_06_22. Nivel de evidencia, limitaciones y prioridad de verificación humana documentados en Lote_06_22.</t>
        </is>
      </c>
      <c r="P15" s="41"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row>
    <row r="16" ht="42" customHeight="1">
      <c r="A16" s="126" t="n">
        <v>34</v>
      </c>
      <c r="B16" s="126" t="n">
        <v>2025</v>
      </c>
      <c r="C16" s="41" t="inlineStr">
        <is>
          <t>Diagnosis of autism spectrum disorder—prediction and analysis of enhanced classification model based on machine learning</t>
        </is>
      </c>
      <c r="D16" s="41" t="inlineStr">
        <is>
          <t>10.1016/B978-0-443-30080-6.00018-3</t>
        </is>
      </c>
      <c r="E16" s="41" t="inlineStr">
        <is>
          <t>M S Sankari and A Kannammal</t>
        </is>
      </c>
      <c r="F16" s="41" t="inlineStr">
        <is>
          <t>Computational Intelligence for Genomics Data</t>
        </is>
      </c>
      <c r="G16" s="41" t="inlineStr">
        <is>
          <t>Incluir provisionalmente</t>
        </is>
      </c>
      <c r="H16" s="41" t="inlineStr">
        <is>
          <t>Retrieved/reviewed; edited-book chapter publication type verified; scoped adjudication completed</t>
        </is>
      </c>
      <c r="I16" s="41" t="n"/>
      <c r="J16" s="41" t="inlineStr">
        <is>
          <t>Exclude</t>
        </is>
      </c>
      <c r="K16" s="41"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16" s="41" t="inlineStr">
        <is>
          <t>Revisión asistida por IA (un revisor; requiere verificación independiente)</t>
        </is>
      </c>
      <c r="M16" s="127" t="n">
        <v>46272</v>
      </c>
      <c r="N16" s="41" t="inlineStr">
        <is>
          <t>https://www.sciencedirect.com/science/chapter/edited-volume/pii/B9780443300806000183</t>
        </is>
      </c>
      <c r="O16" s="41" t="inlineStr">
        <is>
          <t>Reconciliación final 2026-09-07: el registro es un capítulo autónomo de un libro editado. Aunque describe experimentos con el Toddler ASD dataset, el tipo de publicación no es elegible bajo el protocolo final.</t>
        </is>
      </c>
      <c r="P16" s="41"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row>
    <row r="17" ht="42" customHeight="1">
      <c r="A17" s="126" t="n">
        <v>35</v>
      </c>
      <c r="B17" s="126" t="n">
        <v>2025</v>
      </c>
      <c r="C17" s="41" t="inlineStr">
        <is>
          <t>Deep Learning Approaches for Classifying Children With and Without Autism Spectrum Disorder Using Inertial Measurement Unit Hand Tracking Data: Comparative Study</t>
        </is>
      </c>
      <c r="D17" s="41" t="inlineStr">
        <is>
          <t>10.2196/73440</t>
        </is>
      </c>
      <c r="E17" s="41" t="inlineStr">
        <is>
          <t>John Mutersbaugh and Wan-Chun Su and Anjana Bhat and Amir Gandjbakhche</t>
        </is>
      </c>
      <c r="F17" s="41" t="inlineStr">
        <is>
          <t>JMIR Medical Informatics</t>
        </is>
      </c>
      <c r="G17" s="41" t="inlineStr">
        <is>
          <t>Incluir provisionalmente</t>
        </is>
      </c>
      <c r="H17" s="41" t="inlineStr">
        <is>
          <t>Retrieved and reviewed</t>
        </is>
      </c>
      <c r="I17" s="41" t="n"/>
      <c r="J17" s="41" t="inlineStr">
        <is>
          <t>Include</t>
        </is>
      </c>
      <c r="K17" s="41" t="n"/>
      <c r="L17" s="41" t="inlineStr">
        <is>
          <t>Revisión asistida por IA (un revisor; requiere verificación independiente)</t>
        </is>
      </c>
      <c r="M17" s="127" t="n">
        <v>46269</v>
      </c>
      <c r="N17" s="41" t="inlineStr">
        <is>
          <t>https://doi.org/10.2196/73440</t>
        </is>
      </c>
      <c r="O17" s="41" t="inlineStr">
        <is>
          <t>Texto completo abierto con métodos y resultados suficientes; codificación en Extraccion_RQ_nuevos.</t>
        </is>
      </c>
      <c r="P17" s="41"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row>
    <row r="18" ht="42" customHeight="1">
      <c r="A18" s="126" t="n">
        <v>37</v>
      </c>
      <c r="B18" s="126" t="n">
        <v>2025</v>
      </c>
      <c r="C18" s="41" t="inlineStr">
        <is>
          <t>Design of adaptive recommendation system for autism children using optimal feature selection-based adaptive dilated 1DCNN-LSTM with attention mechanism</t>
        </is>
      </c>
      <c r="D18" s="41" t="inlineStr">
        <is>
          <t>10.1016/j.eswa.2024.125399</t>
        </is>
      </c>
      <c r="E18" s="41" t="inlineStr">
        <is>
          <t>V Balaji and M Mohana and M Hema and P Gururama Senthilvel</t>
        </is>
      </c>
      <c r="F18" s="41" t="inlineStr">
        <is>
          <t>Expert Systems with Applications</t>
        </is>
      </c>
      <c r="G18" s="41" t="inlineStr">
        <is>
          <t>Incluir provisionalmente</t>
        </is>
      </c>
      <c r="H18" s="41" t="inlineStr">
        <is>
          <t>Retrieved and reviewed</t>
        </is>
      </c>
      <c r="I18" s="41" t="n"/>
      <c r="J18" s="41" t="inlineStr">
        <is>
          <t>Include</t>
        </is>
      </c>
      <c r="K18" s="41" t="n"/>
      <c r="L18" s="41" t="inlineStr">
        <is>
          <t>Revisión asistida por IA (un revisor; requiere verificación independiente)</t>
        </is>
      </c>
      <c r="M18" s="127" t="n">
        <v>46269</v>
      </c>
      <c r="N18" s="41" t="inlineStr">
        <is>
          <t>https://www.sciencedirect.com/science/article/abs/pii/S0957417424022668</t>
        </is>
      </c>
      <c r="O18" s="41" t="inlineStr">
        <is>
          <t>Texto completo/contenido integral evaluable revisado; extracción RQ disponible. Nivel de fuente y limitaciones documentados en Lote_01_25.</t>
        </is>
      </c>
      <c r="P18" s="41"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row>
    <row r="19" ht="42" customHeight="1">
      <c r="A19" s="126" t="n">
        <v>38</v>
      </c>
      <c r="B19" s="126" t="n">
        <v>2025</v>
      </c>
      <c r="C19" s="41" t="inlineStr">
        <is>
          <t>Early detection of autism spectrum disorder using explainable AI and optimized teaching strategies</t>
        </is>
      </c>
      <c r="D19" s="41" t="inlineStr">
        <is>
          <t>10.1016/j.jneumeth.2024.110315</t>
        </is>
      </c>
      <c r="E19" s="41" t="inlineStr">
        <is>
          <t>Sarah A Alzakari and Arwa Allinjawi and Asma Aldrees and Nuha Zamzami and Muhammad Umer and Nisreen Innab and Imran Ashraf</t>
        </is>
      </c>
      <c r="F19" s="41" t="inlineStr">
        <is>
          <t>Journal of Neuroscience Methods</t>
        </is>
      </c>
      <c r="G19" s="41" t="inlineStr">
        <is>
          <t>Incluir provisionalmente</t>
        </is>
      </c>
      <c r="H19" s="41" t="inlineStr">
        <is>
          <t>Retrieved and reviewed</t>
        </is>
      </c>
      <c r="I19" s="41" t="n"/>
      <c r="J19" s="41" t="inlineStr">
        <is>
          <t>Include</t>
        </is>
      </c>
      <c r="K19" s="41" t="n"/>
      <c r="L19" s="41" t="inlineStr">
        <is>
          <t>Revisión asistida por IA (un revisor; requiere verificación independiente)</t>
        </is>
      </c>
      <c r="M19" s="127" t="n">
        <v>46269</v>
      </c>
      <c r="N19" s="41" t="inlineStr">
        <is>
          <t>https://www.sciencedirect.com/science/article/abs/pii/S0165027024002607</t>
        </is>
      </c>
      <c r="O19" s="41" t="inlineStr">
        <is>
          <t>Texto completo/contenido integral evaluable revisado; extracción RQ disponible. Nivel de fuente y limitaciones documentados en Lote_01_25.</t>
        </is>
      </c>
      <c r="P19" s="41"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row>
    <row r="20" ht="42" customHeight="1">
      <c r="A20" s="126" t="n">
        <v>41</v>
      </c>
      <c r="B20" s="126" t="n">
        <v>2025</v>
      </c>
      <c r="C20" s="41" t="inlineStr">
        <is>
          <t>A systematic evaluation of autism spectrum disorder identification with Scanpath Trend Analysis (STA)</t>
        </is>
      </c>
      <c r="D20" s="41" t="inlineStr">
        <is>
          <t>10.1016/j.bspc.2024.107414</t>
        </is>
      </c>
      <c r="E20" s="41" t="inlineStr">
        <is>
          <t>Sukru Eraslan and Yeliz Yesilada and Ali Shafique and Victoria Yaneva and Le An Ha</t>
        </is>
      </c>
      <c r="F20" s="41" t="inlineStr">
        <is>
          <t>Biomedical Signal Processing and Control</t>
        </is>
      </c>
      <c r="G20" s="41" t="inlineStr">
        <is>
          <t>Incluir provisionalmente</t>
        </is>
      </c>
      <c r="H20" s="41" t="inlineStr">
        <is>
          <t>Retrieved and reviewed</t>
        </is>
      </c>
      <c r="I20" s="41" t="n"/>
      <c r="J20" s="41" t="inlineStr">
        <is>
          <t>Include</t>
        </is>
      </c>
      <c r="K20" s="41" t="n"/>
      <c r="L20" s="41" t="inlineStr">
        <is>
          <t>Revisión asistida por IA (un revisor; requiere verificación independiente)</t>
        </is>
      </c>
      <c r="M20" s="127" t="n">
        <v>46269</v>
      </c>
      <c r="N20" s="41" t="inlineStr">
        <is>
          <t>https://www.sciencedirect.com/science/article/pii/S1746809424014721</t>
        </is>
      </c>
      <c r="O20" s="41" t="inlineStr">
        <is>
          <t>Texto completo/contenido integral evaluable revisado; extracción RQ disponible. Nivel de fuente y limitaciones documentados en Lote_01_25.</t>
        </is>
      </c>
      <c r="P20" s="41"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row>
    <row r="21" ht="42" customHeight="1">
      <c r="A21" s="126" t="n">
        <v>42</v>
      </c>
      <c r="B21" s="126" t="n">
        <v>2025</v>
      </c>
      <c r="C21" s="41" t="inlineStr">
        <is>
          <t>Enhancing Early Diagnosis of Autism Spectrum Disorder Using a Bayesian-Optimized Random Forest Algorithm</t>
        </is>
      </c>
      <c r="D21" s="41" t="inlineStr">
        <is>
          <t>10.1016/j.procs.2025.04.389</t>
        </is>
      </c>
      <c r="E21" s="41" t="inlineStr">
        <is>
          <t>Tina Babu and Rekha R Nair and S Kishore and Sheila Mahapatra</t>
        </is>
      </c>
      <c r="F21" s="41" t="inlineStr">
        <is>
          <t>Procedia Computer Science</t>
        </is>
      </c>
      <c r="G21" s="41" t="inlineStr">
        <is>
          <t>Incluir provisionalmente</t>
        </is>
      </c>
      <c r="H21" s="41" t="inlineStr">
        <is>
          <t>Eligibility reviewed from accessible primary-source content; scoped adjudication completed</t>
        </is>
      </c>
      <c r="I21" s="41" t="n"/>
      <c r="J21" s="41" t="inlineStr">
        <is>
          <t>Include</t>
        </is>
      </c>
      <c r="K21" s="41" t="n"/>
      <c r="L21" s="41" t="inlineStr">
        <is>
          <t>Revisión asistida por IA (un revisor; requiere verificación independiente)</t>
        </is>
      </c>
      <c r="M21" s="127" t="n">
        <v>46269</v>
      </c>
      <c r="N21" s="41" t="inlineStr">
        <is>
          <t>https://doi.org/10.1016/j.procs.2025.04.389</t>
        </is>
      </c>
      <c r="O21" s="41" t="inlineStr">
        <is>
          <t>Contenido primario accesible revisado y adjudicación RQ cerrada en Lote_06_22. Nivel de evidencia, limitaciones y prioridad de verificación humana documentados en Lote_06_22.</t>
        </is>
      </c>
      <c r="P21" s="41"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row>
    <row r="22" ht="42" customHeight="1">
      <c r="A22" s="126" t="n">
        <v>45</v>
      </c>
      <c r="B22" s="126" t="n">
        <v>2025</v>
      </c>
      <c r="C22" s="41" t="inlineStr">
        <is>
          <t>Autism Spectrum Disorder Detection using Attention-Based CNN and ML Classifiers</t>
        </is>
      </c>
      <c r="D22" s="41" t="inlineStr">
        <is>
          <t>10.1016/j.procs.2025.04.671</t>
        </is>
      </c>
      <c r="E22" s="41" t="inlineStr">
        <is>
          <t>R Abhinav Chaitanya and N Dharun Muthaiah and S H Sanjai and M Arjun and S Harshavardhan and P Yugander and M Jagannath</t>
        </is>
      </c>
      <c r="F22" s="41" t="inlineStr">
        <is>
          <t>Procedia Computer Science</t>
        </is>
      </c>
      <c r="G22" s="41" t="inlineStr">
        <is>
          <t>Incluir provisionalmente</t>
        </is>
      </c>
      <c r="H22" s="41" t="inlineStr">
        <is>
          <t>Eligibility reviewed from accessible primary-source content; scoped adjudication completed</t>
        </is>
      </c>
      <c r="I22" s="41" t="n"/>
      <c r="J22" s="41" t="inlineStr">
        <is>
          <t>Include</t>
        </is>
      </c>
      <c r="K22" s="41" t="n"/>
      <c r="L22" s="41" t="inlineStr">
        <is>
          <t>Revisión asistida por IA (un revisor; requiere verificación independiente)</t>
        </is>
      </c>
      <c r="M22" s="127" t="n">
        <v>46269</v>
      </c>
      <c r="N22" s="41" t="inlineStr">
        <is>
          <t>https://doi.org/10.1016/j.procs.2025.04.671</t>
        </is>
      </c>
      <c r="O22" s="41" t="inlineStr">
        <is>
          <t>Contenido primario accesible revisado y adjudicación RQ cerrada en Lote_06_22. Nivel de evidencia, limitaciones y prioridad de verificación humana documentados en Lote_06_22.</t>
        </is>
      </c>
      <c r="P22" s="41"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row>
    <row r="23" ht="42" customHeight="1">
      <c r="A23" s="126" t="n">
        <v>46</v>
      </c>
      <c r="B23" s="126" t="n">
        <v>2025</v>
      </c>
      <c r="C23" s="41" t="inlineStr">
        <is>
          <t>Recognition of autism in subcortical brain volumetric images using autoencoding-based region selection method and Siamese Convolutional Neural Network</t>
        </is>
      </c>
      <c r="D23" s="41" t="inlineStr">
        <is>
          <t>10.1016/j.ijmedinf.2024.105707</t>
        </is>
      </c>
      <c r="E23" s="41" t="inlineStr">
        <is>
          <t>Anas Abu-Doleh and Isam F Abu-Qasmieh and Hiam H Al-Quran and Ihssan S Masad and Lamis R Banyissa and Marwa Alhaj Ahmad</t>
        </is>
      </c>
      <c r="F23" s="41" t="inlineStr">
        <is>
          <t>International Journal of Medical Informatics</t>
        </is>
      </c>
      <c r="G23" s="41" t="inlineStr">
        <is>
          <t>Incluir provisionalmente</t>
        </is>
      </c>
      <c r="H23" s="41" t="inlineStr">
        <is>
          <t>Retrieved and reviewed</t>
        </is>
      </c>
      <c r="I23" s="41" t="n"/>
      <c r="J23" s="41" t="inlineStr">
        <is>
          <t>Include</t>
        </is>
      </c>
      <c r="K23" s="41" t="n"/>
      <c r="L23" s="41" t="inlineStr">
        <is>
          <t>Revisión asistida por IA (un revisor; requiere verificación independiente)</t>
        </is>
      </c>
      <c r="M23" s="127" t="n">
        <v>46269</v>
      </c>
      <c r="N23" s="41" t="inlineStr">
        <is>
          <t>https://www.sciencedirect.com/science/article/pii/S1386505624003708</t>
        </is>
      </c>
      <c r="O23" s="41" t="inlineStr">
        <is>
          <t>Texto completo/contenido integral evaluable revisado; extracción RQ disponible. Nivel de fuente y limitaciones documentados en Lote_01_25.</t>
        </is>
      </c>
      <c r="P23" s="41"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row>
    <row r="24" ht="42" customHeight="1">
      <c r="A24" s="126" t="n">
        <v>47</v>
      </c>
      <c r="B24" s="126" t="n">
        <v>2025</v>
      </c>
      <c r="C24" s="41" t="inlineStr">
        <is>
          <t>Leveraging deep learning for enhanced diagnosis of autism spectrum disorder using resting-state functional magnetic resonance imaging and clinical data</t>
        </is>
      </c>
      <c r="D24" s="41" t="inlineStr">
        <is>
          <t>10.1016/j.rineng.2025.104444</t>
        </is>
      </c>
      <c r="E24" s="41" t="inlineStr">
        <is>
          <t>A Sheik Abdullah and Keerthana V and S Geetha and Utkarsh Mishra</t>
        </is>
      </c>
      <c r="F24" s="41" t="inlineStr">
        <is>
          <t>Results in Engineering</t>
        </is>
      </c>
      <c r="G24" s="41" t="inlineStr">
        <is>
          <t>Incluir provisionalmente</t>
        </is>
      </c>
      <c r="H24" s="41" t="inlineStr">
        <is>
          <t>Retrieved and reviewed</t>
        </is>
      </c>
      <c r="I24" s="41" t="n"/>
      <c r="J24" s="41" t="inlineStr">
        <is>
          <t>Include</t>
        </is>
      </c>
      <c r="K24" s="41" t="n"/>
      <c r="L24" s="41" t="inlineStr">
        <is>
          <t>Revisión asistida por IA (un revisor; requiere verificación independiente)</t>
        </is>
      </c>
      <c r="M24" s="127" t="n">
        <v>46269</v>
      </c>
      <c r="N24" s="41" t="inlineStr">
        <is>
          <t>https://doi.org/10.1016/j.rineng.2025.104444</t>
        </is>
      </c>
      <c r="O24" s="41" t="inlineStr">
        <is>
          <t>Texto completo/contenido integral evaluable revisado; extracción RQ disponible. Nivel de fuente y limitaciones documentados en Lote_01_25.</t>
        </is>
      </c>
      <c r="P24" s="41"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row>
    <row r="25" ht="42" customHeight="1">
      <c r="A25" s="126" t="n">
        <v>50</v>
      </c>
      <c r="B25" s="126" t="n">
        <v>2025</v>
      </c>
      <c r="C25" s="41" t="inlineStr">
        <is>
          <t>Effectiveness of Artificial Intelligence–Based Platform in Administering Therapies for Children With Autism Spectrum Disorder: 12-Month Observational Study</t>
        </is>
      </c>
      <c r="D25" s="41" t="inlineStr">
        <is>
          <t>10.2196/70589</t>
        </is>
      </c>
      <c r="E25" s="41" t="inlineStr">
        <is>
          <t>Harini Atturu and Somasekhar Naraganti and Bugatha Rajvir Rao</t>
        </is>
      </c>
      <c r="F25" s="41" t="inlineStr">
        <is>
          <t>JMIR Neurotechnology</t>
        </is>
      </c>
      <c r="G25" s="41" t="inlineStr">
        <is>
          <t>Incluir provisionalmente</t>
        </is>
      </c>
      <c r="H25" s="41" t="inlineStr">
        <is>
          <t>Retrieved and reviewed</t>
        </is>
      </c>
      <c r="I25" s="41" t="n"/>
      <c r="J25" s="41" t="inlineStr">
        <is>
          <t>Include</t>
        </is>
      </c>
      <c r="K25" s="41" t="n"/>
      <c r="L25" s="41" t="inlineStr">
        <is>
          <t>Revisión asistida por IA (un revisor; requiere verificación independiente)</t>
        </is>
      </c>
      <c r="M25" s="127" t="n">
        <v>46269</v>
      </c>
      <c r="N25" s="41" t="inlineStr">
        <is>
          <t>https://neuro.jmir.org/2025/1/e70589/PDF</t>
        </is>
      </c>
      <c r="O25" s="41" t="inlineStr">
        <is>
          <t>Texto completo abierto con métodos y resultados suficientes; codificación en Extraccion_RQ_nuevos.</t>
        </is>
      </c>
      <c r="P25" s="41"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row>
    <row r="26" ht="42" customHeight="1">
      <c r="A26" s="126" t="n">
        <v>51</v>
      </c>
      <c r="B26" s="126" t="n">
        <v>2025</v>
      </c>
      <c r="C26" s="41" t="inlineStr">
        <is>
          <t>Involution fused convolution for classifying eye-tracking patterns of children with Autism Spectrum Disorder</t>
        </is>
      </c>
      <c r="D26" s="41" t="inlineStr">
        <is>
          <t>10.1016/j.engappai.2024.109475</t>
        </is>
      </c>
      <c r="E26" s="41" t="inlineStr">
        <is>
          <t>Md Farhadul Islam and Meem Arafat Manab and Joyanta Jyoti Mondal and Sarah Zabeen and Fardin Bin Rahman and Md Zahidul Hasan and Farig Sadeque and Jannatun Noor</t>
        </is>
      </c>
      <c r="F26" s="41" t="inlineStr">
        <is>
          <t>Engineering Applications of Artificial Intelligence</t>
        </is>
      </c>
      <c r="G26" s="41" t="inlineStr">
        <is>
          <t>Incluir provisionalmente</t>
        </is>
      </c>
      <c r="H26" s="41" t="inlineStr">
        <is>
          <t>Retrieved and reviewed</t>
        </is>
      </c>
      <c r="I26" s="41" t="n"/>
      <c r="J26" s="41" t="inlineStr">
        <is>
          <t>Include</t>
        </is>
      </c>
      <c r="K26" s="41" t="n"/>
      <c r="L26" s="41" t="inlineStr">
        <is>
          <t>Revisión asistida por IA (un revisor; requiere verificación independiente)</t>
        </is>
      </c>
      <c r="M26" s="127" t="n">
        <v>46269</v>
      </c>
      <c r="N26" s="41" t="inlineStr">
        <is>
          <t>https://arxiv.org/pdf/2401.03575</t>
        </is>
      </c>
      <c r="O26" s="41" t="inlineStr">
        <is>
          <t>Texto completo/contenido integral evaluable revisado; extracción RQ disponible. Nivel de fuente y limitaciones documentados en Lote_01_25.</t>
        </is>
      </c>
      <c r="P26" s="41"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row>
    <row r="27" ht="42" customHeight="1">
      <c r="A27" s="126" t="n">
        <v>56</v>
      </c>
      <c r="B27" s="126" t="n">
        <v>2025</v>
      </c>
      <c r="C27" s="41" t="inlineStr">
        <is>
          <t>Effective AI Techniques for Analyzing Risk Factors in Autism Spectrum Disorder (ASD)</t>
        </is>
      </c>
      <c r="D27" s="41" t="inlineStr">
        <is>
          <t>10.1016/j.procs.2025.10.018</t>
        </is>
      </c>
      <c r="E27" s="41" t="inlineStr">
        <is>
          <t>Amira Rachah and Saket Adhau and Senda Slama</t>
        </is>
      </c>
      <c r="F27" s="41" t="inlineStr">
        <is>
          <t>Procedia Computer Science</t>
        </is>
      </c>
      <c r="G27" s="41" t="inlineStr">
        <is>
          <t>Incluir provisionalmente</t>
        </is>
      </c>
      <c r="H27" s="41" t="inlineStr">
        <is>
          <t>Eligibility reviewed from accessible primary-source content; scoped adjudication completed</t>
        </is>
      </c>
      <c r="I27" s="41" t="n"/>
      <c r="J27" s="41" t="inlineStr">
        <is>
          <t>Include</t>
        </is>
      </c>
      <c r="K27" s="41" t="n"/>
      <c r="L27" s="41" t="inlineStr">
        <is>
          <t>Revisión asistida por IA (un revisor; requiere verificación independiente)</t>
        </is>
      </c>
      <c r="M27" s="127" t="n">
        <v>46269</v>
      </c>
      <c r="N27" s="41" t="inlineStr">
        <is>
          <t>https://doi.org/10.1016/j.procs.2025.10.018</t>
        </is>
      </c>
      <c r="O27" s="41" t="inlineStr">
        <is>
          <t>Contenido primario accesible revisado y adjudicación RQ cerrada en Lote_06_22. Nivel de evidencia, limitaciones y prioridad de verificación humana documentados en Lote_06_22.</t>
        </is>
      </c>
      <c r="P27" s="41"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row>
    <row r="28" ht="42" customHeight="1">
      <c r="A28" s="126" t="n">
        <v>59</v>
      </c>
      <c r="B28" s="126" t="n">
        <v>2025</v>
      </c>
      <c r="C28" s="41" t="inlineStr">
        <is>
          <t>Advanced autism detection and visualization through XGBoost algorithm for fNIRS hemo-dynamic signals</t>
        </is>
      </c>
      <c r="D28" s="41" t="inlineStr">
        <is>
          <t>10.1016/j.eswa.2025.127013</t>
        </is>
      </c>
      <c r="E28" s="41" t="inlineStr">
        <is>
          <t>Sajid Farooq and Hailun He and Deyu Guo and Yuyi Feng and Jingguo Hang and Dexing Kong and Sailing He</t>
        </is>
      </c>
      <c r="F28" s="41" t="inlineStr">
        <is>
          <t>Expert Systems with Applications</t>
        </is>
      </c>
      <c r="G28" s="41" t="inlineStr">
        <is>
          <t>Incluir provisionalmente</t>
        </is>
      </c>
      <c r="H28" s="41" t="inlineStr">
        <is>
          <t>Retrieved and reviewed</t>
        </is>
      </c>
      <c r="I28" s="41" t="n"/>
      <c r="J28" s="41" t="inlineStr">
        <is>
          <t>Include</t>
        </is>
      </c>
      <c r="K28" s="41" t="n"/>
      <c r="L28" s="41" t="inlineStr">
        <is>
          <t>Revisión asistida por IA (un revisor; requiere verificación independiente)</t>
        </is>
      </c>
      <c r="M28" s="127" t="n">
        <v>46269</v>
      </c>
      <c r="N28" s="41" t="inlineStr">
        <is>
          <t>https://doi.org/10.1016/j.eswa.2025.127013</t>
        </is>
      </c>
      <c r="O28" s="41" t="inlineStr">
        <is>
          <t>Texto completo/contenido integral evaluable revisado; extracción RQ disponible. Nivel de fuente y limitaciones documentados en Lote_01_25.</t>
        </is>
      </c>
      <c r="P28" s="41"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row>
    <row r="29" ht="42" customHeight="1">
      <c r="A29" s="126" t="n">
        <v>60</v>
      </c>
      <c r="B29" s="126" t="n">
        <v>2025</v>
      </c>
      <c r="C29" s="41" t="inlineStr">
        <is>
          <t>Using convolutional network in graphical model detection of autism disorders with fuzzy inference systems</t>
        </is>
      </c>
      <c r="D29" s="41" t="inlineStr">
        <is>
          <t>10.1016/j.ibmed.2025.100213</t>
        </is>
      </c>
      <c r="E29" s="41" t="inlineStr">
        <is>
          <t>S Rajaprakash and C Bagath Basha and C Sunitha Ram and I Ameethbasha and V Subapriya and R Sofia</t>
        </is>
      </c>
      <c r="F29" s="41" t="inlineStr">
        <is>
          <t>Intelligence-Based Medicine</t>
        </is>
      </c>
      <c r="G29" s="41" t="inlineStr">
        <is>
          <t>Incluir provisionalmente</t>
        </is>
      </c>
      <c r="H29" s="41" t="inlineStr">
        <is>
          <t>Retrieved and reviewed</t>
        </is>
      </c>
      <c r="I29" s="41" t="n"/>
      <c r="J29" s="41" t="inlineStr">
        <is>
          <t>Include</t>
        </is>
      </c>
      <c r="K29" s="41" t="n"/>
      <c r="L29" s="41" t="inlineStr">
        <is>
          <t>Revisión asistida por IA (un revisor; requiere verificación independiente)</t>
        </is>
      </c>
      <c r="M29" s="127" t="n">
        <v>46269</v>
      </c>
      <c r="N29" s="41" t="inlineStr">
        <is>
          <t>https://doi.org/10.1016/j.ibmed.2025.100213</t>
        </is>
      </c>
      <c r="O29" s="41" t="inlineStr">
        <is>
          <t>Texto completo/contenido integral evaluable revisado; extracción RQ disponible. Nivel de fuente y limitaciones documentados en Lote_01_25.</t>
        </is>
      </c>
      <c r="P29" s="41"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row>
    <row r="30" ht="42" customHeight="1">
      <c r="A30" s="126" t="n">
        <v>63</v>
      </c>
      <c r="B30" s="126" t="n">
        <v>2025</v>
      </c>
      <c r="C30" s="41" t="inlineStr">
        <is>
          <t>Enhancing autism spectrum disorder early detection with parent-child dyads block-play protocol and attention-enhanced hybrid deep learning framework</t>
        </is>
      </c>
      <c r="D30" s="41" t="inlineStr">
        <is>
          <t>10.1016/j.engappai.2025.110430</t>
        </is>
      </c>
      <c r="E30" s="41" t="inlineStr">
        <is>
          <t>Xiang Li and Lizhou Fan and Hanbo Wu and Kunping Chen and Xiaoxiao Yu and Chao Che and Zhifeng Cai and Xiuhong Niu and Aihua Cao and Xin Ma</t>
        </is>
      </c>
      <c r="F30" s="41" t="inlineStr">
        <is>
          <t>Engineering Applications of Artificial Intelligence</t>
        </is>
      </c>
      <c r="G30" s="41" t="inlineStr">
        <is>
          <t>Incluir provisionalmente</t>
        </is>
      </c>
      <c r="H30" s="41" t="inlineStr">
        <is>
          <t>Retrieved and reviewed</t>
        </is>
      </c>
      <c r="I30" s="41" t="n"/>
      <c r="J30" s="41" t="inlineStr">
        <is>
          <t>Include</t>
        </is>
      </c>
      <c r="K30" s="41" t="n"/>
      <c r="L30" s="41" t="inlineStr">
        <is>
          <t>Revisión asistida por IA (un revisor; requiere verificación independiente)</t>
        </is>
      </c>
      <c r="M30" s="127" t="n">
        <v>46269</v>
      </c>
      <c r="N30" s="41" t="inlineStr">
        <is>
          <t>https://arxiv.org/pdf/2408.16924</t>
        </is>
      </c>
      <c r="O30" s="41" t="inlineStr">
        <is>
          <t>Texto completo/contenido integral evaluable revisado; extracción RQ disponible. Nivel de fuente y limitaciones documentados en Lote_01_25.</t>
        </is>
      </c>
      <c r="P30" s="41"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row>
    <row r="31" ht="42" customHeight="1">
      <c r="A31" s="126" t="n">
        <v>64</v>
      </c>
      <c r="B31" s="126" t="n">
        <v>2025</v>
      </c>
      <c r="C31" s="41" t="inlineStr">
        <is>
          <t>Involvement of disulfidptosis in the pathophysiology of autism spectrum disorder</t>
        </is>
      </c>
      <c r="D31" s="41" t="inlineStr">
        <is>
          <t>10.1016/j.lfs.2025.123531</t>
        </is>
      </c>
      <c r="E31" s="41" t="inlineStr">
        <is>
          <t>Yutong Liu and Yaqi Sun and Anjie Chen and Jiaqi Chen and Tikang Zhu and Shuting Wang and Wanying Qiao and Ding Zhou and Xirui Zhang and Shuangshuang Chen and Yaxin Shi and Yuan Yang and Jia Wang and Lijie Wu and Lili Fan</t>
        </is>
      </c>
      <c r="F31" s="41" t="inlineStr">
        <is>
          <t>Life Sciences</t>
        </is>
      </c>
      <c r="G31" s="41" t="inlineStr">
        <is>
          <t>Incluir provisionalmente</t>
        </is>
      </c>
      <c r="H31" s="41" t="inlineStr">
        <is>
          <t>Retrieved and reviewed</t>
        </is>
      </c>
      <c r="I31" s="41" t="n"/>
      <c r="J31" s="41" t="inlineStr">
        <is>
          <t>Include</t>
        </is>
      </c>
      <c r="K31" s="41" t="n"/>
      <c r="L31" s="41" t="inlineStr">
        <is>
          <t>Revisión asistida por IA (un revisor; requiere verificación independiente)</t>
        </is>
      </c>
      <c r="M31" s="127" t="n">
        <v>46269</v>
      </c>
      <c r="N31" s="41" t="inlineStr">
        <is>
          <t>https://www.sciencedirect.com/science/article/pii/S0024320525001651</t>
        </is>
      </c>
      <c r="O31" s="41" t="inlineStr">
        <is>
          <t>Texto completo/contenido integral evaluable revisado; extraccion RQ disponible. Nivel de fuente y limitaciones documentados en Lote_02_25.</t>
        </is>
      </c>
      <c r="P31" s="41"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row>
    <row r="32" ht="42" customHeight="1">
      <c r="A32" s="126" t="n">
        <v>67</v>
      </c>
      <c r="B32" s="126" t="n">
        <v>2025</v>
      </c>
      <c r="C32" s="41" t="inlineStr">
        <is>
          <t>Enhancing the identification of autism spectrum disorder in facial expressions using DenseResNet-Based transfer learning approach</t>
        </is>
      </c>
      <c r="D32" s="41" t="inlineStr">
        <is>
          <t>10.1016/j.bspc.2024.107433</t>
        </is>
      </c>
      <c r="E32" s="41" t="inlineStr">
        <is>
          <t>Beno Ranjana J and Muthukkumar R</t>
        </is>
      </c>
      <c r="F32" s="41" t="inlineStr">
        <is>
          <t>Biomedical Signal Processing and Control</t>
        </is>
      </c>
      <c r="G32" s="41" t="inlineStr">
        <is>
          <t>Incluir provisionalmente</t>
        </is>
      </c>
      <c r="H32" s="41" t="inlineStr">
        <is>
          <t>Retrieved and reviewed</t>
        </is>
      </c>
      <c r="I32" s="41" t="n"/>
      <c r="J32" s="41" t="inlineStr">
        <is>
          <t>Include</t>
        </is>
      </c>
      <c r="K32" s="41" t="n"/>
      <c r="L32" s="41" t="inlineStr">
        <is>
          <t>Revisión asistida por IA (un revisor; requiere verificación independiente)</t>
        </is>
      </c>
      <c r="M32" s="127" t="n">
        <v>46269</v>
      </c>
      <c r="N32" s="41" t="inlineStr">
        <is>
          <t>https://www.sciencedirect.com/science/article/pii/S1746809424014915</t>
        </is>
      </c>
      <c r="O32" s="41" t="inlineStr">
        <is>
          <t>Texto completo/contenido integral evaluable revisado; extraccion RQ disponible. Nivel de fuente y limitaciones documentados en Lote_02_25.</t>
        </is>
      </c>
      <c r="P32" s="41"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row>
    <row r="33" ht="42" customHeight="1">
      <c r="A33" s="126" t="n">
        <v>74</v>
      </c>
      <c r="B33" s="126" t="n">
        <v>2025</v>
      </c>
      <c r="C33" s="41" t="inlineStr">
        <is>
          <t>Deep neurocomputational fusion for ASD diagnosis using multi-domain EEG analysis</t>
        </is>
      </c>
      <c r="D33" s="41" t="inlineStr">
        <is>
          <t>10.1016/j.neucom.2025.130353</t>
        </is>
      </c>
      <c r="E33" s="41" t="inlineStr">
        <is>
          <t>Abdur Rasool and Saba Aslam and Yongjie Xu and Yishan Wang and Yi Pan and Weiyang Chen</t>
        </is>
      </c>
      <c r="F33" s="41" t="inlineStr">
        <is>
          <t>Neurocomputing</t>
        </is>
      </c>
      <c r="G33" s="41" t="inlineStr">
        <is>
          <t>Incluir provisionalmente</t>
        </is>
      </c>
      <c r="H33" s="41" t="inlineStr">
        <is>
          <t>Retrieved and reviewed</t>
        </is>
      </c>
      <c r="I33" s="41" t="n"/>
      <c r="J33" s="41" t="inlineStr">
        <is>
          <t>Include</t>
        </is>
      </c>
      <c r="K33" s="41" t="n"/>
      <c r="L33" s="41" t="inlineStr">
        <is>
          <t>Revisión asistida por IA (un revisor; requiere verificación independiente)</t>
        </is>
      </c>
      <c r="M33" s="127" t="n">
        <v>46269</v>
      </c>
      <c r="N33" s="41" t="inlineStr">
        <is>
          <t>https://www.sciencedirect.com/science/article/pii/S0925231225010252</t>
        </is>
      </c>
      <c r="O33" s="41" t="inlineStr">
        <is>
          <t>Texto completo/contenido integral evaluable revisado; extraccion RQ disponible. Nivel de fuente y limitaciones documentados en Lote_02_25.</t>
        </is>
      </c>
      <c r="P33" s="41"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row>
    <row r="34" ht="42" customHeight="1">
      <c r="A34" s="126" t="n">
        <v>76</v>
      </c>
      <c r="B34" s="126" t="n">
        <v>2025</v>
      </c>
      <c r="C34" s="41" t="inlineStr">
        <is>
          <t>Female autism categorization using CNN based NeuroNet57 and ant colony optimization</t>
        </is>
      </c>
      <c r="D34" s="41" t="inlineStr">
        <is>
          <t>10.1016/j.compbiomed.2025.109926</t>
        </is>
      </c>
      <c r="E34" s="41" t="inlineStr">
        <is>
          <t>Adnan Ashraf and Qingjie Zhao and Waqas Haider Bangyal and Mudassar Raza and Mudassar Iqbal</t>
        </is>
      </c>
      <c r="F34" s="41" t="inlineStr">
        <is>
          <t>Computers in Biology and Medicine</t>
        </is>
      </c>
      <c r="G34" s="41" t="inlineStr">
        <is>
          <t>Incluir provisionalmente</t>
        </is>
      </c>
      <c r="H34" s="41" t="inlineStr">
        <is>
          <t>Retrieved and reviewed</t>
        </is>
      </c>
      <c r="I34" s="41" t="n"/>
      <c r="J34" s="41" t="inlineStr">
        <is>
          <t>Include</t>
        </is>
      </c>
      <c r="K34" s="41" t="n"/>
      <c r="L34" s="41" t="inlineStr">
        <is>
          <t>Revisión asistida por IA (un revisor; requiere verificación independiente)</t>
        </is>
      </c>
      <c r="M34" s="127" t="n">
        <v>46269</v>
      </c>
      <c r="N34" s="41" t="inlineStr">
        <is>
          <t>https://www.sciencedirect.com/science/article/pii/S001048252500277X</t>
        </is>
      </c>
      <c r="O34" s="41" t="inlineStr">
        <is>
          <t>Texto completo/contenido integral evaluable revisado; extraccion RQ disponible. Nivel de fuente y limitaciones documentados en Lote_02_25.</t>
        </is>
      </c>
      <c r="P34" s="41"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row>
    <row r="35" ht="42" customHeight="1">
      <c r="A35" s="126" t="n">
        <v>78</v>
      </c>
      <c r="B35" s="126" t="n">
        <v>2025</v>
      </c>
      <c r="C35" s="41" t="inlineStr">
        <is>
          <t>Capsule DenseNet++: Enhanced autism detection framework with deep learning and reinforcement learning-based lifestyle recommendation</t>
        </is>
      </c>
      <c r="D35" s="41" t="inlineStr">
        <is>
          <t>10.1016/j.compbiomed.2025.110038</t>
        </is>
      </c>
      <c r="E35" s="41" t="inlineStr">
        <is>
          <t>Ahmed Ibrahim Alutaibi and Sunil Kumar Sharma and Ahmad Raza Khan</t>
        </is>
      </c>
      <c r="F35" s="41" t="inlineStr">
        <is>
          <t>Computers in Biology and Medicine</t>
        </is>
      </c>
      <c r="G35" s="41" t="inlineStr">
        <is>
          <t>Incluir provisionalmente</t>
        </is>
      </c>
      <c r="H35" s="41" t="inlineStr">
        <is>
          <t>Retrieved and reviewed</t>
        </is>
      </c>
      <c r="I35" s="41" t="n"/>
      <c r="J35" s="41" t="inlineStr">
        <is>
          <t>Include</t>
        </is>
      </c>
      <c r="K35" s="41" t="n"/>
      <c r="L35" s="41" t="inlineStr">
        <is>
          <t>Revisión asistida por IA (un revisor; requiere verificación independiente)</t>
        </is>
      </c>
      <c r="M35" s="127" t="n">
        <v>46269</v>
      </c>
      <c r="N35" s="41" t="inlineStr">
        <is>
          <t>https://www.sciencedirect.com/science/article/pii/S0010482525003890</t>
        </is>
      </c>
      <c r="O35" s="41" t="inlineStr">
        <is>
          <t>Texto completo/contenido integral evaluable revisado; extraccion RQ disponible. Nivel de fuente y limitaciones documentados en Lote_02_25.</t>
        </is>
      </c>
      <c r="P35" s="41"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row>
    <row r="36" ht="42" customHeight="1">
      <c r="A36" s="126" t="n">
        <v>81</v>
      </c>
      <c r="B36" s="126" t="n">
        <v>2025</v>
      </c>
      <c r="C36" s="41" t="inlineStr">
        <is>
          <t>Self-training EEG discrimination model with weakly supervised sample construction: An age-based perspective on ASD evaluation</t>
        </is>
      </c>
      <c r="D36" s="41" t="inlineStr">
        <is>
          <t>10.1016/j.neunet.2025.107337</t>
        </is>
      </c>
      <c r="E36" s="41" t="inlineStr">
        <is>
          <t>Tengfei Gao and Dan Chen and Meiqi Zhou and Yaodong Wang and Yiping Zuo and Weiping Tu and Xiaoli Li and Jingying Chen</t>
        </is>
      </c>
      <c r="F36" s="41" t="inlineStr">
        <is>
          <t>Neural Networks</t>
        </is>
      </c>
      <c r="G36" s="41" t="inlineStr">
        <is>
          <t>Incluir provisionalmente</t>
        </is>
      </c>
      <c r="H36" s="41" t="inlineStr">
        <is>
          <t>Retrieved and reviewed</t>
        </is>
      </c>
      <c r="I36" s="41" t="n"/>
      <c r="J36" s="41" t="inlineStr">
        <is>
          <t>Include</t>
        </is>
      </c>
      <c r="K36" s="41" t="n"/>
      <c r="L36" s="41" t="inlineStr">
        <is>
          <t>Revisión asistida por IA (un revisor; requiere verificación independiente)</t>
        </is>
      </c>
      <c r="M36" s="127" t="n">
        <v>46269</v>
      </c>
      <c r="N36" s="41" t="inlineStr">
        <is>
          <t>https://www.sciencedirect.com/science/article/pii/S0893608025002163</t>
        </is>
      </c>
      <c r="O36" s="41" t="inlineStr">
        <is>
          <t>Texto completo/contenido integral evaluable revisado; extraccion RQ disponible. Nivel de fuente y limitaciones documentados en Lote_02_25.</t>
        </is>
      </c>
      <c r="P36" s="41"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row>
    <row r="37" ht="42" customHeight="1">
      <c r="A37" s="126" t="n">
        <v>84</v>
      </c>
      <c r="B37" s="126" t="n">
        <v>2026</v>
      </c>
      <c r="C37" s="41" t="inlineStr">
        <is>
          <t>Towards screening of children students with autism spectrum disorder based on executive functions with serious game and machine learning approaches</t>
        </is>
      </c>
      <c r="D37" s="41" t="inlineStr">
        <is>
          <t>10.1016/j.eswa.2025.128884</t>
        </is>
      </c>
      <c r="E37" s="41" t="inlineStr">
        <is>
          <t>Sara Raquel Araujo Leal Martins and Franciely Alves de Souza and Lucas Candeia Teixeira and Bruna Roberta Araujo Leal and Diego Marconi Pinheiro Ferreira Silva and Carlo Marcelo Revoredo da Silva</t>
        </is>
      </c>
      <c r="F37" s="41" t="inlineStr">
        <is>
          <t>Expert Systems with Applications</t>
        </is>
      </c>
      <c r="G37" s="41" t="inlineStr">
        <is>
          <t>Incluir provisionalmente</t>
        </is>
      </c>
      <c r="H37" s="41" t="inlineStr">
        <is>
          <t>Retrieved and reviewed</t>
        </is>
      </c>
      <c r="I37" s="41" t="n"/>
      <c r="J37" s="41" t="inlineStr">
        <is>
          <t>Include</t>
        </is>
      </c>
      <c r="K37" s="41" t="n"/>
      <c r="L37" s="41" t="inlineStr">
        <is>
          <t>Revisión asistida por IA (un revisor; requiere verificación independiente)</t>
        </is>
      </c>
      <c r="M37" s="127" t="n">
        <v>46269</v>
      </c>
      <c r="N37" s="41" t="inlineStr">
        <is>
          <t>https://www.sciencedirect.com/science/article/pii/S0957417425025011</t>
        </is>
      </c>
      <c r="O37" s="41" t="inlineStr">
        <is>
          <t>Texto completo/contenido integral evaluable revisado; extraccion RQ disponible. Nivel de fuente y limitaciones documentados en Lote_02_25.</t>
        </is>
      </c>
      <c r="P37" s="41"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row>
    <row r="38" ht="42" customHeight="1">
      <c r="A38" s="126" t="n">
        <v>86</v>
      </c>
      <c r="B38" s="126" t="n">
        <v>2025</v>
      </c>
      <c r="C38" s="41" t="inlineStr">
        <is>
          <t>Optimized attention-enhanced U-Net for autism detection and region localization in MRI</t>
        </is>
      </c>
      <c r="D38" s="41" t="inlineStr">
        <is>
          <t>10.1016/j.pscychresns.2025.111970</t>
        </is>
      </c>
      <c r="E38" s="41" t="inlineStr">
        <is>
          <t>Venkata Ratna Prabha K. and Chinni Hima Bindu and K Rama Devi</t>
        </is>
      </c>
      <c r="F38" s="41" t="inlineStr">
        <is>
          <t>Psychiatry Research - Neuroimaging</t>
        </is>
      </c>
      <c r="G38" s="41" t="inlineStr">
        <is>
          <t>Incluir provisionalmente</t>
        </is>
      </c>
      <c r="H38" s="41" t="inlineStr">
        <is>
          <t>Retrieved and reviewed</t>
        </is>
      </c>
      <c r="I38" s="41" t="n"/>
      <c r="J38" s="41" t="inlineStr">
        <is>
          <t>Include</t>
        </is>
      </c>
      <c r="K38" s="41" t="n"/>
      <c r="L38" s="41" t="inlineStr">
        <is>
          <t>Revisión asistida por IA (un revisor; requiere verificación independiente)</t>
        </is>
      </c>
      <c r="M38" s="127" t="n">
        <v>46269</v>
      </c>
      <c r="N38" s="41" t="inlineStr">
        <is>
          <t>https://www.sciencedirect.com/science/article/pii/S0925492725000253</t>
        </is>
      </c>
      <c r="O38" s="41" t="inlineStr">
        <is>
          <t>Texto completo/contenido integral evaluable revisado; extraccion RQ disponible. Nivel de fuente y limitaciones documentados en Lote_02_25.</t>
        </is>
      </c>
      <c r="P38" s="41"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row>
    <row r="39" ht="42" customHeight="1">
      <c r="A39" s="126" t="n">
        <v>92</v>
      </c>
      <c r="B39" s="126" t="n">
        <v>2025</v>
      </c>
      <c r="C39" s="41" t="inlineStr">
        <is>
          <t>Data independent acquisition proteomics and machine learning reveals that proteins associated with immunity are potential molecular markers for early diagnosis of autism</t>
        </is>
      </c>
      <c r="D39" s="41" t="inlineStr">
        <is>
          <t>10.1016/j.cca.2025.120238</t>
        </is>
      </c>
      <c r="E39" s="41" t="inlineStr">
        <is>
          <t>Erlin Hu and Xiaoni Kuang and Sun Zhaohui and Sifeng Wang and Tuoyu Gan and Wenjuan zhou and Zhu Ming and Yuxia Cheng and Chunhua Ye and Kang Yan and Xiaohui Gong and Tuanmei Wang and Xiangwen Peng</t>
        </is>
      </c>
      <c r="F39" s="41" t="inlineStr">
        <is>
          <t>Clinica Chimica Acta</t>
        </is>
      </c>
      <c r="G39" s="41" t="inlineStr">
        <is>
          <t>Incluir provisionalmente</t>
        </is>
      </c>
      <c r="H39" s="41" t="inlineStr">
        <is>
          <t>Eligibility reviewed from accessible primary-source content; scoped adjudication completed</t>
        </is>
      </c>
      <c r="I39" s="41" t="n"/>
      <c r="J39" s="41" t="inlineStr">
        <is>
          <t>Include</t>
        </is>
      </c>
      <c r="K39" s="41" t="n"/>
      <c r="L39" s="41" t="inlineStr">
        <is>
          <t>Revisión asistida por IA (un revisor; requiere verificación independiente)</t>
        </is>
      </c>
      <c r="M39" s="127" t="n">
        <v>46269</v>
      </c>
      <c r="N39" s="41" t="inlineStr">
        <is>
          <t>https://pubmed.ncbi.nlm.nih.gov/40185380/</t>
        </is>
      </c>
      <c r="O39" s="41" t="inlineStr">
        <is>
          <t>Contenido primario accesible revisado y adjudicación RQ cerrada en Lote_06_22. Nivel de evidencia, limitaciones y prioridad de verificación humana documentados en Lote_06_22.</t>
        </is>
      </c>
      <c r="P39" s="41"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row>
    <row r="40" ht="42" customHeight="1">
      <c r="A40" s="126" t="n">
        <v>93</v>
      </c>
      <c r="B40" s="126" t="n">
        <v>2025</v>
      </c>
      <c r="C40" s="41" t="inlineStr">
        <is>
          <t>Large language models deconstruct the clinical intuition behind diagnosing autism</t>
        </is>
      </c>
      <c r="D40" s="41" t="inlineStr">
        <is>
          <t>10.1016/j.cell.2025.02.025</t>
        </is>
      </c>
      <c r="E40" s="41" t="inlineStr">
        <is>
          <t>Jack Stanley and Emmett Rabot and Siva Reddy and Eugene Belilovsky and Laurent Mottron and Danilo Bzdok</t>
        </is>
      </c>
      <c r="F40" s="41" t="inlineStr">
        <is>
          <t>Cell</t>
        </is>
      </c>
      <c r="G40" s="41" t="inlineStr">
        <is>
          <t>Incluir provisionalmente</t>
        </is>
      </c>
      <c r="H40" s="41" t="inlineStr">
        <is>
          <t>Retrieved and reviewed</t>
        </is>
      </c>
      <c r="I40" s="41" t="n"/>
      <c r="J40" s="41" t="inlineStr">
        <is>
          <t>Include</t>
        </is>
      </c>
      <c r="K40" s="41" t="n"/>
      <c r="L40" s="41" t="inlineStr">
        <is>
          <t>Revisión asistida por IA (un revisor; requiere verificación independiente)</t>
        </is>
      </c>
      <c r="M40" s="127" t="n">
        <v>46269</v>
      </c>
      <c r="N40" s="41" t="inlineStr">
        <is>
          <t>https://doi.org/10.1016/j.cell.2025.02.025</t>
        </is>
      </c>
      <c r="O40" s="41" t="inlineStr">
        <is>
          <t>Texto completo abierto con métodos y resultados suficientes; codificación en Extraccion_RQ_nuevos.</t>
        </is>
      </c>
      <c r="P40" s="41"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row>
    <row r="41" ht="42" customHeight="1">
      <c r="A41" s="126" t="n">
        <v>96</v>
      </c>
      <c r="B41" s="126" t="n">
        <v>2025</v>
      </c>
      <c r="C41" s="41" t="inlineStr">
        <is>
          <t>Ensemble of Deep Learning with Crested Porcupine Optimizer Based Autism Spectrum Disorder Detection Using Facial Images</t>
        </is>
      </c>
      <c r="D41" s="41" t="inlineStr">
        <is>
          <t>10.32604/cmc.2025.062266</t>
        </is>
      </c>
      <c r="E41" s="41" t="inlineStr">
        <is>
          <t>Jagadesh Balasubramani and Surendran Rajendran and Mohammad Zakariah and Abeer Alnuaim</t>
        </is>
      </c>
      <c r="F41" s="41" t="inlineStr">
        <is>
          <t>Computers, Materials and Continua</t>
        </is>
      </c>
      <c r="G41" s="41" t="inlineStr">
        <is>
          <t>Incluir provisionalmente</t>
        </is>
      </c>
      <c r="H41" s="41" t="inlineStr">
        <is>
          <t>Retrieved and reviewed</t>
        </is>
      </c>
      <c r="I41" s="41" t="n"/>
      <c r="J41" s="41" t="inlineStr">
        <is>
          <t>Include</t>
        </is>
      </c>
      <c r="K41" s="41" t="n"/>
      <c r="L41" s="41" t="inlineStr">
        <is>
          <t>Revisión asistida por IA (un revisor; requiere verificación independiente)</t>
        </is>
      </c>
      <c r="M41" s="127" t="n">
        <v>46269</v>
      </c>
      <c r="N41" s="41" t="inlineStr">
        <is>
          <t>https://doi.org/10.32604/cmc.2025.062266</t>
        </is>
      </c>
      <c r="O41" s="41" t="inlineStr">
        <is>
          <t>Texto completo abierto con métodos y resultados suficientes; codificación en Extraccion_RQ_nuevos.</t>
        </is>
      </c>
      <c r="P41" s="41"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row>
    <row r="42" ht="42" customHeight="1">
      <c r="A42" s="126" t="n">
        <v>97</v>
      </c>
      <c r="B42" s="126" t="n">
        <v>2025</v>
      </c>
      <c r="C42" s="41" t="inlineStr">
        <is>
          <t>Child-therapist acoustic synchrony and response trajectories in autism intervention: an AI-based automated analysis using dynamic systems theory and affective computing</t>
        </is>
      </c>
      <c r="D42" s="41" t="inlineStr">
        <is>
          <t>10.1016/j.etdah.2025.100176</t>
        </is>
      </c>
      <c r="E42" s="41" t="inlineStr">
        <is>
          <t>Giulio Bertamini and Silvia Perzolli and Arianna Bentenuto and Cesare Furlanello and Mohamed Chetouani and David Cohen and Paola Venuti</t>
        </is>
      </c>
      <c r="F42" s="41" t="inlineStr">
        <is>
          <t>Emerging Trends in Drugs, Addictions, and Health</t>
        </is>
      </c>
      <c r="G42" s="41" t="inlineStr">
        <is>
          <t>Incluir provisionalmente</t>
        </is>
      </c>
      <c r="H42" s="41" t="inlineStr">
        <is>
          <t>Retrieved and reviewed</t>
        </is>
      </c>
      <c r="I42" s="41" t="n"/>
      <c r="J42" s="41" t="inlineStr">
        <is>
          <t>Include</t>
        </is>
      </c>
      <c r="K42" s="41" t="n"/>
      <c r="L42" s="41" t="inlineStr">
        <is>
          <t>Revisión asistida por IA (un revisor; requiere verificación independiente)</t>
        </is>
      </c>
      <c r="M42" s="127" t="n">
        <v>46269</v>
      </c>
      <c r="N42" s="41" t="inlineStr">
        <is>
          <t>https://www.sciencedirect.com/science/article/pii/S2667118225000078</t>
        </is>
      </c>
      <c r="O42" s="41" t="inlineStr">
        <is>
          <t>Texto completo/contenido integral evaluable revisado; extraccion RQ disponible. Nivel de fuente y limitaciones documentados en Lote_02_25.</t>
        </is>
      </c>
      <c r="P42" s="41"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row>
    <row r="43" ht="42" customHeight="1">
      <c r="A43" s="126" t="n">
        <v>103</v>
      </c>
      <c r="B43" s="126" t="n">
        <v>2025</v>
      </c>
      <c r="C43" s="41" t="inlineStr">
        <is>
          <t>Early fusion for Autism classification with biomarker detection using rs-fMRI and phenotypic data</t>
        </is>
      </c>
      <c r="D43" s="41" t="inlineStr">
        <is>
          <t>10.1016/j.bspc.2025.108020</t>
        </is>
      </c>
      <c r="E43" s="41" t="inlineStr">
        <is>
          <t>Vaishali Chawla and Bharti Rana</t>
        </is>
      </c>
      <c r="F43" s="41" t="inlineStr">
        <is>
          <t>Biomedical Signal Processing and Control</t>
        </is>
      </c>
      <c r="G43" s="41" t="inlineStr">
        <is>
          <t>Incluir provisionalmente</t>
        </is>
      </c>
      <c r="H43" s="41" t="inlineStr">
        <is>
          <t>Retrieved and reviewed</t>
        </is>
      </c>
      <c r="I43" s="41" t="n"/>
      <c r="J43" s="41" t="inlineStr">
        <is>
          <t>Include</t>
        </is>
      </c>
      <c r="K43" s="41" t="n"/>
      <c r="L43" s="41" t="inlineStr">
        <is>
          <t>Revisión asistida por IA (un revisor; requiere verificación independiente)</t>
        </is>
      </c>
      <c r="M43" s="127" t="n">
        <v>46269</v>
      </c>
      <c r="N43" s="41" t="inlineStr">
        <is>
          <t>https://www.sciencedirect.com/science/article/pii/S1746809425005312</t>
        </is>
      </c>
      <c r="O43" s="41" t="inlineStr">
        <is>
          <t>Texto completo/contenido integral evaluable revisado; extraccion RQ disponible. Nivel de fuente y limitaciones documentados en Lote_02_25.</t>
        </is>
      </c>
      <c r="P43" s="41"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row>
    <row r="44" ht="42" customHeight="1">
      <c r="A44" s="126" t="n">
        <v>108</v>
      </c>
      <c r="B44" s="126" t="n">
        <v>2025</v>
      </c>
      <c r="C44" s="41" t="inlineStr">
        <is>
          <t>Awareness with Machine: Hybrid Approach to Detecting ASD with a Clustering</t>
        </is>
      </c>
      <c r="D44" s="41" t="inlineStr">
        <is>
          <t>10.32604/cmc.2025.062643</t>
        </is>
      </c>
      <c r="E44" s="41" t="inlineStr">
        <is>
          <t>Gozde Karatas Baydogmus and Onder Demir</t>
        </is>
      </c>
      <c r="F44" s="41" t="inlineStr">
        <is>
          <t>Computers, Materials and Continua</t>
        </is>
      </c>
      <c r="G44" s="41" t="inlineStr">
        <is>
          <t>Incluir provisionalmente</t>
        </is>
      </c>
      <c r="H44" s="41" t="inlineStr">
        <is>
          <t>Retrieved and reviewed</t>
        </is>
      </c>
      <c r="I44" s="41" t="n"/>
      <c r="J44" s="41" t="inlineStr">
        <is>
          <t>Include</t>
        </is>
      </c>
      <c r="K44" s="41" t="n"/>
      <c r="L44" s="41" t="inlineStr">
        <is>
          <t>Revisión asistida por IA (un revisor; requiere verificación independiente)</t>
        </is>
      </c>
      <c r="M44" s="127" t="n">
        <v>46269</v>
      </c>
      <c r="N44" s="41" t="inlineStr">
        <is>
          <t>https://cdn.techscience.press/files/cmc/2025/TSP_CMC-84-2/TSP_CMC_62643/TSP_CMC_62643.pdf</t>
        </is>
      </c>
      <c r="O44" s="41" t="inlineStr">
        <is>
          <t>Texto completo abierto con métodos y resultados suficientes; codificación en Extraccion_RQ_nuevos.</t>
        </is>
      </c>
      <c r="P44" s="41"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row>
    <row r="45" ht="42" customHeight="1">
      <c r="A45" s="126" t="n">
        <v>110</v>
      </c>
      <c r="B45" s="126" t="n">
        <v>2025</v>
      </c>
      <c r="C45" s="41" t="inlineStr">
        <is>
          <t>A deep learning model for diagnosing autism using brain time series</t>
        </is>
      </c>
      <c r="D45" s="41" t="inlineStr">
        <is>
          <t>10.1016/j.neuroscience.2025.08.001</t>
        </is>
      </c>
      <c r="E45" s="41" t="inlineStr">
        <is>
          <t>Xianchen Wang and Can Pei and Jianbiao He and Jinyang Xu</t>
        </is>
      </c>
      <c r="F45" s="41" t="inlineStr">
        <is>
          <t>Neuroscience</t>
        </is>
      </c>
      <c r="G45" s="41" t="inlineStr">
        <is>
          <t>Incluir provisionalmente</t>
        </is>
      </c>
      <c r="H45" s="41" t="inlineStr">
        <is>
          <t>Retrieved and reviewed</t>
        </is>
      </c>
      <c r="I45" s="41" t="n"/>
      <c r="J45" s="41" t="inlineStr">
        <is>
          <t>Include</t>
        </is>
      </c>
      <c r="K45" s="41" t="n"/>
      <c r="L45" s="41" t="inlineStr">
        <is>
          <t>Revisión asistida por IA (un revisor; requiere verificación independiente)</t>
        </is>
      </c>
      <c r="M45" s="127" t="n">
        <v>46269</v>
      </c>
      <c r="N45" s="41" t="inlineStr">
        <is>
          <t>https://www.sciencedirect.com/science/article/pii/S0306452225008346</t>
        </is>
      </c>
      <c r="O45" s="41" t="inlineStr">
        <is>
          <t>Texto completo/contenido integral evaluable revisado; extraccion RQ disponible. Nivel de fuente y limitaciones documentados en Lote_02_25.</t>
        </is>
      </c>
      <c r="P45" s="41"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row>
    <row r="46" ht="42" customHeight="1">
      <c r="A46" s="126" t="n">
        <v>118</v>
      </c>
      <c r="B46" s="126" t="n">
        <v>2025</v>
      </c>
      <c r="C46" s="41" t="inlineStr">
        <is>
          <t>Massively parallel characterization of non-coding de novo mutations in autism spectrum disorder</t>
        </is>
      </c>
      <c r="D46" s="41" t="inlineStr">
        <is>
          <t>10.1016/j.jgg.2025.07.008</t>
        </is>
      </c>
      <c r="E46" s="41" t="inlineStr">
        <is>
          <t>Congcong Chen and Songwei Guo and Yanan Shi and Xinyu Gu and Ziye Xu and Yingjia Chen and Yayun Gu and Na Qin and Yue Jiang and Juncheng Dai and Yuanlin He and Xiao Han and Yan Liu and Zhibin Hu and Xiaoyan Ke and Cheng Wang</t>
        </is>
      </c>
      <c r="F46" s="41" t="inlineStr">
        <is>
          <t>Journal of Genetics and Genomics</t>
        </is>
      </c>
      <c r="G46" s="41" t="inlineStr">
        <is>
          <t>Incluir provisionalmente</t>
        </is>
      </c>
      <c r="H46" s="41" t="inlineStr">
        <is>
          <t>Retrieved and reviewed</t>
        </is>
      </c>
      <c r="I46" s="41" t="n"/>
      <c r="J46" s="41" t="inlineStr">
        <is>
          <t>Include</t>
        </is>
      </c>
      <c r="K46" s="41" t="n"/>
      <c r="L46" s="41" t="inlineStr">
        <is>
          <t>Revisión asistida por IA (un revisor; requiere verificación independiente)</t>
        </is>
      </c>
      <c r="M46" s="127" t="n">
        <v>46269</v>
      </c>
      <c r="N46" s="41" t="inlineStr">
        <is>
          <t>https://www.sciencedirect.com/science/article/pii/S167385272500205X</t>
        </is>
      </c>
      <c r="O46" s="41" t="inlineStr">
        <is>
          <t>Texto completo/contenido integral evaluable revisado; extraccion RQ disponible. Nivel de fuente y limitaciones documentados en Lote_02_25.</t>
        </is>
      </c>
      <c r="P46" s="41"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row>
    <row r="47" ht="42" customHeight="1">
      <c r="A47" s="126" t="n">
        <v>122</v>
      </c>
      <c r="B47" s="126" t="n">
        <v>2026</v>
      </c>
      <c r="C47" s="41" t="inlineStr">
        <is>
          <t>A novel hybrid deep learning model using MEResNextfor autism spectrum disorder detection</t>
        </is>
      </c>
      <c r="D47" s="41" t="inlineStr">
        <is>
          <t>10.1016/j.compbiolchem.2025.108619</t>
        </is>
      </c>
      <c r="E47" s="41" t="inlineStr">
        <is>
          <t>Saloni Rai</t>
        </is>
      </c>
      <c r="F47" s="41" t="inlineStr">
        <is>
          <t>Computational Biology and Chemistry</t>
        </is>
      </c>
      <c r="G47" s="41" t="inlineStr">
        <is>
          <t>Incluir provisionalmente</t>
        </is>
      </c>
      <c r="H47" s="41" t="inlineStr">
        <is>
          <t>Retrieved and reviewed</t>
        </is>
      </c>
      <c r="I47" s="41" t="n"/>
      <c r="J47" s="41" t="inlineStr">
        <is>
          <t>Include</t>
        </is>
      </c>
      <c r="K47" s="41" t="n"/>
      <c r="L47" s="41" t="inlineStr">
        <is>
          <t>Revisión asistida por IA (un revisor; requiere verificación independiente)</t>
        </is>
      </c>
      <c r="M47" s="127" t="n">
        <v>46269</v>
      </c>
      <c r="N47" s="41" t="inlineStr">
        <is>
          <t>https://www.sciencedirect.com/science/article/pii/S1476927125002804</t>
        </is>
      </c>
      <c r="O47" s="41" t="inlineStr">
        <is>
          <t>Texto completo/contenido integral evaluable revisado; extraccion RQ disponible. Nivel de fuente y limitaciones documentados en Lote_02_25.</t>
        </is>
      </c>
      <c r="P47" s="41"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row>
    <row r="48" ht="42" customHeight="1">
      <c r="A48" s="126" t="n">
        <v>123</v>
      </c>
      <c r="B48" s="126" t="n">
        <v>2025</v>
      </c>
      <c r="C48" s="41" t="inlineStr">
        <is>
          <t>FaithfulNet: An explainable deep learning framework for autism diagnosis using structural MRI</t>
        </is>
      </c>
      <c r="D48" s="41" t="inlineStr">
        <is>
          <t>10.1016/j.brainres.2025.149904</t>
        </is>
      </c>
      <c r="E48" s="41" t="inlineStr">
        <is>
          <t>D Swainson Sujana and D Peter Augustine</t>
        </is>
      </c>
      <c r="F48" s="41" t="inlineStr">
        <is>
          <t>Brain Research</t>
        </is>
      </c>
      <c r="G48" s="41" t="inlineStr">
        <is>
          <t>Incluir provisionalmente</t>
        </is>
      </c>
      <c r="H48" s="41" t="inlineStr">
        <is>
          <t>Retrieved and reviewed</t>
        </is>
      </c>
      <c r="I48" s="41" t="n"/>
      <c r="J48" s="41" t="inlineStr">
        <is>
          <t>Include</t>
        </is>
      </c>
      <c r="K48" s="41" t="n"/>
      <c r="L48" s="41" t="inlineStr">
        <is>
          <t>Revisión asistida por IA (un revisor; requiere verificación independiente)</t>
        </is>
      </c>
      <c r="M48" s="127" t="n">
        <v>46269</v>
      </c>
      <c r="N48" s="41" t="inlineStr">
        <is>
          <t>https://www.sciencedirect.com/science/article/pii/S0006899325004676</t>
        </is>
      </c>
      <c r="O48" s="41" t="inlineStr">
        <is>
          <t>Texto completo/contenido integral evaluable revisado; extraccion RQ disponible. Nivel de fuente y limitaciones documentados en Lote_02_25.</t>
        </is>
      </c>
      <c r="P48" s="41"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row>
    <row r="49" ht="42" customHeight="1">
      <c r="A49" s="126" t="n">
        <v>125</v>
      </c>
      <c r="B49" s="126" t="n">
        <v>2025</v>
      </c>
      <c r="C49" s="41" t="inlineStr">
        <is>
          <t>Identification of critical brain regions for autism diagnosis from fMRI data using explainable AI: an observational analysis of the ABIDE dataset</t>
        </is>
      </c>
      <c r="D49" s="41" t="inlineStr">
        <is>
          <t>10.1016/j.eclinm.2025.103452</t>
        </is>
      </c>
      <c r="E49" s="41" t="inlineStr">
        <is>
          <t>Suryansh Vidya and Kush Gupta and Amir Aly and Andy Wills and Emmanuel Ifeachor and Rohit Shankar</t>
        </is>
      </c>
      <c r="F49" s="41" t="inlineStr">
        <is>
          <t>eClinicalMedicine</t>
        </is>
      </c>
      <c r="G49" s="41" t="inlineStr">
        <is>
          <t>Incluir provisionalmente con alerta de integridad</t>
        </is>
      </c>
      <c r="H49" s="41" t="inlineStr">
        <is>
          <t>Retrieved and reviewed</t>
        </is>
      </c>
      <c r="I49" s="41" t="inlineStr">
        <is>
          <t>Expression of Concern</t>
        </is>
      </c>
      <c r="J49" s="41" t="inlineStr">
        <is>
          <t>Include with integrity flag</t>
        </is>
      </c>
      <c r="K49" s="41" t="n"/>
      <c r="L49" s="41" t="inlineStr">
        <is>
          <t>Revisión asistida por IA (un revisor; requiere verificación independiente)</t>
        </is>
      </c>
      <c r="M49" s="127" t="n">
        <v>46269</v>
      </c>
      <c r="N49" s="41" t="inlineStr">
        <is>
          <t>https://doi.org/10.1016/j.eclinm.2025.103452</t>
        </is>
      </c>
      <c r="O49" s="41" t="inlineStr">
        <is>
          <t>Elegible con Expression of Concern; interpretar métricas y XAI de forma conservadora.</t>
        </is>
      </c>
      <c r="P49" s="41"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row>
    <row r="50" ht="42" customHeight="1">
      <c r="A50" s="126" t="n">
        <v>126</v>
      </c>
      <c r="B50" s="126" t="n">
        <v>2025</v>
      </c>
      <c r="C50" s="41" t="inlineStr">
        <is>
          <t>CARE: Comprehensive Artificial Intelligence Techniques for Reliable Autism Evaluation in Pediatric Care</t>
        </is>
      </c>
      <c r="D50" s="41" t="inlineStr">
        <is>
          <t>10.32604/cmc.2025.067784</t>
        </is>
      </c>
      <c r="E50" s="41" t="inlineStr">
        <is>
          <t>Jihoon Moon and Jiyoung Woo</t>
        </is>
      </c>
      <c r="F50" s="41" t="inlineStr">
        <is>
          <t>Computers, Materials and Continua</t>
        </is>
      </c>
      <c r="G50" s="41" t="inlineStr">
        <is>
          <t>Incluir provisionalmente</t>
        </is>
      </c>
      <c r="H50" s="41" t="inlineStr">
        <is>
          <t>Retrieved and reviewed</t>
        </is>
      </c>
      <c r="I50" s="41" t="n"/>
      <c r="J50" s="41" t="inlineStr">
        <is>
          <t>Include</t>
        </is>
      </c>
      <c r="K50" s="41" t="n"/>
      <c r="L50" s="41" t="inlineStr">
        <is>
          <t>Revisión asistida por IA (un revisor; requiere verificación independiente)</t>
        </is>
      </c>
      <c r="M50" s="127" t="n">
        <v>46269</v>
      </c>
      <c r="N50" s="41" t="inlineStr">
        <is>
          <t>https://www.techscience.com/cmc/v85n1/63573/html</t>
        </is>
      </c>
      <c r="O50" s="41" t="inlineStr">
        <is>
          <t>Texto completo/contenido integral evaluable revisado; extraccion RQ disponible. Nivel de fuente y limitaciones documentados en Lote_02_25.</t>
        </is>
      </c>
      <c r="P50" s="41"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row>
    <row r="51" ht="42" customHeight="1">
      <c r="A51" s="126" t="n">
        <v>132</v>
      </c>
      <c r="B51" s="126" t="n">
        <v>2025</v>
      </c>
      <c r="C51" s="41" t="inlineStr">
        <is>
          <t>A Brief Observation to Screen Autism in Toddlers and Predict Developmental Trajectory</t>
        </is>
      </c>
      <c r="D51" s="41" t="inlineStr">
        <is>
          <t>10.1016/j.jpedcp.2025.200176</t>
        </is>
      </c>
      <c r="E51" s="41" t="inlineStr">
        <is>
          <t>Fiona Journal and Thibaut Chataing and Michel Godel and Nada Kojovic and Kenza Latrèche and Maude Schneider and Marie Schaer</t>
        </is>
      </c>
      <c r="F51" s="41" t="inlineStr">
        <is>
          <t>Journal of Pediatrics: Clinical Practice</t>
        </is>
      </c>
      <c r="G51" s="41" t="inlineStr">
        <is>
          <t>Incluir provisionalmente</t>
        </is>
      </c>
      <c r="H51" s="41" t="inlineStr">
        <is>
          <t>Retrieved and reviewed</t>
        </is>
      </c>
      <c r="I51" s="41" t="n"/>
      <c r="J51" s="41" t="inlineStr">
        <is>
          <t>Include</t>
        </is>
      </c>
      <c r="K51" s="41" t="n"/>
      <c r="L51" s="41" t="inlineStr">
        <is>
          <t>Revisión asistida por IA (un revisor; requiere verificación independiente)</t>
        </is>
      </c>
      <c r="M51" s="127" t="n">
        <v>46269</v>
      </c>
      <c r="N51" s="41" t="inlineStr">
        <is>
          <t>https://doi.org/10.1016/j.jpedcp.2025.200176</t>
        </is>
      </c>
      <c r="O51" s="41" t="inlineStr">
        <is>
          <t>Texto completo abierto con métodos y resultados suficientes; codificación en Extraccion_RQ_nuevos.</t>
        </is>
      </c>
      <c r="P51" s="41"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row>
    <row r="52" ht="42" customHeight="1">
      <c r="A52" s="126" t="n">
        <v>134</v>
      </c>
      <c r="B52" s="126" t="n">
        <v>2025</v>
      </c>
      <c r="C52" s="41" t="inlineStr">
        <is>
          <t>ASD-HybridNet: A hybrid deep learning framework for detection of autism spectrum disorder</t>
        </is>
      </c>
      <c r="D52" s="41" t="inlineStr">
        <is>
          <t>10.1016/j.mri.2025.110492</t>
        </is>
      </c>
      <c r="E52" s="41" t="inlineStr">
        <is>
          <t>Nirmal Rai and P C Pradhan and Hemanta Saikia and Rinkila Bhutia and O P Singh</t>
        </is>
      </c>
      <c r="F52" s="41" t="inlineStr">
        <is>
          <t>Magnetic Resonance Imaging</t>
        </is>
      </c>
      <c r="G52" s="41" t="inlineStr">
        <is>
          <t>Incluir provisionalmente</t>
        </is>
      </c>
      <c r="H52" s="41" t="inlineStr">
        <is>
          <t>Retrieved and reviewed</t>
        </is>
      </c>
      <c r="I52" s="41" t="n"/>
      <c r="J52" s="41" t="inlineStr">
        <is>
          <t>Include</t>
        </is>
      </c>
      <c r="K52" s="41" t="n"/>
      <c r="L52" s="41" t="inlineStr">
        <is>
          <t>Revisión asistida por IA (un revisor; requiere verificación independiente)</t>
        </is>
      </c>
      <c r="M52" s="127" t="n">
        <v>46269</v>
      </c>
      <c r="N52" s="41" t="inlineStr">
        <is>
          <t>https://www.sciencedirect.com/science/article/pii/S0730725X25001766</t>
        </is>
      </c>
      <c r="O52" s="41" t="inlineStr">
        <is>
          <t>Texto completo/contenido integral evaluable revisado; extraccion RQ disponible. Nivel de fuente y limitaciones documentados en Lote_02_25.</t>
        </is>
      </c>
      <c r="P52" s="41"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row>
    <row r="53" ht="42" customHeight="1">
      <c r="A53" s="126" t="n">
        <v>142</v>
      </c>
      <c r="B53" s="126" t="n">
        <v>2025</v>
      </c>
      <c r="C53" s="41" t="inlineStr">
        <is>
          <t>Proximal policy optimization (PPO) algorithm's role in autonomous decision-making for autism</t>
        </is>
      </c>
      <c r="D53" s="41" t="inlineStr">
        <is>
          <t>10.1016/j.rineng.2025.107683</t>
        </is>
      </c>
      <c r="E53" s="41" t="inlineStr">
        <is>
          <t>Joypriyanka Mariselvam and Youseef Alotaibi and Surendran Rajendran</t>
        </is>
      </c>
      <c r="F53" s="41" t="inlineStr">
        <is>
          <t>Results in Engineering</t>
        </is>
      </c>
      <c r="G53" s="41" t="inlineStr">
        <is>
          <t>Incluir provisionalmente</t>
        </is>
      </c>
      <c r="H53" s="41" t="inlineStr">
        <is>
          <t>Retrieved and reviewed</t>
        </is>
      </c>
      <c r="I53" s="41" t="n"/>
      <c r="J53" s="41" t="inlineStr">
        <is>
          <t>Exclude</t>
        </is>
      </c>
      <c r="K53" s="41" t="inlineStr">
        <is>
          <t>Simulation-only PPO study in Unity ML-Agents; no human ASD data or participant evaluation. Human trials are future work (EC6).</t>
        </is>
      </c>
      <c r="L53" s="41" t="inlineStr">
        <is>
          <t>Revisión asistida por IA (un revisor; requiere verificación independiente)</t>
        </is>
      </c>
      <c r="M53" s="127" t="n">
        <v>46269</v>
      </c>
      <c r="N53" s="41" t="inlineStr">
        <is>
          <t>https://www.sciencedirect.com/science/article/pii/S2590123025037363</t>
        </is>
      </c>
      <c r="O53" s="41" t="inlineStr">
        <is>
          <t>Contenido integral evaluable revisado; exclusion documentada en Lote_02_25 por estudio de simulacion sin datos humanos ASD.</t>
        </is>
      </c>
      <c r="P53" s="41"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row>
    <row r="54" ht="42" customHeight="1">
      <c r="A54" s="126" t="n">
        <v>145</v>
      </c>
      <c r="B54" s="126" t="n">
        <v>2026</v>
      </c>
      <c r="C54" s="41" t="inlineStr">
        <is>
          <t>Explainable Ensemble Learning Framework for Early Detection of Autism Spectrum Disorder: Enhancing Trust, Interpretability and Reliability in AI-Driven Healthcare</t>
        </is>
      </c>
      <c r="D54" s="41" t="inlineStr">
        <is>
          <t>10.32604/cmes.2025.074627</t>
        </is>
      </c>
      <c r="E54" s="41" t="inlineStr">
        <is>
          <t>Menwa Alshammeri and Noshina Tariq and N Z Jhanji and Mamoona Humayun and Muhammad Attique Khan</t>
        </is>
      </c>
      <c r="F54" s="41" t="inlineStr">
        <is>
          <t>CMES - Computer Modeling in Engineering and Sciences</t>
        </is>
      </c>
      <c r="G54" s="41" t="inlineStr">
        <is>
          <t>Incluir provisionalmente</t>
        </is>
      </c>
      <c r="H54" s="41" t="inlineStr">
        <is>
          <t>Retrieved and reviewed</t>
        </is>
      </c>
      <c r="I54" s="41" t="n"/>
      <c r="J54" s="41" t="inlineStr">
        <is>
          <t>Include</t>
        </is>
      </c>
      <c r="K54" s="41" t="n"/>
      <c r="L54" s="41" t="inlineStr">
        <is>
          <t>Revisión asistida por IA (un revisor; requiere verificación independiente)</t>
        </is>
      </c>
      <c r="M54" s="127" t="n">
        <v>46269</v>
      </c>
      <c r="N54" s="41" t="inlineStr">
        <is>
          <t>https://cdn.techscience.press/files/CMES/2026/TSP_CMES-146-1/TSP_CMES_74627/TSP_CMES_74627.pdf</t>
        </is>
      </c>
      <c r="O54" s="41" t="inlineStr">
        <is>
          <t>Texto completo abierto con métodos y resultados suficientes; codificación en Extraccion_RQ_nuevos.</t>
        </is>
      </c>
      <c r="P54" s="41"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row>
    <row r="55" ht="42" customHeight="1">
      <c r="A55" s="126" t="n">
        <v>146</v>
      </c>
      <c r="B55" s="126" t="n">
        <v>2026</v>
      </c>
      <c r="C55" s="41" t="inlineStr">
        <is>
          <t>Deep learning-based detection of autism spectrum disorder and emotion recognition in children</t>
        </is>
      </c>
      <c r="D55" s="41" t="inlineStr">
        <is>
          <t>10.1016/j.patcog.2025.112906</t>
        </is>
      </c>
      <c r="E55" s="41" t="inlineStr">
        <is>
          <t>T Akalya and D Ramyachitra and M Shabarna and C Legha</t>
        </is>
      </c>
      <c r="F55" s="41" t="inlineStr">
        <is>
          <t>Pattern Recognition</t>
        </is>
      </c>
      <c r="G55" s="41" t="inlineStr">
        <is>
          <t>Incluir provisionalmente</t>
        </is>
      </c>
      <c r="H55" s="41" t="inlineStr">
        <is>
          <t>Retrieved and reviewed</t>
        </is>
      </c>
      <c r="I55" s="41" t="n"/>
      <c r="J55" s="41" t="inlineStr">
        <is>
          <t>Include</t>
        </is>
      </c>
      <c r="K55" s="41" t="n"/>
      <c r="L55" s="41" t="inlineStr">
        <is>
          <t>Revisión asistida por IA (un revisor; requiere verificación independiente)</t>
        </is>
      </c>
      <c r="M55" s="127" t="n">
        <v>46269</v>
      </c>
      <c r="N55" s="41" t="inlineStr">
        <is>
          <t>https://www.sciencedirect.com/science/article/pii/S0031320325015699</t>
        </is>
      </c>
      <c r="O55" s="41" t="inlineStr">
        <is>
          <t>Texto completo/contenido integral evaluable revisado; extraccion RQ disponible. Nivel de fuente y limitaciones documentados en Lote_02_25.</t>
        </is>
      </c>
      <c r="P55" s="41"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row>
    <row r="56" ht="42" customHeight="1">
      <c r="A56" s="126" t="n">
        <v>149</v>
      </c>
      <c r="B56" s="126" t="n">
        <v>2026</v>
      </c>
      <c r="C56" s="41" t="inlineStr">
        <is>
          <t>A new approach in autism diagnosis: Evaluating natural interaction using point of view (POV) glasses</t>
        </is>
      </c>
      <c r="D56" s="41" t="inlineStr">
        <is>
          <t>10.1016/j.ajp.2025.104798</t>
        </is>
      </c>
      <c r="E56" s="41" t="inlineStr">
        <is>
          <t>Hakan Kayış and Murat Çelik and Çınar Gedizlioğlu and Elif Kayış and Cumhur Aydemir and Arda Hatipoğlu and Seda Sarı and Nurhak Dogan and Elif Mumcu and Rabia Arı and Burcu Özbaran</t>
        </is>
      </c>
      <c r="F56" s="41" t="inlineStr">
        <is>
          <t>Asian Journal of Psychiatry</t>
        </is>
      </c>
      <c r="G56" s="41" t="inlineStr">
        <is>
          <t>Incluir provisionalmente</t>
        </is>
      </c>
      <c r="H56" s="41" t="inlineStr">
        <is>
          <t>Retrieved and reviewed</t>
        </is>
      </c>
      <c r="I56" s="41" t="n"/>
      <c r="J56" s="41" t="inlineStr">
        <is>
          <t>Include</t>
        </is>
      </c>
      <c r="K56" s="41" t="n"/>
      <c r="L56" s="41" t="inlineStr">
        <is>
          <t>Revisión asistida por IA (un revisor; requiere verificación independiente)</t>
        </is>
      </c>
      <c r="M56" s="127" t="n">
        <v>46269</v>
      </c>
      <c r="N56" s="41" t="inlineStr">
        <is>
          <t>https://www.sciencedirect.com/science/article/pii/S1876201825004411</t>
        </is>
      </c>
      <c r="O56" s="41" t="inlineStr">
        <is>
          <t>Texto completo/contenido integral evaluable revisado; extraccion RQ disponible. Nivel de fuente y limitaciones documentados en Lote_02_25.</t>
        </is>
      </c>
      <c r="P56" s="41"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row>
    <row r="57" ht="42" customHeight="1">
      <c r="A57" s="126" t="n">
        <v>154</v>
      </c>
      <c r="B57" s="126" t="n">
        <v>2026</v>
      </c>
      <c r="C57" s="41" t="inlineStr">
        <is>
          <t>A two-step temporal data augmentation and supervised learning framework for predicting autism diagnosis at 36 months in patients with tuberous sclerosis complex</t>
        </is>
      </c>
      <c r="D57" s="41" t="inlineStr">
        <is>
          <t>10.1016/j.compbiomed.2026.111719</t>
        </is>
      </c>
      <c r="E57" s="41" t="inlineStr">
        <is>
          <t>Cancan Zhang and Runqiu Wang and Jamie K Capal and Siddharth Srivastava and Rajna Filip-Dhima and E Martina Bebin and Darcy A Krueger and Hope Northrup and Joyce Y Wu and Simon K Warfield and Mustafa Sahin and Bo Zhang</t>
        </is>
      </c>
      <c r="F57" s="41" t="inlineStr">
        <is>
          <t>Computers in Biology and Medicine</t>
        </is>
      </c>
      <c r="G57" s="41" t="inlineStr">
        <is>
          <t>Incluir provisionalmente</t>
        </is>
      </c>
      <c r="H57" s="41" t="inlineStr">
        <is>
          <t>Retrieved and reviewed</t>
        </is>
      </c>
      <c r="I57" s="41" t="n"/>
      <c r="J57" s="41" t="inlineStr">
        <is>
          <t>Include</t>
        </is>
      </c>
      <c r="K57" s="41" t="n"/>
      <c r="L57" s="41" t="inlineStr">
        <is>
          <t>Revisión asistida por IA (un revisor; requiere verificación independiente)</t>
        </is>
      </c>
      <c r="M57" s="127" t="n">
        <v>46269</v>
      </c>
      <c r="N57" s="41" t="inlineStr">
        <is>
          <t>https://pmc.ncbi.nlm.nih.gov/articles/PMC13175081/</t>
        </is>
      </c>
      <c r="O57" s="41" t="inlineStr">
        <is>
          <t>Texto completo/contenido integral evaluable revisado; extraccion RQ disponible. Nivel de fuente y limitaciones documentados en Lote_02_25.</t>
        </is>
      </c>
      <c r="P57" s="41"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row>
    <row r="58" ht="42" customHeight="1">
      <c r="A58" s="126" t="n">
        <v>160</v>
      </c>
      <c r="B58" s="126" t="n">
        <v>2025</v>
      </c>
      <c r="C58" s="41" t="inlineStr">
        <is>
          <t>LLM-Assisted Annotation Framework for Cross Platform Analysis of Autism Online Communities: Implications for Parent Education and Digital Support (Preprint)</t>
        </is>
      </c>
      <c r="D58" s="41" t="inlineStr">
        <is>
          <t>10.2196/85290</t>
        </is>
      </c>
      <c r="E58" s="41" t="inlineStr">
        <is>
          <t>Yifan Xu and Jianhao Ma and Yujia Hu and Yixue Liu and Yu Chen and Wei Feng and Changwei Zhang and Lei Zhang and Xuening Zhang and Ruochen Huang</t>
        </is>
      </c>
      <c r="F58" s="41" t="inlineStr">
        <is>
          <t>Journal of Medical Internet Research</t>
        </is>
      </c>
      <c r="G58" s="41" t="inlineStr">
        <is>
          <t>Incluir provisionalmente</t>
        </is>
      </c>
      <c r="H58" s="41" t="inlineStr">
        <is>
          <t>Retrieved and reviewed</t>
        </is>
      </c>
      <c r="I58" s="41" t="n"/>
      <c r="J58" s="41" t="inlineStr">
        <is>
          <t>Include</t>
        </is>
      </c>
      <c r="K58" s="41" t="n"/>
      <c r="L58" s="41" t="inlineStr">
        <is>
          <t>Revisión asistida por IA (un revisor; requiere verificación independiente)</t>
        </is>
      </c>
      <c r="M58" s="127" t="n">
        <v>46269</v>
      </c>
      <c r="N58" s="41" t="inlineStr">
        <is>
          <t>https://doi.org/10.2196/85290</t>
        </is>
      </c>
      <c r="O58" s="41" t="inlineStr">
        <is>
          <t>Texto completo abierto con métodos y resultados suficientes; codificación en Extraccion_RQ_nuevos.</t>
        </is>
      </c>
      <c r="P58" s="41" t="n"/>
    </row>
    <row r="59" ht="42" customHeight="1">
      <c r="A59" s="126" t="n">
        <v>162</v>
      </c>
      <c r="B59" s="126" t="n">
        <v>2026</v>
      </c>
      <c r="C59" s="41" t="inlineStr">
        <is>
          <t>EMLF-Net: A multi-level feature fusion network based on autism EEG signals for autism spectrum disorder classification</t>
        </is>
      </c>
      <c r="D59" s="41" t="inlineStr">
        <is>
          <t>10.1016/j.bspc.2025.109180</t>
        </is>
      </c>
      <c r="E59" s="41" t="inlineStr">
        <is>
          <t>Lijuan Shi and Lintao Ma and Jian Zhao and Haiyan Wang and Zhejun Kuang and Qiulei Han and Lei Sun</t>
        </is>
      </c>
      <c r="F59" s="41" t="inlineStr">
        <is>
          <t>Biomedical Signal Processing and Control</t>
        </is>
      </c>
      <c r="G59" s="41" t="inlineStr">
        <is>
          <t>Incluir provisionalmente</t>
        </is>
      </c>
      <c r="H59" s="41" t="inlineStr">
        <is>
          <t>Retrieved and reviewed</t>
        </is>
      </c>
      <c r="I59" s="41" t="n"/>
      <c r="J59" s="41" t="inlineStr">
        <is>
          <t>Include</t>
        </is>
      </c>
      <c r="K59" s="41" t="n"/>
      <c r="L59" s="41" t="inlineStr">
        <is>
          <t>Revisión asistida por IA (un revisor; requiere verificación independiente)</t>
        </is>
      </c>
      <c r="M59" s="127" t="n">
        <v>46269</v>
      </c>
      <c r="N59" s="41" t="inlineStr">
        <is>
          <t>https://www.sciencedirect.com/science/article/pii/S174680942501691X</t>
        </is>
      </c>
      <c r="O59" s="41" t="inlineStr">
        <is>
          <t>Texto completo/contenido integral evaluable revisado; extraccion RQ disponible. Nivel de fuente y limitaciones documentados en Lote_02_25.</t>
        </is>
      </c>
      <c r="P59" s="41"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row>
    <row r="60" ht="42" customHeight="1">
      <c r="A60" s="126" t="n">
        <v>169</v>
      </c>
      <c r="B60" s="126" t="n">
        <v>2026</v>
      </c>
      <c r="C60" s="41" t="inlineStr">
        <is>
          <t>GPT-Powered Chatbot-Based Positive Psychology Intervention for Well-Being Among Parents of Children With Autism Spectrum Disorder: Single-Arm Mixed Methods Study</t>
        </is>
      </c>
      <c r="D60" s="41" t="inlineStr">
        <is>
          <t>10.2196/85060</t>
        </is>
      </c>
      <c r="E60" s="41" t="inlineStr">
        <is>
          <t>Wen Zhang and Rachel Yim Fong Leung and Ka Ki Mak and Haoyan Ge and Tyrone Tai On Kwok and Ricky Van Yip Tso and Anni Wang and Haixia Ma and Janet Y H Wong</t>
        </is>
      </c>
      <c r="F60" s="41" t="inlineStr">
        <is>
          <t>JMIR Formative Research</t>
        </is>
      </c>
      <c r="G60" s="41" t="inlineStr">
        <is>
          <t>Incluir provisionalmente</t>
        </is>
      </c>
      <c r="H60" s="41" t="inlineStr">
        <is>
          <t>Retrieved and reviewed</t>
        </is>
      </c>
      <c r="I60" s="41" t="n"/>
      <c r="J60" s="41" t="inlineStr">
        <is>
          <t>Include</t>
        </is>
      </c>
      <c r="K60" s="41" t="n"/>
      <c r="L60" s="41" t="inlineStr">
        <is>
          <t>Revisión asistida por IA (un revisor; requiere verificación independiente)</t>
        </is>
      </c>
      <c r="M60" s="127" t="n">
        <v>46269</v>
      </c>
      <c r="N60" s="41" t="inlineStr">
        <is>
          <t>https://formative.jmir.org/2026/1/e85060/PDF</t>
        </is>
      </c>
      <c r="O60" s="41" t="inlineStr">
        <is>
          <t>Texto completo abierto con métodos y resultados suficientes; codificación en Extraccion_RQ_nuevos.</t>
        </is>
      </c>
      <c r="P60" s="41"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row>
    <row r="61" ht="42" customHeight="1">
      <c r="A61" s="126" t="n">
        <v>171</v>
      </c>
      <c r="B61" s="126" t="n">
        <v>2025</v>
      </c>
      <c r="C61" s="41" t="inlineStr">
        <is>
          <t>Artificial Intelligence Prediction of Individual Treatment Response to Smartphone-Based Mindfulness in Autistic Adults with Anxiety Symptoms: A Randomized Controlled Trial Analysis (Preprint)</t>
        </is>
      </c>
      <c r="D61" s="41" t="inlineStr">
        <is>
          <t>10.2196/89054</t>
        </is>
      </c>
      <c r="E61" s="41" t="inlineStr">
        <is>
          <t>Gun Ahn and Cindy Li and Aixin Liang and Wonchang Choi and Seoin Ahn and Clark Roberts and John Gabrieli</t>
        </is>
      </c>
      <c r="F61" s="41" t="inlineStr">
        <is>
          <t>JMIR AI</t>
        </is>
      </c>
      <c r="G61" s="41" t="inlineStr">
        <is>
          <t>Incluir provisionalmente</t>
        </is>
      </c>
      <c r="H61" s="41" t="inlineStr">
        <is>
          <t>Retrieved and reviewed</t>
        </is>
      </c>
      <c r="I61" s="41" t="n"/>
      <c r="J61" s="41" t="inlineStr">
        <is>
          <t>Include</t>
        </is>
      </c>
      <c r="K61" s="41" t="n"/>
      <c r="L61" s="41" t="inlineStr">
        <is>
          <t>Revisión asistida por IA (un revisor; requiere verificación independiente)</t>
        </is>
      </c>
      <c r="M61" s="127" t="n">
        <v>46269</v>
      </c>
      <c r="N61" s="41" t="inlineStr">
        <is>
          <t>https://doi.org/10.2196/89054</t>
        </is>
      </c>
      <c r="O61" s="41" t="inlineStr">
        <is>
          <t>Texto completo abierto con métodos y resultados suficientes; codificación en Extraccion_RQ_nuevos.</t>
        </is>
      </c>
      <c r="P61" s="41" t="n"/>
    </row>
    <row r="62" ht="42" customHeight="1">
      <c r="A62" s="126" t="n">
        <v>172</v>
      </c>
      <c r="B62" s="126" t="n">
        <v>2026</v>
      </c>
      <c r="C62" s="41" t="inlineStr">
        <is>
          <t>Evaluating Public Sentiment on Attention-Deficit/Hyperactivity Disorder and Autism Spectrum Disorder Compared With Other Mental Health Disorders From Posts on X (Formerly Known as Twitter): Longitudinal Analysis</t>
        </is>
      </c>
      <c r="D62" s="41" t="inlineStr">
        <is>
          <t>10.2196/74440</t>
        </is>
      </c>
      <c r="E62" s="41" t="inlineStr">
        <is>
          <t>Vitor Tiosso Batistetti and Facundo G Sanchez and Andrea Varaona and Francisco Lara-Abelenda and Mariana Pinto da Costa and Juan Pablo Chart-Pascual and Alberto Rodriguez-Quiroga and Javier Quintero and Miguel Angel Alvarez-Mon</t>
        </is>
      </c>
      <c r="F62" s="41" t="inlineStr">
        <is>
          <t>JMIR Infodemiology</t>
        </is>
      </c>
      <c r="G62" s="41" t="inlineStr">
        <is>
          <t>Incluir provisionalmente</t>
        </is>
      </c>
      <c r="H62" s="41" t="inlineStr">
        <is>
          <t>Retrieved and reviewed</t>
        </is>
      </c>
      <c r="I62" s="41" t="n"/>
      <c r="J62" s="41" t="inlineStr">
        <is>
          <t>Include</t>
        </is>
      </c>
      <c r="K62" s="41" t="n"/>
      <c r="L62" s="41" t="inlineStr">
        <is>
          <t>Revisión asistida por IA (un revisor; requiere verificación independiente)</t>
        </is>
      </c>
      <c r="M62" s="127" t="n">
        <v>46269</v>
      </c>
      <c r="N62" s="41" t="inlineStr">
        <is>
          <t>https://doi.org/10.2196/74440</t>
        </is>
      </c>
      <c r="O62" s="41" t="inlineStr">
        <is>
          <t>Texto completo abierto con métodos y resultados suficientes; codificación en Extraccion_RQ_nuevos.</t>
        </is>
      </c>
      <c r="P62" s="41"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row>
    <row r="63" ht="42" customHeight="1">
      <c r="A63" s="126" t="n">
        <v>173</v>
      </c>
      <c r="B63" s="126" t="n">
        <v>2025</v>
      </c>
      <c r="C63" s="41" t="inlineStr">
        <is>
          <t>From Click to Chat: A Comparative, Bilingual Study of Autism-Related Information on Websites and General-Purpose AI Chatbots (Preprint)</t>
        </is>
      </c>
      <c r="D63" s="41" t="inlineStr">
        <is>
          <t>10.2196/85196</t>
        </is>
      </c>
      <c r="E63" s="41" t="inlineStr">
        <is>
          <t>Valentin Nădășan and Ciprian-Rareș Păroiu and Alexandra Neguțescu and Elena-Gabriela Strete</t>
        </is>
      </c>
      <c r="F63" s="41" t="inlineStr">
        <is>
          <t>JMIR Formative Research</t>
        </is>
      </c>
      <c r="G63" s="41" t="inlineStr">
        <is>
          <t>Incluir provisionalmente</t>
        </is>
      </c>
      <c r="H63" s="41" t="inlineStr">
        <is>
          <t>Retrieved and reviewed</t>
        </is>
      </c>
      <c r="I63" s="41" t="n"/>
      <c r="J63" s="41" t="inlineStr">
        <is>
          <t>Include</t>
        </is>
      </c>
      <c r="K63" s="41" t="n"/>
      <c r="L63" s="41" t="inlineStr">
        <is>
          <t>Revisión asistida por IA (un revisor; requiere verificación independiente)</t>
        </is>
      </c>
      <c r="M63" s="127" t="n">
        <v>46269</v>
      </c>
      <c r="N63" s="41" t="inlineStr">
        <is>
          <t>https://doi.org/10.2196/85196</t>
        </is>
      </c>
      <c r="O63" s="41" t="inlineStr">
        <is>
          <t>Texto completo abierto con métodos y resultados suficientes; codificación en Extraccion_RQ_nuevos.</t>
        </is>
      </c>
      <c r="P63" s="41" t="n"/>
    </row>
    <row r="64" ht="42" customHeight="1">
      <c r="A64" s="126" t="n">
        <v>179</v>
      </c>
      <c r="B64" s="126" t="n">
        <v>2025</v>
      </c>
      <c r="C64" s="41" t="inlineStr">
        <is>
          <t>Free Water Corrected Diffusion Magnetic Resonance Imaging Reveals Microstructural Alterations in Corpus Callosum Subregions of Preschool Children With Autism</t>
        </is>
      </c>
      <c r="D64" s="41" t="inlineStr">
        <is>
          <t>10.1002/hbm.70435</t>
        </is>
      </c>
      <c r="E64" s="41" t="inlineStr">
        <is>
          <t>Doudou Cao and Litong Ni and Qi Qi and Lan Zhou and Junyi Wang and Yijie Li and Wei Zhang and Jiayan Wei and Yixiu Luo and Yi Wang and Fan Zhang and Shijun Li</t>
        </is>
      </c>
      <c r="F64" s="41" t="inlineStr">
        <is>
          <t>Human Brain Mapping</t>
        </is>
      </c>
      <c r="G64" s="41" t="inlineStr">
        <is>
          <t>Incluir provisionalmente</t>
        </is>
      </c>
      <c r="H64" s="41" t="inlineStr">
        <is>
          <t>Retrieved and reviewed</t>
        </is>
      </c>
      <c r="I64" s="41" t="n"/>
      <c r="J64" s="41" t="inlineStr">
        <is>
          <t>Include</t>
        </is>
      </c>
      <c r="K64" s="41" t="n"/>
      <c r="L64" s="41" t="inlineStr">
        <is>
          <t>Revisión asistida por IA (un revisor; requiere verificación independiente)</t>
        </is>
      </c>
      <c r="M64" s="127" t="n">
        <v>46269</v>
      </c>
      <c r="N64" s="41" t="inlineStr">
        <is>
          <t>https://onlinelibrary.wiley.com/doi/pdfdirect/10.1002/hbm.70435</t>
        </is>
      </c>
      <c r="O64" s="41" t="inlineStr">
        <is>
          <t>Texto completo abierto con métodos y resultados suficientes; codificación en Extraccion_RQ_nuevos.</t>
        </is>
      </c>
      <c r="P64" s="41"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row>
    <row r="65" ht="42" customHeight="1">
      <c r="A65" s="126" t="n">
        <v>180</v>
      </c>
      <c r="B65" s="126" t="n">
        <v>2026</v>
      </c>
      <c r="C65" s="41" t="inlineStr">
        <is>
          <t>The effect of spatial and intensity level augmentation of structural magnetic resonance images on autism diagnosis model</t>
        </is>
      </c>
      <c r="D65" s="41" t="inlineStr">
        <is>
          <t>10.1016/j.ajp.2026.104830</t>
        </is>
      </c>
      <c r="E65" s="41" t="inlineStr">
        <is>
          <t>D Swainson Sujana and Peter Augustin D</t>
        </is>
      </c>
      <c r="F65" s="41" t="inlineStr">
        <is>
          <t>Asian Journal of Psychiatry</t>
        </is>
      </c>
      <c r="G65" s="41" t="inlineStr">
        <is>
          <t>Incluir provisionalmente</t>
        </is>
      </c>
      <c r="H65" s="41" t="inlineStr">
        <is>
          <t>Retrieved and reviewed</t>
        </is>
      </c>
      <c r="I65" s="41" t="n"/>
      <c r="J65" s="41" t="inlineStr">
        <is>
          <t>Include</t>
        </is>
      </c>
      <c r="K65" s="41" t="n"/>
      <c r="L65" s="41" t="inlineStr">
        <is>
          <t>Revisión asistida por IA (un revisor; requiere verificación independiente)</t>
        </is>
      </c>
      <c r="M65" s="127" t="n">
        <v>46269</v>
      </c>
      <c r="N65" s="41" t="inlineStr">
        <is>
          <t>https://doi.org/10.1016/j.ajp.2026.104830</t>
        </is>
      </c>
      <c r="O65" s="41" t="inlineStr">
        <is>
          <t>Texto completo/contenido integral evaluable revisado; extraccion RQ disponible. Nivel de fuente y limitaciones documentados en Lote_02_25.</t>
        </is>
      </c>
      <c r="P65" s="41"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row>
    <row r="66" ht="42" customHeight="1">
      <c r="A66" s="126" t="n">
        <v>181</v>
      </c>
      <c r="B66" s="126" t="n">
        <v>2026</v>
      </c>
      <c r="C66" s="41" t="inlineStr">
        <is>
          <t>Human-centered AI for inclusive tourism: enhancing travel planning for adults with autism spectrum disorder</t>
        </is>
      </c>
      <c r="D66" s="41" t="inlineStr">
        <is>
          <t>10.1016/j.ijhcs.2025.103696</t>
        </is>
      </c>
      <c r="E66" s="41" t="inlineStr">
        <is>
          <t>Noemi Mauro and Fabio Ferrero and Liliana Ardissono and Federica Cena</t>
        </is>
      </c>
      <c r="F66" s="41" t="inlineStr">
        <is>
          <t>International Journal of Human Computer Studies</t>
        </is>
      </c>
      <c r="G66" s="41" t="inlineStr">
        <is>
          <t>Incluir provisionalmente</t>
        </is>
      </c>
      <c r="H66" s="41" t="inlineStr">
        <is>
          <t>Retrieved and reviewed</t>
        </is>
      </c>
      <c r="I66" s="41" t="n"/>
      <c r="J66" s="41" t="inlineStr">
        <is>
          <t>Include</t>
        </is>
      </c>
      <c r="K66" s="41" t="n"/>
      <c r="L66" s="41" t="inlineStr">
        <is>
          <t>Revisión asistida por IA (un revisor; requiere verificación independiente)</t>
        </is>
      </c>
      <c r="M66" s="127" t="n">
        <v>46269</v>
      </c>
      <c r="N66" s="41" t="inlineStr">
        <is>
          <t>https://iris.unito.it/handle/2318/2114230</t>
        </is>
      </c>
      <c r="O66" s="41" t="inlineStr">
        <is>
          <t>Texto completo/contenido integral evaluable revisado; extraccion RQ disponible. Nivel de fuente y limitaciones documentados en Lote_02_25.</t>
        </is>
      </c>
      <c r="P66" s="41"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row>
    <row r="67" ht="42" customHeight="1">
      <c r="A67" s="126" t="n">
        <v>182</v>
      </c>
      <c r="B67" s="126" t="n">
        <v>2026</v>
      </c>
      <c r="C67" s="41" t="inlineStr">
        <is>
          <t>Label leakage unmasked: a trustworthy-AI audit of autism screening models using the CLEAR-RD framework.</t>
        </is>
      </c>
      <c r="D67" s="41" t="inlineStr">
        <is>
          <t>10.3389/fpubh.2026.1881829</t>
        </is>
      </c>
      <c r="E67" s="41" t="inlineStr">
        <is>
          <t>Boulbaba Ben Ammar and Walid Karamti</t>
        </is>
      </c>
      <c r="F67" s="41" t="inlineStr">
        <is>
          <t>Frontiers in public health</t>
        </is>
      </c>
      <c r="G67" s="41" t="inlineStr">
        <is>
          <t>Incluir provisionalmente</t>
        </is>
      </c>
      <c r="H67" s="41" t="inlineStr">
        <is>
          <t>Retrieved and reviewed</t>
        </is>
      </c>
      <c r="I67" s="41" t="n"/>
      <c r="J67" s="41" t="inlineStr">
        <is>
          <t>Include</t>
        </is>
      </c>
      <c r="K67" s="41" t="n"/>
      <c r="L67" s="41" t="inlineStr">
        <is>
          <t>Revisión asistida por IA (un revisor; requiere verificación independiente)</t>
        </is>
      </c>
      <c r="M67" s="127" t="n">
        <v>46269</v>
      </c>
      <c r="N67" s="41" t="inlineStr">
        <is>
          <t>https://www.frontiersin.org/journals/public-health/articles/10.3389/fpubh.2026.1881829/pdf</t>
        </is>
      </c>
      <c r="O67" s="41" t="inlineStr">
        <is>
          <t>Texto completo abierto con métodos y resultados suficientes; codificación en Extraccion_RQ_nuevos.</t>
        </is>
      </c>
      <c r="P67" s="41"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row>
    <row r="68" ht="42" customHeight="1">
      <c r="A68" s="126" t="n">
        <v>183</v>
      </c>
      <c r="B68" s="126" t="n">
        <v>2025</v>
      </c>
      <c r="C68" s="41" t="inlineStr">
        <is>
          <t>Adaptive Multi-Scale Dynamic Graph Representation Learning With Overlapping Community-Awareness for ASD Classification</t>
        </is>
      </c>
      <c r="D68" s="41" t="inlineStr">
        <is>
          <t>10.1109/JBHI.2025.3622540</t>
        </is>
      </c>
      <c r="E68" s="41" t="inlineStr">
        <is>
          <t>Wenwen Zeng and Feiyu Yin and Pengfei Song and Yonghuang Wu and Chengqian Zhao and Guoqing Wu and Jinhua Yu</t>
        </is>
      </c>
      <c r="F68" s="41" t="inlineStr">
        <is>
          <t>IEEE Journal of Biomedical and Health Informatics</t>
        </is>
      </c>
      <c r="G68" s="41" t="inlineStr">
        <is>
          <t>Incluir provisionalmente</t>
        </is>
      </c>
      <c r="H68" s="41" t="inlineStr">
        <is>
          <t>Eligibility reviewed from accessible primary-source content; scoped adjudication completed</t>
        </is>
      </c>
      <c r="I68" s="41" t="n"/>
      <c r="J68" s="41" t="inlineStr">
        <is>
          <t>Include</t>
        </is>
      </c>
      <c r="K68" s="41" t="n"/>
      <c r="L68" s="41" t="inlineStr">
        <is>
          <t>Revisión asistida por IA (un revisor; requiere verificación independiente)</t>
        </is>
      </c>
      <c r="M68" s="127" t="n">
        <v>46269</v>
      </c>
      <c r="N68" s="41" t="inlineStr">
        <is>
          <t>https://pubmed.ncbi.nlm.nih.gov/41359708/</t>
        </is>
      </c>
      <c r="O68" s="41" t="inlineStr">
        <is>
          <t>Contenido primario accesible revisado y adjudicación RQ cerrada en Lote_06_22. Nivel de evidencia, limitaciones y prioridad de verificación humana documentados en Lote_06_22.</t>
        </is>
      </c>
      <c r="P68" s="41"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row>
    <row r="69" ht="42" customHeight="1">
      <c r="A69" s="126" t="n">
        <v>185</v>
      </c>
      <c r="B69" s="126" t="n">
        <v>2026</v>
      </c>
      <c r="C69" s="41" t="inlineStr">
        <is>
          <t>Early multimodal behavioral cues in autism: a micro-analytical exploration of actions, gestures and speech during naturalistic parent-child interactions</t>
        </is>
      </c>
      <c r="D69" s="41" t="inlineStr">
        <is>
          <t>10.1016/j.ijchp.2026.100664</t>
        </is>
      </c>
      <c r="E69" s="41" t="inlineStr">
        <is>
          <t>M Mastrogiuseppe and F I Famà and R Bruschetta and E Leonardi and A Campisi and S Aiello and C Carrozza and A Ruggeri and S Baieli and S Campisi and L Turriziani and G Di Rosa and M V Lombardo and G Tartarisco and O Capirci and G Pioggia and L Ruta</t>
        </is>
      </c>
      <c r="F69" s="41" t="inlineStr">
        <is>
          <t>International Journal of Clinical and Health Psychology</t>
        </is>
      </c>
      <c r="G69" s="41" t="inlineStr">
        <is>
          <t>Incluir provisionalmente</t>
        </is>
      </c>
      <c r="H69" s="41" t="inlineStr">
        <is>
          <t>Retrieved and reviewed</t>
        </is>
      </c>
      <c r="I69" s="41" t="n"/>
      <c r="J69" s="41" t="inlineStr">
        <is>
          <t>Include</t>
        </is>
      </c>
      <c r="K69" s="41" t="n"/>
      <c r="L69" s="41" t="inlineStr">
        <is>
          <t>Revisión asistida por IA (un revisor; requiere verificación independiente)</t>
        </is>
      </c>
      <c r="M69" s="127" t="n">
        <v>46269</v>
      </c>
      <c r="N69" s="41" t="inlineStr">
        <is>
          <t>https://doi.org/10.1016/j.ijchp.2026.100664</t>
        </is>
      </c>
      <c r="O69" s="41" t="inlineStr">
        <is>
          <t>Texto completo abierto con métodos y resultados suficientes; codificación en Extraccion_RQ_nuevos.</t>
        </is>
      </c>
      <c r="P69" s="41"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row>
    <row r="70" ht="42" customHeight="1">
      <c r="A70" s="126" t="n">
        <v>186</v>
      </c>
      <c r="B70" s="126" t="n">
        <v>2026</v>
      </c>
      <c r="C70" s="41" t="inlineStr">
        <is>
          <t>Mood instability and mental health service use in autism and attention-deficit/hyperactivity disorder: a natural language processing analysis of CRIS electronic healthcare records from 21 906 children and adolescents.</t>
        </is>
      </c>
      <c r="D70" s="41" t="inlineStr">
        <is>
          <t>10.1136/bmjment-2026-302488</t>
        </is>
      </c>
      <c r="E70" s="41" t="inlineStr">
        <is>
          <t>Asilay Seker and Seungyoung Kim and Susie Chandler and Craig Colling and Rashmi Patel and Edmund Sonuga-Barke and Johnny Downs</t>
        </is>
      </c>
      <c r="F70" s="41" t="inlineStr">
        <is>
          <t>BMJ mental health</t>
        </is>
      </c>
      <c r="G70" s="41" t="inlineStr">
        <is>
          <t>Incluir provisionalmente</t>
        </is>
      </c>
      <c r="H70" s="41" t="inlineStr">
        <is>
          <t>Retrieved and reviewed</t>
        </is>
      </c>
      <c r="I70" s="41" t="n"/>
      <c r="J70" s="41" t="inlineStr">
        <is>
          <t>Include</t>
        </is>
      </c>
      <c r="K70" s="41" t="n"/>
      <c r="L70" s="41" t="inlineStr">
        <is>
          <t>Revisión asistida por IA (un revisor; requiere verificación independiente)</t>
        </is>
      </c>
      <c r="M70" s="127" t="n">
        <v>46269</v>
      </c>
      <c r="N70" s="41" t="inlineStr">
        <is>
          <t>https://mentalhealth.bmj.com/content/29/1/e302488.full.pdf</t>
        </is>
      </c>
      <c r="O70" s="41" t="inlineStr">
        <is>
          <t>Texto completo abierto con métodos y resultados suficientes; codificación en Extraccion_RQ_nuevos.</t>
        </is>
      </c>
      <c r="P70" s="41"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row>
    <row r="71" ht="42" customHeight="1">
      <c r="A71" s="126" t="n">
        <v>187</v>
      </c>
      <c r="B71" s="126" t="n">
        <v>2026</v>
      </c>
      <c r="C71" s="41" t="inlineStr">
        <is>
          <t>Early Identification of Autism Spectrum Disorder using a Hybrid ViT–Mamba Multimodal Architecture</t>
        </is>
      </c>
      <c r="D71" s="41" t="inlineStr">
        <is>
          <t>10.1016/j.procs.2026.06.363</t>
        </is>
      </c>
      <c r="E71" s="41" t="inlineStr">
        <is>
          <t>Yeddula Vamsi Krishna and Akshat Agarwal and Karthik S A</t>
        </is>
      </c>
      <c r="F71" s="41" t="inlineStr">
        <is>
          <t>Procedia Computer Science</t>
        </is>
      </c>
      <c r="G71" s="41" t="inlineStr">
        <is>
          <t>Incluir provisionalmente</t>
        </is>
      </c>
      <c r="H71" s="41" t="inlineStr">
        <is>
          <t>Retrieved and reviewed</t>
        </is>
      </c>
      <c r="I71" s="41" t="n"/>
      <c r="J71" s="41" t="inlineStr">
        <is>
          <t>Include</t>
        </is>
      </c>
      <c r="K71" s="41" t="n"/>
      <c r="L71" s="41" t="inlineStr">
        <is>
          <t>Revision asistida por IA (un revisor; requiere verificacion independiente)</t>
        </is>
      </c>
      <c r="M71" s="127" t="n">
        <v>46269</v>
      </c>
      <c r="N71" s="41" t="inlineStr">
        <is>
          <t>https://www.sciencedirect.com/science/article/pii/S1877050926019952</t>
        </is>
      </c>
      <c r="O71" s="41" t="inlineStr">
        <is>
          <t>Contenido evaluable suficiente revisado; codificacion RQ disponible en Extraccion_RQ_nuevos y cautelas en Lote_03_25.</t>
        </is>
      </c>
      <c r="P71" s="41" t="n"/>
    </row>
    <row r="72" ht="42" customHeight="1">
      <c r="A72" s="126" t="n">
        <v>188</v>
      </c>
      <c r="B72" s="126" t="n">
        <v>2026</v>
      </c>
      <c r="C72" s="41" t="inlineStr">
        <is>
          <t>Baseline symptom severity and response to multisession cathodal transcranial direct current stimulation in adolescents and young adults with autism: an exploratory analysis</t>
        </is>
      </c>
      <c r="D72" s="41" t="inlineStr">
        <is>
          <t>10.1016/j.jpsychires.2026.03.043</t>
        </is>
      </c>
      <c r="E72" s="41" t="inlineStr">
        <is>
          <t>Melody M Y Chan and Ka Lai Wong and Caroline K S Shea and Divya Saxena and Mei chun Cheung and Agnes S Chan and Yvonne M Y Han</t>
        </is>
      </c>
      <c r="F72" s="41" t="inlineStr">
        <is>
          <t>Journal of Psychiatric Research</t>
        </is>
      </c>
      <c r="G72" s="41" t="inlineStr">
        <is>
          <t>Incluir provisionalmente</t>
        </is>
      </c>
      <c r="H72" s="41" t="inlineStr">
        <is>
          <t>Retrieved and reviewed</t>
        </is>
      </c>
      <c r="I72" s="41" t="n"/>
      <c r="J72" s="41" t="inlineStr">
        <is>
          <t>Include</t>
        </is>
      </c>
      <c r="K72" s="41" t="n"/>
      <c r="L72" s="41" t="inlineStr">
        <is>
          <t>Revision asistida por IA (un revisor; requiere verificacion independiente)</t>
        </is>
      </c>
      <c r="M72" s="127" t="n">
        <v>46269</v>
      </c>
      <c r="N72" s="41" t="inlineStr">
        <is>
          <t>https://www.sciencedirect.com/science/article/pii/S0022395626001998</t>
        </is>
      </c>
      <c r="O72" s="41" t="inlineStr">
        <is>
          <t>Contenido evaluable suficiente revisado; codificacion RQ disponible en Extraccion_RQ_nuevos y cautelas en Lote_03_25.</t>
        </is>
      </c>
      <c r="P72" s="41"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row>
    <row r="73" ht="42" customHeight="1">
      <c r="A73" s="126" t="n">
        <v>190</v>
      </c>
      <c r="B73" s="126" t="n">
        <v>2026</v>
      </c>
      <c r="C73" s="41" t="inlineStr">
        <is>
          <t>DenWide-Net: Dense WideresNet for autism spectrum disorder detection using MRI image</t>
        </is>
      </c>
      <c r="D73" s="41" t="inlineStr">
        <is>
          <t>10.1016/j.bspc.2025.108976</t>
        </is>
      </c>
      <c r="E73" s="41" t="inlineStr">
        <is>
          <t>A Arunkumar and S Sudhakar Ilango</t>
        </is>
      </c>
      <c r="F73" s="41" t="inlineStr">
        <is>
          <t>Biomedical Signal Processing and Control</t>
        </is>
      </c>
      <c r="G73" s="41" t="inlineStr">
        <is>
          <t>Incluir provisionalmente</t>
        </is>
      </c>
      <c r="H73" s="41" t="inlineStr">
        <is>
          <t>Retrieved and reviewed</t>
        </is>
      </c>
      <c r="I73" s="41" t="n"/>
      <c r="J73" s="41" t="inlineStr">
        <is>
          <t>Include</t>
        </is>
      </c>
      <c r="K73" s="41" t="n"/>
      <c r="L73" s="41" t="inlineStr">
        <is>
          <t>Revision asistida por IA (un revisor; requiere verificacion independiente)</t>
        </is>
      </c>
      <c r="M73" s="127" t="n">
        <v>46269</v>
      </c>
      <c r="N73" s="41" t="inlineStr">
        <is>
          <t>https://www.sciencedirect.com/science/article/pii/S1746809425014879</t>
        </is>
      </c>
      <c r="O73" s="41" t="inlineStr">
        <is>
          <t>Contenido evaluable suficiente revisado; codificacion RQ disponible en Extraccion_RQ_nuevos y cautelas en Lote_03_25.</t>
        </is>
      </c>
      <c r="P73" s="41"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row>
    <row r="74" ht="42" customHeight="1">
      <c r="A74" s="126" t="n">
        <v>191</v>
      </c>
      <c r="B74" s="126" t="n">
        <v>2026</v>
      </c>
      <c r="C74" s="41" t="inlineStr">
        <is>
          <t>A functional system-informed graph neural network framework to quantify interpretable brain dysfunction in ASD</t>
        </is>
      </c>
      <c r="D74" s="41" t="inlineStr">
        <is>
          <t>10.1016/j.neunet.2025.108295</t>
        </is>
      </c>
      <c r="E74" s="41" t="inlineStr">
        <is>
          <t>Yong Jiao and Xinxu Wei and Lifang He and Yu Zhang</t>
        </is>
      </c>
      <c r="F74" s="41" t="inlineStr">
        <is>
          <t>Neural Networks</t>
        </is>
      </c>
      <c r="G74" s="41" t="inlineStr">
        <is>
          <t>Incluir provisionalmente</t>
        </is>
      </c>
      <c r="H74" s="41" t="inlineStr">
        <is>
          <t>Retrieved and reviewed</t>
        </is>
      </c>
      <c r="I74" s="41" t="n"/>
      <c r="J74" s="41" t="inlineStr">
        <is>
          <t>Include</t>
        </is>
      </c>
      <c r="K74" s="41" t="n"/>
      <c r="L74" s="41" t="inlineStr">
        <is>
          <t>Revisión asistida por IA (un revisor; requiere verificación independiente)</t>
        </is>
      </c>
      <c r="M74" s="127" t="n">
        <v>46269</v>
      </c>
      <c r="N74" s="41" t="inlineStr">
        <is>
          <t>https://pmc.ncbi.nlm.nih.gov/articles/PMC13179114/</t>
        </is>
      </c>
      <c r="O74" s="41" t="inlineStr">
        <is>
          <t>Texto completo abierto con métodos y resultados suficientes; codificación en Extraccion_RQ_nuevos.</t>
        </is>
      </c>
      <c r="P74" s="41"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row>
    <row r="75" ht="42" customHeight="1">
      <c r="A75" s="126" t="n">
        <v>197</v>
      </c>
      <c r="B75" s="126" t="n">
        <v>2026</v>
      </c>
      <c r="C75" s="41" t="inlineStr">
        <is>
          <t>Deep learning for autism detection using clinical notes: A comparison of transfer learning for a transparent and black-box approach</t>
        </is>
      </c>
      <c r="D75" s="41" t="inlineStr">
        <is>
          <t>10.1016/j.artmed.2025.103318</t>
        </is>
      </c>
      <c r="E75" s="41" t="inlineStr">
        <is>
          <t>Gondy Leroy and Prakash Bisht and Sai Madhuri Kandula and Nell Maltman and Sydney Rice</t>
        </is>
      </c>
      <c r="F75" s="41" t="inlineStr">
        <is>
          <t>Artificial Intelligence in Medicine</t>
        </is>
      </c>
      <c r="G75" s="41" t="inlineStr">
        <is>
          <t>Incluir provisionalmente</t>
        </is>
      </c>
      <c r="H75" s="41" t="inlineStr">
        <is>
          <t>Retrieved and reviewed</t>
        </is>
      </c>
      <c r="I75" s="41" t="n"/>
      <c r="J75" s="41" t="inlineStr">
        <is>
          <t>Include</t>
        </is>
      </c>
      <c r="K75" s="41" t="n"/>
      <c r="L75" s="41" t="inlineStr">
        <is>
          <t>Revisión asistida por IA (un revisor; requiere verificación independiente)</t>
        </is>
      </c>
      <c r="M75" s="127" t="n">
        <v>46269</v>
      </c>
      <c r="N75" s="41" t="inlineStr">
        <is>
          <t>https://doi.org/10.1016/j.artmed.2025.103318</t>
        </is>
      </c>
      <c r="O75" s="41" t="inlineStr">
        <is>
          <t>Texto completo abierto con métodos y resultados suficientes; codificación en Extraccion_RQ_nuevos.</t>
        </is>
      </c>
      <c r="P75" s="41"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row>
    <row r="76" ht="42" customHeight="1">
      <c r="A76" s="126" t="n">
        <v>198</v>
      </c>
      <c r="B76" s="126" t="n">
        <v>2026</v>
      </c>
      <c r="C76" s="41" t="inlineStr">
        <is>
          <t>A Multimodal AI Framework for Early Autism Identification Using CbRNN–Ensemble Modelling and Advanced NCIAPPF-Based Temporal Encoding</t>
        </is>
      </c>
      <c r="D76" s="41" t="inlineStr">
        <is>
          <t>10.1002/jdn.70117</t>
        </is>
      </c>
      <c r="E76" s="41" t="inlineStr">
        <is>
          <t>Indhu Bonthala and Sravanthi Chadubudhi and Sreeja Linga and Shaik Khasim Saheb</t>
        </is>
      </c>
      <c r="F76" s="41" t="inlineStr">
        <is>
          <t>International Journal of Developmental Neuroscience</t>
        </is>
      </c>
      <c r="G76" s="41" t="inlineStr">
        <is>
          <t>Incluir provisionalmente</t>
        </is>
      </c>
      <c r="H76" s="41" t="inlineStr">
        <is>
          <t>Eligibility reviewed from accessible primary-source content; scoped adjudication completed</t>
        </is>
      </c>
      <c r="I76" s="41" t="n"/>
      <c r="J76" s="41" t="inlineStr">
        <is>
          <t>Include</t>
        </is>
      </c>
      <c r="K76" s="41" t="n"/>
      <c r="L76" s="41" t="inlineStr">
        <is>
          <t>Revisión asistida por IA (un revisor; requiere verificación independiente)</t>
        </is>
      </c>
      <c r="M76" s="127" t="n">
        <v>46269</v>
      </c>
      <c r="N76" s="41" t="inlineStr">
        <is>
          <t>https://onlinelibrary.wiley.com/doi/10.1002/jdn.70117</t>
        </is>
      </c>
      <c r="O76" s="41" t="inlineStr">
        <is>
          <t>Contenido primario accesible revisado y adjudicación RQ cerrada en Lote_06_22. Nivel de evidencia, limitaciones y prioridad de verificación humana documentados en Lote_06_22.</t>
        </is>
      </c>
      <c r="P76" s="41"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row>
    <row r="77" ht="42" customHeight="1">
      <c r="A77" s="126" t="n">
        <v>199</v>
      </c>
      <c r="B77" s="126" t="n">
        <v>2026</v>
      </c>
      <c r="C77" s="41" t="inlineStr">
        <is>
          <t>Artificial Intelligence for Enhancing Emotion Expression in Augmentative and Alternative Communication Systems: A Preliminary Study Including Children Both With and Without Autism.</t>
        </is>
      </c>
      <c r="D77" s="41" t="inlineStr">
        <is>
          <t>10.1044/2026_AJSLP-25-00469</t>
        </is>
      </c>
      <c r="E77" s="41" t="inlineStr">
        <is>
          <t>Kevin M Pitt and Ciara Ousley and Christopher Gibbons and Eli Martinez and Ciera E Kirkpatrick and Austin Bubak</t>
        </is>
      </c>
      <c r="F77" s="41" t="inlineStr">
        <is>
          <t>American journal of speech-language pathology</t>
        </is>
      </c>
      <c r="G77" s="41" t="inlineStr">
        <is>
          <t>Incluir provisionalmente</t>
        </is>
      </c>
      <c r="H77" s="41" t="inlineStr">
        <is>
          <t>Retrieved and reviewed</t>
        </is>
      </c>
      <c r="I77" s="41" t="n"/>
      <c r="J77" s="41" t="inlineStr">
        <is>
          <t>Include</t>
        </is>
      </c>
      <c r="K77" s="41" t="n"/>
      <c r="L77" s="41" t="inlineStr">
        <is>
          <t>Revision asistida por IA (un revisor; requiere verificacion independiente)</t>
        </is>
      </c>
      <c r="M77" s="127" t="n">
        <v>46269</v>
      </c>
      <c r="N77" s="41" t="inlineStr">
        <is>
          <t>https://pubs.asha.org/doi/10.1044/2026_AJSLP-25-00469</t>
        </is>
      </c>
      <c r="O77" s="41" t="inlineStr">
        <is>
          <t>Contenido evaluable suficiente revisado; codificacion RQ disponible en Extraccion_RQ_nuevos y cautelas en Lote_03_25.</t>
        </is>
      </c>
      <c r="P77" s="41"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row>
    <row r="78" ht="42" customHeight="1">
      <c r="A78" s="126" t="n">
        <v>200</v>
      </c>
      <c r="B78" s="126" t="n">
        <v>2026</v>
      </c>
      <c r="C78" s="41" t="inlineStr">
        <is>
          <t>Finding the forest in the trees: Using machine learning and online cognitive and perceptual measures to predict adult autism diagnosis</t>
        </is>
      </c>
      <c r="D78" s="41" t="inlineStr">
        <is>
          <t>10.1038/s41398-026-03823-y</t>
        </is>
      </c>
      <c r="E78" s="41" t="inlineStr">
        <is>
          <t>Erik Van der Burg and Robert M Jertberg and Hilde M Geurts and Bhismadev Chakrabarti and Sander Begeer</t>
        </is>
      </c>
      <c r="F78" s="41" t="inlineStr">
        <is>
          <t>Translational Psychiatry</t>
        </is>
      </c>
      <c r="G78" s="41" t="inlineStr">
        <is>
          <t>Incluir provisionalmente</t>
        </is>
      </c>
      <c r="H78" s="41" t="inlineStr">
        <is>
          <t>Retrieved and reviewed</t>
        </is>
      </c>
      <c r="I78" s="41" t="n"/>
      <c r="J78" s="41" t="inlineStr">
        <is>
          <t>Include</t>
        </is>
      </c>
      <c r="K78" s="41" t="n"/>
      <c r="L78" s="41" t="inlineStr">
        <is>
          <t>Revisión asistida por IA (un revisor; requiere verificación independiente)</t>
        </is>
      </c>
      <c r="M78" s="127" t="n">
        <v>46269</v>
      </c>
      <c r="N78" s="41" t="inlineStr">
        <is>
          <t>https://www.nature.com/articles/s41398-026-03823-y.pdf</t>
        </is>
      </c>
      <c r="O78" s="41" t="inlineStr">
        <is>
          <t>Texto completo abierto con métodos y resultados suficientes; codificación en Extraccion_RQ_nuevos.</t>
        </is>
      </c>
      <c r="P78" s="41"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row>
    <row r="79" ht="42" customHeight="1">
      <c r="A79" s="126" t="n">
        <v>203</v>
      </c>
      <c r="B79" s="126" t="n">
        <v>2026</v>
      </c>
      <c r="C79" s="41" t="inlineStr">
        <is>
          <t>Individuation of predictive parameters of posterior cranial fossa decompression in pediatric patients with Chiari I malformation and autism spectrum disorder</t>
        </is>
      </c>
      <c r="D79" s="41" t="inlineStr">
        <is>
          <t>10.1007/s00381-025-07119-2</t>
        </is>
      </c>
      <c r="E79" s="41"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F79" s="41" t="inlineStr">
        <is>
          <t>Child's Nervous System</t>
        </is>
      </c>
      <c r="G79" s="41" t="inlineStr">
        <is>
          <t>Incluir provisionalmente</t>
        </is>
      </c>
      <c r="H79" s="41" t="inlineStr">
        <is>
          <t>Retrieved and reviewed</t>
        </is>
      </c>
      <c r="I79" s="41" t="n"/>
      <c r="J79" s="41" t="inlineStr">
        <is>
          <t>Include</t>
        </is>
      </c>
      <c r="K79" s="41" t="n"/>
      <c r="L79" s="41" t="inlineStr">
        <is>
          <t>Revision asistida por IA (un revisor; requiere verificacion independiente)</t>
        </is>
      </c>
      <c r="M79" s="127" t="n">
        <v>46269</v>
      </c>
      <c r="N79" s="41" t="inlineStr">
        <is>
          <t>https://pubmed.ncbi.nlm.nih.gov/41535441/</t>
        </is>
      </c>
      <c r="O79" s="41" t="inlineStr">
        <is>
          <t>Contenido evaluable suficiente revisado; codificacion RQ disponible en Extraccion_RQ_nuevos y cautelas en Lote_03_25.</t>
        </is>
      </c>
      <c r="P79" s="41"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row>
    <row r="80" ht="42" customHeight="1">
      <c r="A80" s="126" t="n">
        <v>204</v>
      </c>
      <c r="B80" s="126" t="n">
        <v>2026</v>
      </c>
      <c r="C80" s="41" t="inlineStr">
        <is>
          <t>An automated detection system of autism spectrum disorder using meta-heuristic approach of adaptive LSTM with bayesian learning technique</t>
        </is>
      </c>
      <c r="D80" s="41" t="inlineStr">
        <is>
          <t>10.1007/s13246-025-01681-4</t>
        </is>
      </c>
      <c r="E80" s="41" t="inlineStr">
        <is>
          <t>Jegan Amaranth J and S Meera</t>
        </is>
      </c>
      <c r="F80" s="41" t="inlineStr">
        <is>
          <t>Physical and Engineering Sciences in Medicine</t>
        </is>
      </c>
      <c r="G80" s="41" t="inlineStr">
        <is>
          <t>Incluir provisionalmente</t>
        </is>
      </c>
      <c r="H80" s="41" t="inlineStr">
        <is>
          <t>Retrieved and reviewed</t>
        </is>
      </c>
      <c r="I80" s="41" t="n"/>
      <c r="J80" s="41" t="inlineStr">
        <is>
          <t>Include</t>
        </is>
      </c>
      <c r="K80" s="41" t="n"/>
      <c r="L80" s="41" t="inlineStr">
        <is>
          <t>Revision asistida por IA (un revisor; requiere verificacion independiente)</t>
        </is>
      </c>
      <c r="M80" s="127" t="n">
        <v>46269</v>
      </c>
      <c r="N80" s="41" t="inlineStr">
        <is>
          <t>https://pubmed.ncbi.nlm.nih.gov/41642457/</t>
        </is>
      </c>
      <c r="O80" s="41" t="inlineStr">
        <is>
          <t>Contenido evaluable suficiente revisado; codificacion RQ disponible en Extraccion_RQ_nuevos y cautelas en Lote_03_25.</t>
        </is>
      </c>
      <c r="P80" s="41"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row>
    <row r="81" ht="42" customHeight="1">
      <c r="A81" s="126" t="n">
        <v>208</v>
      </c>
      <c r="B81" s="126" t="n">
        <v>2026</v>
      </c>
      <c r="C81" s="41" t="inlineStr">
        <is>
          <t>ADBrainNet: a deep neural network for Autism Spectrum Disorder (ASD) and Attention Deficit and Hyperactivity Disorder (ADHD) classification using resting-state fMRI images based on explainable artificial intelligence.</t>
        </is>
      </c>
      <c r="D81" s="41" t="inlineStr">
        <is>
          <t>10.1007/s11517-026-03530-2</t>
        </is>
      </c>
      <c r="E81" s="41" t="inlineStr">
        <is>
          <t>Xinyao Yi and Jian Huang and Babatunde Akinwunmi and Wai-Kit Ming</t>
        </is>
      </c>
      <c r="F81" s="41" t="inlineStr">
        <is>
          <t>Medical \&amp; biological engineering \&amp; computing</t>
        </is>
      </c>
      <c r="G81" s="41" t="inlineStr">
        <is>
          <t>Incluir provisionalmente</t>
        </is>
      </c>
      <c r="H81" s="41" t="inlineStr">
        <is>
          <t>Retrieved and reviewed</t>
        </is>
      </c>
      <c r="I81" s="41" t="n"/>
      <c r="J81" s="41" t="inlineStr">
        <is>
          <t>Include</t>
        </is>
      </c>
      <c r="K81" s="41" t="n"/>
      <c r="L81" s="41" t="inlineStr">
        <is>
          <t>Revision asistida por IA (un revisor; requiere verificacion independiente)</t>
        </is>
      </c>
      <c r="M81" s="127" t="n">
        <v>46269</v>
      </c>
      <c r="N81" s="41" t="inlineStr">
        <is>
          <t>https://pubmed.ncbi.nlm.nih.gov/41781648/</t>
        </is>
      </c>
      <c r="O81" s="41" t="inlineStr">
        <is>
          <t>Contenido evaluable suficiente revisado; codificacion RQ disponible en Extraccion_RQ_nuevos y cautelas en Lote_03_25.</t>
        </is>
      </c>
      <c r="P81" s="41"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row>
    <row r="82" ht="42" customHeight="1">
      <c r="A82" s="126" t="n">
        <v>209</v>
      </c>
      <c r="B82" s="126" t="n">
        <v>2026</v>
      </c>
      <c r="C82" s="41" t="inlineStr">
        <is>
          <t>Integrating EEG microstate dynamics in a stacked ensemble for neurodiagnostic ASD assessment</t>
        </is>
      </c>
      <c r="D82" s="41" t="inlineStr">
        <is>
          <t>10.1016/j.bbr.2026.116220</t>
        </is>
      </c>
      <c r="E82" s="41" t="inlineStr">
        <is>
          <t>Delna Kuriyakose and Gowsalya M.</t>
        </is>
      </c>
      <c r="F82" s="41" t="inlineStr">
        <is>
          <t>Behavioural Brain Research</t>
        </is>
      </c>
      <c r="G82" s="41" t="inlineStr">
        <is>
          <t>Incluir provisionalmente</t>
        </is>
      </c>
      <c r="H82" s="41" t="inlineStr">
        <is>
          <t>Retrieved and reviewed</t>
        </is>
      </c>
      <c r="I82" s="41" t="n"/>
      <c r="J82" s="41" t="inlineStr">
        <is>
          <t>Include</t>
        </is>
      </c>
      <c r="K82" s="41" t="n"/>
      <c r="L82" s="41" t="inlineStr">
        <is>
          <t>Revision asistida por IA (un revisor; requiere verificacion independiente)</t>
        </is>
      </c>
      <c r="M82" s="127" t="n">
        <v>46269</v>
      </c>
      <c r="N82" s="41" t="inlineStr">
        <is>
          <t>https://www.sciencedirect.com/science/article/pii/S0166432826001968</t>
        </is>
      </c>
      <c r="O82" s="41" t="inlineStr">
        <is>
          <t>Contenido evaluable suficiente revisado; codificacion RQ disponible en Extraccion_RQ_nuevos y cautelas en Lote_03_25.</t>
        </is>
      </c>
      <c r="P82" s="41"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row>
    <row r="83" ht="42" customHeight="1">
      <c r="A83" s="126" t="n">
        <v>210</v>
      </c>
      <c r="B83" s="126" t="n">
        <v>2026</v>
      </c>
      <c r="C83" s="41" t="inlineStr">
        <is>
          <t>Biomarker Discovery for Autism Prediction Using Massive Feature Extraction Based on EEG Signals</t>
        </is>
      </c>
      <c r="D83" s="41" t="inlineStr">
        <is>
          <t>10.3390/s26061862</t>
        </is>
      </c>
      <c r="E83" s="41" t="inlineStr">
        <is>
          <t>Nauman Hafeez and Abdul Rehman Aslam and Muhammad Awais Bin Altaf</t>
        </is>
      </c>
      <c r="F83" s="41" t="inlineStr">
        <is>
          <t>Sensors</t>
        </is>
      </c>
      <c r="G83" s="41" t="inlineStr">
        <is>
          <t>Incluir provisionalmente</t>
        </is>
      </c>
      <c r="H83" s="41" t="inlineStr">
        <is>
          <t>Retrieved and reviewed</t>
        </is>
      </c>
      <c r="I83" s="41" t="n"/>
      <c r="J83" s="41" t="inlineStr">
        <is>
          <t>Include</t>
        </is>
      </c>
      <c r="K83" s="41" t="n"/>
      <c r="L83" s="41" t="inlineStr">
        <is>
          <t>Revisión asistida por IA (un revisor; requiere verificación independiente)</t>
        </is>
      </c>
      <c r="M83" s="127" t="n">
        <v>46269</v>
      </c>
      <c r="N83" s="41" t="inlineStr">
        <is>
          <t>https://www.mdpi.com/1424-8220/26/6/1862/pdf?version=1773629441</t>
        </is>
      </c>
      <c r="O83" s="41" t="inlineStr">
        <is>
          <t>Texto completo abierto con métodos y resultados suficientes; codificación en Extraccion_RQ_nuevos.</t>
        </is>
      </c>
      <c r="P83" s="41"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row>
    <row r="84" ht="42" customHeight="1">
      <c r="A84" s="126" t="n">
        <v>211</v>
      </c>
      <c r="B84" s="126" t="n">
        <v>2026</v>
      </c>
      <c r="C84" s="41" t="inlineStr">
        <is>
          <t>Predicting Autism</t>
        </is>
      </c>
      <c r="D84" s="41" t="inlineStr">
        <is>
          <t>10.1002/9781394271177.CH13</t>
        </is>
      </c>
      <c r="E84" s="41" t="inlineStr">
        <is>
          <t>Soumyendu Das and Soham Patra</t>
        </is>
      </c>
      <c r="F84" s="41" t="inlineStr">
        <is>
          <t>Wearable Technologies for Digital Medicine: Advancement, Models, and Applications</t>
        </is>
      </c>
      <c r="G84" s="41" t="inlineStr">
        <is>
          <t>Incluir provisionalmente</t>
        </is>
      </c>
      <c r="H84" s="41" t="inlineStr">
        <is>
          <t>Retrieved and reviewed</t>
        </is>
      </c>
      <c r="I84" s="41" t="n"/>
      <c r="J84" s="41" t="inlineStr">
        <is>
          <t>Exclude</t>
        </is>
      </c>
      <c r="K84" s="41"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84" s="41" t="inlineStr">
        <is>
          <t>Revision asistida por IA (un revisor; requiere verificacion independiente)</t>
        </is>
      </c>
      <c r="M84" s="127" t="n">
        <v>46269</v>
      </c>
      <c r="N84" s="41" t="inlineStr">
        <is>
          <t>https://onlinelibrary.wiley.com/doi/10.1002/9781394271177.ch13</t>
        </is>
      </c>
      <c r="O84" s="41" t="inlineStr">
        <is>
          <t>Contenido suficiente revisado para adjudicar exclusion; ver evidencia y cautelas en Lote_03_25. Criterio de tipo de publicación reconciliado el 2026-09-07.</t>
        </is>
      </c>
      <c r="P84" s="41"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row>
    <row r="85" ht="42" customHeight="1">
      <c r="A85" s="126" t="n">
        <v>212</v>
      </c>
      <c r="B85" s="126" t="n">
        <v>2026</v>
      </c>
      <c r="C85" s="41" t="inlineStr">
        <is>
          <t>Comparison of cognitive ability and its distribution between men with autism spectrum disorder and attention-deficit/hyperactivity disorder</t>
        </is>
      </c>
      <c r="D85" s="41" t="inlineStr">
        <is>
          <t>10.1371/journal.pone.0345522</t>
        </is>
      </c>
      <c r="E85" s="41" t="inlineStr">
        <is>
          <t>Hirokazu Doi and Yoshifumi Nakamura and Ayaka Nakai and Chieko Kanai and Haruhisa Ohta</t>
        </is>
      </c>
      <c r="F85" s="41" t="inlineStr">
        <is>
          <t>PLOS ONE</t>
        </is>
      </c>
      <c r="G85" s="41" t="inlineStr">
        <is>
          <t>Incluir provisionalmente</t>
        </is>
      </c>
      <c r="H85" s="41" t="inlineStr">
        <is>
          <t>Retrieved and reviewed</t>
        </is>
      </c>
      <c r="I85" s="41" t="n"/>
      <c r="J85" s="41" t="inlineStr">
        <is>
          <t>Include</t>
        </is>
      </c>
      <c r="K85" s="41" t="n"/>
      <c r="L85" s="41" t="inlineStr">
        <is>
          <t>Revisión asistida por IA (un revisor; requiere verificación independiente)</t>
        </is>
      </c>
      <c r="M85" s="127" t="n">
        <v>46269</v>
      </c>
      <c r="N85" s="41" t="inlineStr">
        <is>
          <t>https://journals.plos.org/plosone/article/file?id=10.1371/journal.pone.0345522&amp;type=printable</t>
        </is>
      </c>
      <c r="O85" s="41" t="inlineStr">
        <is>
          <t>Texto completo abierto con métodos y resultados suficientes; codificación en Extraccion_RQ_nuevos.</t>
        </is>
      </c>
      <c r="P85" s="41"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row>
    <row r="86" ht="42" customHeight="1">
      <c r="A86" s="126" t="n">
        <v>213</v>
      </c>
      <c r="B86" s="126" t="n">
        <v>2026</v>
      </c>
      <c r="C86" s="41" t="inlineStr">
        <is>
          <t>Identifying autism spectrum disorder diagnosis in children via temporal-frequency hyperdimensional computing with resting-state EEG</t>
        </is>
      </c>
      <c r="D86" s="41" t="inlineStr">
        <is>
          <t>10.1016/j.eswa.2025.130671</t>
        </is>
      </c>
      <c r="E86" s="41" t="inlineStr">
        <is>
          <t>Sha Wang and Guoqian Jiang and Jincheng Hu and Junxia Han and Ping Xie and Xiaoli Li</t>
        </is>
      </c>
      <c r="F86" s="41" t="inlineStr">
        <is>
          <t>Expert Systems with Applications</t>
        </is>
      </c>
      <c r="G86" s="41" t="inlineStr">
        <is>
          <t>Incluir provisionalmente</t>
        </is>
      </c>
      <c r="H86" s="41" t="inlineStr">
        <is>
          <t>Retrieved and reviewed</t>
        </is>
      </c>
      <c r="I86" s="41" t="n"/>
      <c r="J86" s="41" t="inlineStr">
        <is>
          <t>Include</t>
        </is>
      </c>
      <c r="K86" s="41" t="n"/>
      <c r="L86" s="41" t="inlineStr">
        <is>
          <t>Revision asistida por IA (un revisor; requiere verificacion independiente)</t>
        </is>
      </c>
      <c r="M86" s="127" t="n">
        <v>46269</v>
      </c>
      <c r="N86" s="41" t="inlineStr">
        <is>
          <t>https://www.sciencedirect.com/science/article/pii/S0957417425042861</t>
        </is>
      </c>
      <c r="O86" s="41" t="inlineStr">
        <is>
          <t>Contenido evaluable suficiente revisado; codificacion RQ disponible en Extraccion_RQ_nuevos y cautelas en Lote_03_25.</t>
        </is>
      </c>
      <c r="P86" s="41"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row>
    <row r="87" ht="42" customHeight="1">
      <c r="A87" s="126" t="n">
        <v>214</v>
      </c>
      <c r="B87" s="126" t="n">
        <v>2025</v>
      </c>
      <c r="C87" s="41" t="inlineStr">
        <is>
          <t>Hippocampal Subregion Function and Its Clinical Correlations in Childhood Autism Spectrum Disorders</t>
        </is>
      </c>
      <c r="D87" s="41" t="inlineStr">
        <is>
          <t>10.1002/AUR.70124</t>
        </is>
      </c>
      <c r="E87" s="41" t="inlineStr">
        <is>
          <t>Hui Xian Li and De Sheng Xuan and Ronghao Mu and Chi Qin and Xin Zhao</t>
        </is>
      </c>
      <c r="F87" s="41" t="inlineStr">
        <is>
          <t>Autism Research</t>
        </is>
      </c>
      <c r="G87" s="41" t="inlineStr">
        <is>
          <t>Incluir provisionalmente</t>
        </is>
      </c>
      <c r="H87" s="41" t="inlineStr">
        <is>
          <t>Retrieved and reviewed</t>
        </is>
      </c>
      <c r="I87" s="41" t="n"/>
      <c r="J87" s="41" t="inlineStr">
        <is>
          <t>Include</t>
        </is>
      </c>
      <c r="K87" s="41" t="n"/>
      <c r="L87" s="41" t="inlineStr">
        <is>
          <t>Revisión asistida por IA (un revisor; requiere verificación independiente)</t>
        </is>
      </c>
      <c r="M87" s="127" t="n">
        <v>46269</v>
      </c>
      <c r="N87" s="41" t="inlineStr">
        <is>
          <t>https://onlinelibrary.wiley.com/doi/pdfdirect/10.1002/aur.70124</t>
        </is>
      </c>
      <c r="O87" s="41" t="inlineStr">
        <is>
          <t>Texto completo abierto con métodos y resultados suficientes; codificación en Extraccion_RQ_nuevos.</t>
        </is>
      </c>
      <c r="P87" s="41"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row>
    <row r="88" ht="42" customHeight="1">
      <c r="A88" s="126" t="n">
        <v>215</v>
      </c>
      <c r="B88" s="126" t="n">
        <v>2026</v>
      </c>
      <c r="C88" s="41" t="inlineStr">
        <is>
          <t>Integrated transcriptomic and clinical analysis of autism spectrum disorder reveals structured heterogeneity and links Methyl-CpG Binding Domain Protein 2 expression with symptom severity</t>
        </is>
      </c>
      <c r="D88" s="41" t="inlineStr">
        <is>
          <t>10.1111/pcn.70065</t>
        </is>
      </c>
      <c r="E88" s="41" t="inlineStr">
        <is>
          <t>Wasana Yuwattana and Chayanit Poolcharoen and Thanit Saeliw and Marlieke Lisanne van Erp and Songphon Kanlayaprasit and Natchaya Vanwong and Valerie W Hu and Pon Trairatvorakul and Weerasak Chonchaiya and Kim Anh Lê Cao and Tewarit Sarachana</t>
        </is>
      </c>
      <c r="F88" s="41" t="inlineStr">
        <is>
          <t>Psychiatry and Clinical Neurosciences</t>
        </is>
      </c>
      <c r="G88" s="41" t="inlineStr">
        <is>
          <t>Incluir provisionalmente</t>
        </is>
      </c>
      <c r="H88" s="41" t="inlineStr">
        <is>
          <t>Retrieved and reviewed</t>
        </is>
      </c>
      <c r="I88" s="41" t="n"/>
      <c r="J88" s="41" t="inlineStr">
        <is>
          <t>Include</t>
        </is>
      </c>
      <c r="K88" s="41" t="n"/>
      <c r="L88" s="41" t="inlineStr">
        <is>
          <t>Revision asistida por IA (un revisor; requiere verificacion independiente)</t>
        </is>
      </c>
      <c r="M88" s="127" t="n">
        <v>46269</v>
      </c>
      <c r="N88" s="41" t="inlineStr">
        <is>
          <t>https://onlinelibrary.wiley.com/doi/10.1111/pcn.70065</t>
        </is>
      </c>
      <c r="O88" s="41" t="inlineStr">
        <is>
          <t>Contenido evaluable suficiente revisado; codificacion RQ disponible en Extraccion_RQ_nuevos y cautelas en Lote_03_25.</t>
        </is>
      </c>
      <c r="P88" s="41"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row>
    <row r="89" ht="42" customHeight="1">
      <c r="A89" s="126" t="n">
        <v>216</v>
      </c>
      <c r="B89" s="126" t="n">
        <v>2026</v>
      </c>
      <c r="C89" s="41" t="inlineStr">
        <is>
          <t>Parental Stress and Caregiver Role Modulate Child–Caregiver Prosodic Synchrony in Autism: A Computational Analysis</t>
        </is>
      </c>
      <c r="D89" s="41" t="inlineStr">
        <is>
          <t>10.1002/AUR.70189</t>
        </is>
      </c>
      <c r="E89" s="41" t="inlineStr">
        <is>
          <t>Maria Grazia Logrieco and Giulio Bertamini and Laura Casula and Mohamed Chetouani and Silvia Guerrera and Mirco Fasolo and Paola Venuti and Maria Luisa Scattoni and Francesca Fulceri and Stefano Vicari and David Cohen and Giovanni Valeri</t>
        </is>
      </c>
      <c r="F89" s="41" t="inlineStr">
        <is>
          <t>Autism Research</t>
        </is>
      </c>
      <c r="G89" s="41" t="inlineStr">
        <is>
          <t>Incluir provisionalmente</t>
        </is>
      </c>
      <c r="H89" s="41" t="inlineStr">
        <is>
          <t>Retrieved and reviewed</t>
        </is>
      </c>
      <c r="I89" s="41" t="n"/>
      <c r="J89" s="41" t="inlineStr">
        <is>
          <t>Include</t>
        </is>
      </c>
      <c r="K89" s="41" t="n"/>
      <c r="L89" s="41" t="inlineStr">
        <is>
          <t>Revisión asistida por IA (un revisor; requiere verificación independiente)</t>
        </is>
      </c>
      <c r="M89" s="127" t="n">
        <v>46269</v>
      </c>
      <c r="N89" s="41" t="inlineStr">
        <is>
          <t>https://onlinelibrary.wiley.com/doi/pdfdirect/10.1002/aur.70189</t>
        </is>
      </c>
      <c r="O89" s="41" t="inlineStr">
        <is>
          <t>Texto completo abierto con métodos y resultados suficientes; codificación en Extraccion_RQ_nuevos.</t>
        </is>
      </c>
      <c r="P89" s="41"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row>
    <row r="90" ht="42" customHeight="1">
      <c r="A90" s="126" t="n">
        <v>217</v>
      </c>
      <c r="B90" s="126" t="n">
        <v>2026</v>
      </c>
      <c r="C90" s="41" t="inlineStr">
        <is>
          <t>Predicting brain age in children aged 2–6 years with autism spectrum disorders using routine T1- and T2-weighted magnetic resonance imaging</t>
        </is>
      </c>
      <c r="D90" s="41" t="inlineStr">
        <is>
          <t>10.1002/PED4.70064</t>
        </is>
      </c>
      <c r="E90" s="41" t="inlineStr">
        <is>
          <t>Zunying Hu and Rongjia Xiang and Huanyu Luo and Di Hu and Huiying Kang and Huanjie Li and Xin Fan and Yun Peng</t>
        </is>
      </c>
      <c r="F90" s="41" t="inlineStr">
        <is>
          <t>Pediatric Investigation</t>
        </is>
      </c>
      <c r="G90" s="41" t="inlineStr">
        <is>
          <t>Incluir provisionalmente</t>
        </is>
      </c>
      <c r="H90" s="41" t="inlineStr">
        <is>
          <t>Retrieved and reviewed</t>
        </is>
      </c>
      <c r="I90" s="41" t="n"/>
      <c r="J90" s="41" t="inlineStr">
        <is>
          <t>Include</t>
        </is>
      </c>
      <c r="K90" s="41" t="n"/>
      <c r="L90" s="41" t="inlineStr">
        <is>
          <t>Revisión asistida por IA (un revisor; requiere verificación independiente)</t>
        </is>
      </c>
      <c r="M90" s="127" t="n">
        <v>46269</v>
      </c>
      <c r="N90" s="41" t="inlineStr">
        <is>
          <t>https://doi.org/10.1002/ped4.70064</t>
        </is>
      </c>
      <c r="O90" s="41" t="inlineStr">
        <is>
          <t>Texto completo abierto con métodos y resultados suficientes; codificación en Extraccion_RQ_nuevos.</t>
        </is>
      </c>
      <c r="P90" s="41"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row>
    <row r="91" ht="42" customHeight="1">
      <c r="A91" s="126" t="n">
        <v>218</v>
      </c>
      <c r="B91" s="126" t="n">
        <v>2026</v>
      </c>
      <c r="C91" s="41" t="inlineStr">
        <is>
          <t>A Robust Computational Framework for Autism Spectrum Disorder Identification Using Optimized Image Processing and Hybrid Learning Models</t>
        </is>
      </c>
      <c r="D91" s="41" t="inlineStr">
        <is>
          <t>10.1002/dneu.70028</t>
        </is>
      </c>
      <c r="E91" s="41" t="inlineStr">
        <is>
          <t>A Kanchana and Rashmitha Khilar</t>
        </is>
      </c>
      <c r="F91" s="41" t="inlineStr">
        <is>
          <t>Developmental Neurobiology</t>
        </is>
      </c>
      <c r="G91" s="41" t="inlineStr">
        <is>
          <t>Incluir provisionalmente</t>
        </is>
      </c>
      <c r="H91" s="41" t="inlineStr">
        <is>
          <t>Retrieved and reviewed</t>
        </is>
      </c>
      <c r="I91" s="41" t="n"/>
      <c r="J91" s="41" t="inlineStr">
        <is>
          <t>Include</t>
        </is>
      </c>
      <c r="K91" s="41" t="n"/>
      <c r="L91" s="41" t="inlineStr">
        <is>
          <t>Revision asistida por IA (un revisor; requiere verificacion independiente)</t>
        </is>
      </c>
      <c r="M91" s="127" t="n">
        <v>46269</v>
      </c>
      <c r="N91" s="41" t="inlineStr">
        <is>
          <t>https://onlinelibrary.wiley.com/doi/10.1002/dneu.70028</t>
        </is>
      </c>
      <c r="O91" s="41" t="inlineStr">
        <is>
          <t>Contenido evaluable suficiente revisado; codificacion RQ disponible en Extraccion_RQ_nuevos y cautelas en Lote_03_25.</t>
        </is>
      </c>
      <c r="P91" s="41"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row>
    <row r="92" ht="42" customHeight="1">
      <c r="A92" s="126" t="n">
        <v>222</v>
      </c>
      <c r="B92" s="126" t="n">
        <v>2026</v>
      </c>
      <c r="C92" s="41" t="inlineStr">
        <is>
          <t>Adaptive network based fuzzy inference system efficientnet for autism spectrum disorder detection with optimization based pivotal region extraction</t>
        </is>
      </c>
      <c r="D92" s="41" t="inlineStr">
        <is>
          <t>10.1016/j.pscychresns.2025.112109</t>
        </is>
      </c>
      <c r="E92" s="41" t="inlineStr">
        <is>
          <t>Satish Muppidi and Kishore Bhamidipati and Grandhi Siva Sankar and Anupkumar M Bongale and Ramesh Babu P</t>
        </is>
      </c>
      <c r="F92" s="41" t="inlineStr">
        <is>
          <t>Psychiatry Research - Neuroimaging</t>
        </is>
      </c>
      <c r="G92" s="41" t="inlineStr">
        <is>
          <t>Incluir provisionalmente</t>
        </is>
      </c>
      <c r="H92" s="41" t="inlineStr">
        <is>
          <t>Retrieved and reviewed</t>
        </is>
      </c>
      <c r="I92" s="41" t="n"/>
      <c r="J92" s="41" t="inlineStr">
        <is>
          <t>Include</t>
        </is>
      </c>
      <c r="K92" s="41" t="n"/>
      <c r="L92" s="41" t="inlineStr">
        <is>
          <t>Revision asistida por IA (un revisor; requiere verificacion independiente)</t>
        </is>
      </c>
      <c r="M92" s="127" t="n">
        <v>46269</v>
      </c>
      <c r="N92" s="41" t="inlineStr">
        <is>
          <t>https://www.sciencedirect.com/science/article/pii/S0925492725001647</t>
        </is>
      </c>
      <c r="O92" s="41" t="inlineStr">
        <is>
          <t>Contenido evaluable suficiente revisado; codificacion RQ disponible en Extraccion_RQ_nuevos y cautelas en Lote_03_25.</t>
        </is>
      </c>
      <c r="P92" s="41"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row>
    <row r="93" ht="42" customHeight="1">
      <c r="A93" s="126" t="n">
        <v>223</v>
      </c>
      <c r="B93" s="126" t="n">
        <v>2026</v>
      </c>
      <c r="C93" s="41" t="inlineStr">
        <is>
          <t>Identification of Autism Through Fractal Analysis of EEG Signals and Bayesian Optimized Artificial Neural Network</t>
        </is>
      </c>
      <c r="D93" s="41" t="inlineStr">
        <is>
          <t>10.1002/IMA.70326</t>
        </is>
      </c>
      <c r="E93" s="41" t="inlineStr">
        <is>
          <t>Anamika Ranaut and Padmavati Khandnor and Trilok Chand</t>
        </is>
      </c>
      <c r="F93" s="41" t="inlineStr">
        <is>
          <t>International Journal of Imaging Systems and Technology</t>
        </is>
      </c>
      <c r="G93" s="41" t="inlineStr">
        <is>
          <t>Incluir provisionalmente</t>
        </is>
      </c>
      <c r="H93" s="41" t="inlineStr">
        <is>
          <t>Retrieved and reviewed</t>
        </is>
      </c>
      <c r="I93" s="41" t="n"/>
      <c r="J93" s="41" t="inlineStr">
        <is>
          <t>Include</t>
        </is>
      </c>
      <c r="K93" s="41" t="n"/>
      <c r="L93" s="41" t="inlineStr">
        <is>
          <t>Revision asistida por IA (un revisor; requiere verificacion independiente)</t>
        </is>
      </c>
      <c r="M93" s="127" t="n">
        <v>46269</v>
      </c>
      <c r="N93" s="41" t="inlineStr">
        <is>
          <t>https://onlinelibrary.wiley.com/doi/10.1002/ima.70326</t>
        </is>
      </c>
      <c r="O93" s="41" t="inlineStr">
        <is>
          <t>Contenido evaluable suficiente revisado; codificacion RQ disponible en Extraccion_RQ_nuevos y cautelas en Lote_03_25.</t>
        </is>
      </c>
      <c r="P93" s="41"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row>
    <row r="94" ht="42" customHeight="1">
      <c r="A94" s="126" t="n">
        <v>228</v>
      </c>
      <c r="B94" s="126" t="n">
        <v>2026</v>
      </c>
      <c r="C94" s="41" t="inlineStr">
        <is>
          <t>Unveiling Diagnostic Biomarkers in Autism: A Comparative Proteome Analysis of CNTNAP2 Knockout Mice and Human ASD Patients</t>
        </is>
      </c>
      <c r="D94" s="41" t="inlineStr">
        <is>
          <t>10.3390/biom16030340</t>
        </is>
      </c>
      <c r="E94" s="41" t="inlineStr">
        <is>
          <t>Andrew Kim and Ara Cho and Jiyeon Kim and Leandro Val Sayson and Hyun Ju Lee and Jae Hoon Cheong and Hee Jin Kim and Bung Nyun Kim and Eugene C Yi</t>
        </is>
      </c>
      <c r="F94" s="41" t="inlineStr">
        <is>
          <t>Biomolecules</t>
        </is>
      </c>
      <c r="G94" s="41" t="inlineStr">
        <is>
          <t>Incluir provisionalmente</t>
        </is>
      </c>
      <c r="H94" s="41" t="inlineStr">
        <is>
          <t>Retrieved and reviewed</t>
        </is>
      </c>
      <c r="I94" s="41" t="n"/>
      <c r="J94" s="41" t="inlineStr">
        <is>
          <t>Include</t>
        </is>
      </c>
      <c r="K94" s="41" t="n"/>
      <c r="L94" s="41" t="inlineStr">
        <is>
          <t>Revisión asistida por IA (un revisor; requiere verificación independiente)</t>
        </is>
      </c>
      <c r="M94" s="127" t="n">
        <v>46269</v>
      </c>
      <c r="N94" s="41" t="inlineStr">
        <is>
          <t>https://doi.org/10.3390/biom16030340</t>
        </is>
      </c>
      <c r="O94" s="41" t="inlineStr">
        <is>
          <t>Texto completo abierto con métodos y resultados suficientes; codificación en Extraccion_RQ_nuevos.</t>
        </is>
      </c>
      <c r="P94" s="41"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row>
    <row r="95" ht="42" customHeight="1">
      <c r="A95" s="126" t="n">
        <v>230</v>
      </c>
      <c r="B95" s="126" t="n">
        <v>2026</v>
      </c>
      <c r="C95" s="41" t="inlineStr">
        <is>
          <t>Quality of Autism Information Generated by Artificial Intelligence Tools: Implications for Paediatric Care</t>
        </is>
      </c>
      <c r="D95" s="41" t="inlineStr">
        <is>
          <t>10.1111/JPC.70433</t>
        </is>
      </c>
      <c r="E95" s="41" t="inlineStr">
        <is>
          <t>Serife Balikci</t>
        </is>
      </c>
      <c r="F95" s="41" t="inlineStr">
        <is>
          <t>Journal of Paediatrics and Child Health</t>
        </is>
      </c>
      <c r="G95" s="41" t="inlineStr">
        <is>
          <t>Incluir provisionalmente</t>
        </is>
      </c>
      <c r="H95" s="41" t="inlineStr">
        <is>
          <t>Retrieved and reviewed</t>
        </is>
      </c>
      <c r="I95" s="41" t="n"/>
      <c r="J95" s="41" t="inlineStr">
        <is>
          <t>Exclude</t>
        </is>
      </c>
      <c r="K95" s="41" t="inlineStr">
        <is>
          <t>El estudio evalua la calidad de respuestas sobre autismo generadas por seis plataformas de IA de proposito general; no implementa ni evalua una tecnica de IA/ML aplicada a datos humanos de ASD como componente sustantivo de una etapa funcional del proceso clinico/cuidado.</t>
        </is>
      </c>
      <c r="L95" s="41" t="inlineStr">
        <is>
          <t>Revision asistida por IA (un revisor; requiere verificacion independiente)</t>
        </is>
      </c>
      <c r="M95" s="127" t="n">
        <v>46269</v>
      </c>
      <c r="N95" s="41" t="inlineStr">
        <is>
          <t>https://onlinelibrary.wiley.com/doi/10.1111/jpc.70433</t>
        </is>
      </c>
      <c r="O95" s="41" t="inlineStr">
        <is>
          <t>Contenido suficiente revisado para adjudicar exclusion; ver evidencia y cautelas en Lote_03_25.</t>
        </is>
      </c>
      <c r="P95" s="41"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row>
    <row r="96" ht="42" customHeight="1">
      <c r="A96" s="126" t="n">
        <v>231</v>
      </c>
      <c r="B96" s="126" t="n">
        <v>2025</v>
      </c>
      <c r="C96" s="41" t="inlineStr">
        <is>
          <t>Linguistic Explanations of Deep Models in Detecting Autism and Schizophrenia</t>
        </is>
      </c>
      <c r="D96" s="41" t="inlineStr">
        <is>
          <t>10.1111/COIN.70158</t>
        </is>
      </c>
      <c r="E96" s="41" t="inlineStr">
        <is>
          <t>Aleksander Wawer and Małgorzata Krawczyk and Justyna Sarzyńska-Wawer and Bartosz Żuk</t>
        </is>
      </c>
      <c r="F96" s="41" t="inlineStr">
        <is>
          <t>Computational Intelligence</t>
        </is>
      </c>
      <c r="G96" s="41" t="inlineStr">
        <is>
          <t>Incluir provisionalmente</t>
        </is>
      </c>
      <c r="H96" s="41" t="inlineStr">
        <is>
          <t>Retrieved and reviewed</t>
        </is>
      </c>
      <c r="I96" s="41" t="n"/>
      <c r="J96" s="41" t="inlineStr">
        <is>
          <t>Include</t>
        </is>
      </c>
      <c r="K96" s="41" t="n"/>
      <c r="L96" s="41" t="inlineStr">
        <is>
          <t>Revision asistida por IA (un revisor; requiere verificacion independiente)</t>
        </is>
      </c>
      <c r="M96" s="127" t="n">
        <v>46269</v>
      </c>
      <c r="N96" s="41" t="inlineStr">
        <is>
          <t>https://onlinelibrary.wiley.com/doi/10.1111/coin.70158</t>
        </is>
      </c>
      <c r="O96" s="41" t="inlineStr">
        <is>
          <t>Contenido evaluable suficiente revisado; codificacion RQ disponible en Extraccion_RQ_nuevos y cautelas en Lote_03_25.</t>
        </is>
      </c>
      <c r="P96" s="41"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row>
    <row r="97" ht="42" customHeight="1">
      <c r="A97" s="126" t="n">
        <v>233</v>
      </c>
      <c r="B97" s="126" t="n">
        <v>2026</v>
      </c>
      <c r="C97" s="41" t="inlineStr">
        <is>
          <t>Autism Screening Based on Deep Learning Analysis of Eye Movement Trajectories</t>
        </is>
      </c>
      <c r="D97" s="41" t="inlineStr">
        <is>
          <t>10.1049/CVI2.70078</t>
        </is>
      </c>
      <c r="E97" s="41" t="inlineStr">
        <is>
          <t>Taizhe Tan and Zhanxi Guo and Jiahao Chen</t>
        </is>
      </c>
      <c r="F97" s="41" t="inlineStr">
        <is>
          <t>IET Computer Vision</t>
        </is>
      </c>
      <c r="G97" s="41" t="inlineStr">
        <is>
          <t>Incluir provisionalmente</t>
        </is>
      </c>
      <c r="H97" s="41" t="inlineStr">
        <is>
          <t>Retrieved and reviewed</t>
        </is>
      </c>
      <c r="I97" s="41" t="n"/>
      <c r="J97" s="41" t="inlineStr">
        <is>
          <t>Include</t>
        </is>
      </c>
      <c r="K97" s="41" t="n"/>
      <c r="L97" s="41" t="inlineStr">
        <is>
          <t>Revision asistida por IA (un revisor; requiere verificacion independiente)</t>
        </is>
      </c>
      <c r="M97" s="127" t="n">
        <v>46269</v>
      </c>
      <c r="N97" s="41" t="inlineStr">
        <is>
          <t>https://ietresearch.onlinelibrary.wiley.com/doi/10.1049/cvi2.70078</t>
        </is>
      </c>
      <c r="O97" s="41" t="inlineStr">
        <is>
          <t>Contenido evaluable suficiente revisado; codificacion RQ disponible en Extraccion_RQ_nuevos y cautelas en Lote_03_25.</t>
        </is>
      </c>
      <c r="P97" s="41"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row>
    <row r="98" ht="42" customHeight="1">
      <c r="A98" s="126" t="n">
        <v>235</v>
      </c>
      <c r="B98" s="126" t="n">
        <v>2026</v>
      </c>
      <c r="C98" s="41" t="inlineStr">
        <is>
          <t>Automatic measurement of social gaze during naturalistic conversations in autism</t>
        </is>
      </c>
      <c r="D98" s="41" t="inlineStr">
        <is>
          <t>10.1016/j.jpsychires.2026.05.015</t>
        </is>
      </c>
      <c r="E98" s="41"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F98" s="41" t="inlineStr">
        <is>
          <t>Journal of Psychiatric Research</t>
        </is>
      </c>
      <c r="G98" s="41" t="inlineStr">
        <is>
          <t>Incluir provisionalmente</t>
        </is>
      </c>
      <c r="H98" s="41" t="inlineStr">
        <is>
          <t>Retrieved and reviewed</t>
        </is>
      </c>
      <c r="I98" s="41" t="n"/>
      <c r="J98" s="41" t="inlineStr">
        <is>
          <t>Include</t>
        </is>
      </c>
      <c r="K98" s="41" t="n"/>
      <c r="L98" s="41" t="inlineStr">
        <is>
          <t>Revision asistida por IA (un revisor; requiere verificacion independiente)</t>
        </is>
      </c>
      <c r="M98" s="127" t="n">
        <v>46269</v>
      </c>
      <c r="N98" s="41" t="inlineStr">
        <is>
          <t>https://pmc.ncbi.nlm.nih.gov/articles/PMC13248665/</t>
        </is>
      </c>
      <c r="O98" s="41" t="inlineStr">
        <is>
          <t>Contenido evaluable suficiente revisado; codificacion RQ disponible en Extraccion_RQ_nuevos y cautelas en Lote_03_25.</t>
        </is>
      </c>
      <c r="P98" s="41"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row>
    <row r="99" ht="42" customHeight="1">
      <c r="A99" s="126" t="n">
        <v>236</v>
      </c>
      <c r="B99" s="126" t="n">
        <v>2025</v>
      </c>
      <c r="C99" s="41" t="inlineStr">
        <is>
          <t>An image-based analytics framework for early autism detection using eye movements</t>
        </is>
      </c>
      <c r="D99" s="41" t="inlineStr">
        <is>
          <t>10.1016/j.health.2025.100439</t>
        </is>
      </c>
      <c r="E99" s="41" t="inlineStr">
        <is>
          <t>Roaa Soloh and Lara Abou Orm and Dana Dabdoub</t>
        </is>
      </c>
      <c r="F99" s="41" t="inlineStr">
        <is>
          <t>Healthcare Analytics</t>
        </is>
      </c>
      <c r="G99" s="41" t="inlineStr">
        <is>
          <t>Incluir provisionalmente</t>
        </is>
      </c>
      <c r="H99" s="41" t="inlineStr">
        <is>
          <t>Retrieved and reviewed</t>
        </is>
      </c>
      <c r="I99" s="41" t="n"/>
      <c r="J99" s="41" t="inlineStr">
        <is>
          <t>Include</t>
        </is>
      </c>
      <c r="K99" s="41" t="n"/>
      <c r="L99" s="41" t="inlineStr">
        <is>
          <t>Revision asistida por IA (un revisor; requiere verificacion independiente)</t>
        </is>
      </c>
      <c r="M99" s="127" t="n">
        <v>46269</v>
      </c>
      <c r="N99" s="41" t="inlineStr">
        <is>
          <t>https://www.sciencedirect.com/science/article/pii/S2772442525000589</t>
        </is>
      </c>
      <c r="O99" s="41" t="inlineStr">
        <is>
          <t>Contenido evaluable suficiente revisado; codificacion RQ disponible en Extraccion_RQ_nuevos y cautelas en Lote_03_25.</t>
        </is>
      </c>
      <c r="P99" s="41"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row>
    <row r="100" ht="42" customHeight="1">
      <c r="A100" s="126" t="n">
        <v>237</v>
      </c>
      <c r="B100" s="126" t="n">
        <v>2025</v>
      </c>
      <c r="C100" s="41" t="inlineStr">
        <is>
          <t>Late Fusion Model for Emotion Recognition from Facial Expressions and Biosignals in a Dataset of Children with Autism Spectrum Disorder</t>
        </is>
      </c>
      <c r="D100" s="41" t="inlineStr">
        <is>
          <t>10.3390/s25247485</t>
        </is>
      </c>
      <c r="E100" s="41" t="inlineStr">
        <is>
          <t>Dominika Kiejdo and Monika Depka Prądzinska and Teresa Zawadzka</t>
        </is>
      </c>
      <c r="F100" s="41" t="inlineStr">
        <is>
          <t>Sensors</t>
        </is>
      </c>
      <c r="G100" s="41" t="inlineStr">
        <is>
          <t>Incluir provisionalmente</t>
        </is>
      </c>
      <c r="H100" s="41" t="inlineStr">
        <is>
          <t>Retrieved and reviewed</t>
        </is>
      </c>
      <c r="I100" s="41" t="n"/>
      <c r="J100" s="41" t="inlineStr">
        <is>
          <t>Include</t>
        </is>
      </c>
      <c r="K100" s="41" t="n"/>
      <c r="L100" s="41" t="inlineStr">
        <is>
          <t>Revisión asistida por IA (un revisor; requiere verificación independiente)</t>
        </is>
      </c>
      <c r="M100" s="127" t="n">
        <v>46269</v>
      </c>
      <c r="N100" s="41" t="inlineStr">
        <is>
          <t>https://www.mdpi.com/1424-8220/25/24/7485/pdf?version=1765281915</t>
        </is>
      </c>
      <c r="O100" s="41" t="inlineStr">
        <is>
          <t>Texto completo abierto con métodos y resultados suficientes; codificación en Extraccion_RQ_nuevos.</t>
        </is>
      </c>
      <c r="P100" s="41"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row>
    <row r="101" ht="42" customHeight="1">
      <c r="A101" s="126" t="n">
        <v>239</v>
      </c>
      <c r="B101" s="126" t="n">
        <v>2025</v>
      </c>
      <c r="C101" s="41" t="inlineStr">
        <is>
          <t>Real-Time Classification for EEG Data in Children With ASD Using Deep Learning Techniques</t>
        </is>
      </c>
      <c r="D101" s="41" t="inlineStr">
        <is>
          <t>10.1002/DNEU.23009</t>
        </is>
      </c>
      <c r="E101" s="41" t="inlineStr">
        <is>
          <t>P L Lekshmylal and E Suresh Kumar and Ashalatha Radhakrishnan and G Shiny</t>
        </is>
      </c>
      <c r="F101" s="41" t="inlineStr">
        <is>
          <t>Developmental Neurobiology</t>
        </is>
      </c>
      <c r="G101" s="41" t="inlineStr">
        <is>
          <t>Incluir provisionalmente</t>
        </is>
      </c>
      <c r="H101" s="41" t="inlineStr">
        <is>
          <t>Eligibility reviewed from accessible primary-source content; scoped adjudication completed</t>
        </is>
      </c>
      <c r="I101" s="41" t="n"/>
      <c r="J101" s="41" t="inlineStr">
        <is>
          <t>Include</t>
        </is>
      </c>
      <c r="K101" s="41" t="n"/>
      <c r="L101" s="41" t="inlineStr">
        <is>
          <t>Revisión asistida por IA (un revisor; requiere verificación independiente)</t>
        </is>
      </c>
      <c r="M101" s="127" t="n">
        <v>46269</v>
      </c>
      <c r="N101" s="41" t="inlineStr">
        <is>
          <t>https://onlinelibrary.wiley.com/doi/10.1002/dneu.23009</t>
        </is>
      </c>
      <c r="O101" s="41" t="inlineStr">
        <is>
          <t>Contenido primario accesible revisado y adjudicación RQ cerrada en Lote_06_22. Nivel de evidencia, limitaciones y prioridad de verificación humana documentados en Lote_06_22.</t>
        </is>
      </c>
      <c r="P101" s="41"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row>
    <row r="102" ht="42" customHeight="1">
      <c r="A102" s="126" t="n">
        <v>240</v>
      </c>
      <c r="B102" s="126" t="n">
        <v>2026</v>
      </c>
      <c r="C102" s="41" t="inlineStr">
        <is>
          <t>Symptom-based classification of 16p11.2 copy number variations underlying the multidimensional autism spectrum disorder phenotype using machine learning methods</t>
        </is>
      </c>
      <c r="D102" s="41" t="inlineStr">
        <is>
          <t>10.1016/j.reia.2026.202865</t>
        </is>
      </c>
      <c r="E102" s="41"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F102" s="41" t="inlineStr">
        <is>
          <t>Research in Autism</t>
        </is>
      </c>
      <c r="G102" s="41" t="inlineStr">
        <is>
          <t>Incluir provisionalmente</t>
        </is>
      </c>
      <c r="H102" s="41" t="inlineStr">
        <is>
          <t>Retrieved and reviewed</t>
        </is>
      </c>
      <c r="I102" s="41" t="n"/>
      <c r="J102" s="41" t="inlineStr">
        <is>
          <t>Exclude</t>
        </is>
      </c>
      <c r="K102" s="41" t="inlineStr">
        <is>
          <t>El objetivo del ML es discriminar subgrupos geneticos de CNV 16p11.2 (patogenicos frente a comunes) usando sintomas relacionados con ASD. No predice, detecta ni apoya una etapa funcional del proceso clinico/cuidado de ASD como exige IC4; el endpoint primario es la caracterizacion de subgrupos CNV.</t>
        </is>
      </c>
      <c r="L102" s="41" t="inlineStr">
        <is>
          <t>Revision asistida por IA (un revisor; requiere verificacion independiente)</t>
        </is>
      </c>
      <c r="M102" s="127" t="n">
        <v>46269</v>
      </c>
      <c r="N102" s="41" t="inlineStr">
        <is>
          <t>https://www.sciencedirect.com/science/article/pii/S3050656526000799</t>
        </is>
      </c>
      <c r="O102" s="41" t="inlineStr">
        <is>
          <t>Contenido suficiente revisado para adjudicar exclusion; ver evidencia y cautelas en Lote_03_25.</t>
        </is>
      </c>
      <c r="P102" s="41"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row>
    <row r="103" ht="42" customHeight="1">
      <c r="A103" s="126" t="n">
        <v>242</v>
      </c>
      <c r="B103" s="126" t="n">
        <v>2026</v>
      </c>
      <c r="C103" s="41" t="inlineStr">
        <is>
          <t>Neurophysiological EEG Characterization of Autism Spectrum Disorder Using DWT-Based Frequency Analysis With Selective Electrodes and Brain Segmentation: An Explainable AI-Driven Approach</t>
        </is>
      </c>
      <c r="D103" s="41" t="inlineStr">
        <is>
          <t>10.1096/FJ.202600019R</t>
        </is>
      </c>
      <c r="E103" s="41" t="inlineStr">
        <is>
          <t>Kazi Mahatir Mohammed Samir and Adnan Sami Sarker and Sawrav Das</t>
        </is>
      </c>
      <c r="F103" s="41" t="inlineStr">
        <is>
          <t>FASEB Journal</t>
        </is>
      </c>
      <c r="G103" s="41" t="inlineStr">
        <is>
          <t>Incluir provisionalmente</t>
        </is>
      </c>
      <c r="H103" s="41" t="inlineStr">
        <is>
          <t>Retrieved and reviewed</t>
        </is>
      </c>
      <c r="I103" s="41" t="n"/>
      <c r="J103" s="41" t="inlineStr">
        <is>
          <t>Include</t>
        </is>
      </c>
      <c r="K103" s="41" t="n"/>
      <c r="L103" s="41" t="inlineStr">
        <is>
          <t>Revision asistida por IA (un revisor; requiere verificacion independiente)</t>
        </is>
      </c>
      <c r="M103" s="127" t="n">
        <v>46269</v>
      </c>
      <c r="N103" s="41" t="inlineStr">
        <is>
          <t>https://pubmed.ncbi.nlm.nih.gov/42417525/</t>
        </is>
      </c>
      <c r="O103" s="41" t="inlineStr">
        <is>
          <t>Contenido evaluable suficiente revisado; codificacion RQ disponible en Extraccion_RQ_nuevos y cautelas en Lote_03_25.</t>
        </is>
      </c>
      <c r="P103" s="41"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row>
    <row r="104" ht="42" customHeight="1">
      <c r="A104" s="126" t="n">
        <v>244</v>
      </c>
      <c r="B104" s="126" t="n">
        <v>2026</v>
      </c>
      <c r="C104" s="41" t="inlineStr">
        <is>
          <t>DHCA-Net: A Novel Dual-Stream Hierarchical Channel Attention Network for Explainable Autism Spectrum Disorder Detection From Facial Images</t>
        </is>
      </c>
      <c r="D104" s="41" t="inlineStr">
        <is>
          <t>10.1002/JDN.70158</t>
        </is>
      </c>
      <c r="E104" s="41" t="inlineStr">
        <is>
          <t>Davinder Paul Singh and Tathagat Banerjee and C Anand Deva Durai and Shivam Mahendra Shukla and Prakash Gadipelli and Piyush Charan and Dheeraj Malhotra and Dharamvir and Ram Murat Singh and Yogendra Narayan and Vraj Patel and Ronak Panchal</t>
        </is>
      </c>
      <c r="F104" s="41" t="inlineStr">
        <is>
          <t>International Journal of Developmental Neuroscience</t>
        </is>
      </c>
      <c r="G104" s="41" t="inlineStr">
        <is>
          <t>Incluir provisionalmente</t>
        </is>
      </c>
      <c r="H104" s="41" t="inlineStr">
        <is>
          <t>Retrieved and reviewed</t>
        </is>
      </c>
      <c r="I104" s="41" t="n"/>
      <c r="J104" s="41" t="inlineStr">
        <is>
          <t>Include</t>
        </is>
      </c>
      <c r="K104" s="41" t="n"/>
      <c r="L104" s="41" t="inlineStr">
        <is>
          <t>Revision asistida por IA (un revisor; requiere verificacion independiente)</t>
        </is>
      </c>
      <c r="M104" s="127" t="n">
        <v>46269</v>
      </c>
      <c r="N104" s="41" t="inlineStr">
        <is>
          <t>https://onlinelibrary.wiley.com/doi/10.1002/jdn.70158</t>
        </is>
      </c>
      <c r="O104" s="41" t="inlineStr">
        <is>
          <t>Contenido evaluable suficiente revisado; codificacion RQ disponible en Extraccion_RQ_nuevos y cautelas en Lote_03_25.</t>
        </is>
      </c>
      <c r="P104" s="41"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row>
    <row r="105" ht="42" customHeight="1">
      <c r="A105" s="126" t="n">
        <v>246</v>
      </c>
      <c r="B105" s="126" t="n">
        <v>2025</v>
      </c>
      <c r="C105" s="41" t="inlineStr">
        <is>
          <t>MTT: Multi-Tier Transformer for Early Diagnosis of Autism Spectrum Disorder and Language Disorder in Infants</t>
        </is>
      </c>
      <c r="D105" s="41" t="inlineStr">
        <is>
          <t>10.1111/COIN.70131</t>
        </is>
      </c>
      <c r="E105" s="41" t="inlineStr">
        <is>
          <t>Jingyu Liu and Honghua Wang and Jialing Wang and Han Wu and Yifei Xu and Tao Zhang and Guangfeng Zhou</t>
        </is>
      </c>
      <c r="F105" s="41" t="inlineStr">
        <is>
          <t>Computational Intelligence</t>
        </is>
      </c>
      <c r="G105" s="41" t="inlineStr">
        <is>
          <t>Incluir provisionalmente</t>
        </is>
      </c>
      <c r="H105" s="41" t="inlineStr">
        <is>
          <t>Retrieved and reviewed</t>
        </is>
      </c>
      <c r="I105" s="41" t="n"/>
      <c r="J105" s="41" t="inlineStr">
        <is>
          <t>Include</t>
        </is>
      </c>
      <c r="K105" s="41" t="n"/>
      <c r="L105" s="41" t="inlineStr">
        <is>
          <t>Revision asistida por IA (un revisor; requiere verificacion independiente)</t>
        </is>
      </c>
      <c r="M105" s="127" t="n">
        <v>46269</v>
      </c>
      <c r="N105" s="41" t="inlineStr">
        <is>
          <t>https://onlinelibrary.wiley.com/doi/10.1111/coin.70131</t>
        </is>
      </c>
      <c r="O105" s="41" t="inlineStr">
        <is>
          <t>Contenido evaluable suficiente revisado; codificacion RQ disponible en Extraccion_RQ_nuevos y cautelas en Lote_03_25.</t>
        </is>
      </c>
      <c r="P105" s="41"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row>
    <row r="106" ht="42" customHeight="1">
      <c r="A106" s="126" t="n">
        <v>247</v>
      </c>
      <c r="B106" s="126" t="n">
        <v>2025</v>
      </c>
      <c r="C106" s="41" t="inlineStr">
        <is>
          <t>New intelligent music therapy method for applications of enhancing social skills of autism children based on TL-GCN and deep learning</t>
        </is>
      </c>
      <c r="D106" s="41" t="inlineStr">
        <is>
          <t>10.1038/s41598-025-26307-3</t>
        </is>
      </c>
      <c r="E106" s="41" t="inlineStr">
        <is>
          <t>Qilong Wu</t>
        </is>
      </c>
      <c r="F106" s="41" t="inlineStr">
        <is>
          <t>Scientific Reports</t>
        </is>
      </c>
      <c r="G106" s="41" t="inlineStr">
        <is>
          <t>Incluir provisionalmente</t>
        </is>
      </c>
      <c r="H106" s="41" t="inlineStr">
        <is>
          <t>Retrieved and reviewed</t>
        </is>
      </c>
      <c r="I106" s="41" t="n"/>
      <c r="J106" s="41" t="inlineStr">
        <is>
          <t>Include</t>
        </is>
      </c>
      <c r="K106" s="41" t="n"/>
      <c r="L106" s="41" t="inlineStr">
        <is>
          <t>Revisión asistida por IA (un revisor; requiere verificación independiente)</t>
        </is>
      </c>
      <c r="M106" s="127" t="n">
        <v>46269</v>
      </c>
      <c r="N106" s="41" t="inlineStr">
        <is>
          <t>https://www.nature.com/articles/s41598-025-26307-3.pdf</t>
        </is>
      </c>
      <c r="O106" s="41" t="inlineStr">
        <is>
          <t>Texto completo abierto con métodos y resultados suficientes; codificación en Extraccion_RQ_nuevos.</t>
        </is>
      </c>
      <c r="P106" s="41"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row>
    <row r="107" ht="42" customHeight="1">
      <c r="A107" s="126" t="n">
        <v>248</v>
      </c>
      <c r="B107" s="126" t="n">
        <v>2026</v>
      </c>
      <c r="C107" s="41" t="inlineStr">
        <is>
          <t>Optimized quadrangle attention consolidated convolutional multi-scale vision transformer based autism detection</t>
        </is>
      </c>
      <c r="D107" s="41" t="inlineStr">
        <is>
          <t>10.1016/j.pscychresns.2026.112251</t>
        </is>
      </c>
      <c r="E107" s="41" t="inlineStr">
        <is>
          <t>Jagadesh Balasubramani</t>
        </is>
      </c>
      <c r="F107" s="41" t="inlineStr">
        <is>
          <t>Psychiatry Research - Neuroimaging</t>
        </is>
      </c>
      <c r="G107" s="41" t="inlineStr">
        <is>
          <t>Incluir provisionalmente</t>
        </is>
      </c>
      <c r="H107" s="41" t="inlineStr">
        <is>
          <t>Report located; publisher/PubMed content sufficient for scoped adjudication</t>
        </is>
      </c>
      <c r="I107" s="41" t="n"/>
      <c r="J107" s="41" t="inlineStr">
        <is>
          <t>Include</t>
        </is>
      </c>
      <c r="K107" s="41" t="n"/>
      <c r="L107" s="41" t="inlineStr">
        <is>
          <t>Revision asistida por IA (un revisor; requiere verificacion independiente)</t>
        </is>
      </c>
      <c r="M107" s="127" t="n">
        <v>46269</v>
      </c>
      <c r="N107" s="41" t="inlineStr">
        <is>
          <t>https://www.sciencedirect.com/science/article/pii/S0925492726001162</t>
        </is>
      </c>
      <c r="O107" s="41" t="inlineStr">
        <is>
          <t>Contenido evaluable suficiente revisado para adjudicacion/codificacion acotada; ver nivel exacto de fuente, evidencia y cautelas en Lote_04_25.</t>
        </is>
      </c>
      <c r="P107" s="41"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row>
    <row r="108" ht="42" customHeight="1">
      <c r="A108" s="126" t="n">
        <v>249</v>
      </c>
      <c r="B108" s="126" t="n">
        <v>2025</v>
      </c>
      <c r="C108" s="41" t="inlineStr">
        <is>
          <t>An early detection of autism spectrum disorder using machine learning</t>
        </is>
      </c>
      <c r="D108" s="41" t="inlineStr">
        <is>
          <t>10.1016/j.compbiomed.2025.111238</t>
        </is>
      </c>
      <c r="E108" s="41" t="inlineStr">
        <is>
          <t>Shaba Irram and Mohammad Suaib</t>
        </is>
      </c>
      <c r="F108" s="41" t="inlineStr">
        <is>
          <t>Computers in Biology and Medicine</t>
        </is>
      </c>
      <c r="G108" s="41" t="inlineStr">
        <is>
          <t>Incluir provisionalmente</t>
        </is>
      </c>
      <c r="H108" s="41" t="inlineStr">
        <is>
          <t>Report located; publisher/PubMed content sufficient for scoped adjudication</t>
        </is>
      </c>
      <c r="I108" s="41" t="n"/>
      <c r="J108" s="41" t="inlineStr">
        <is>
          <t>Include</t>
        </is>
      </c>
      <c r="K108" s="41" t="n"/>
      <c r="L108" s="41" t="inlineStr">
        <is>
          <t>Revision asistida por IA (un revisor; requiere verificacion independiente)</t>
        </is>
      </c>
      <c r="M108" s="127" t="n">
        <v>46269</v>
      </c>
      <c r="N108" s="41" t="inlineStr">
        <is>
          <t>https://pubmed.ncbi.nlm.nih.gov/41151500/</t>
        </is>
      </c>
      <c r="O108" s="41" t="inlineStr">
        <is>
          <t>Contenido evaluable suficiente revisado para adjudicacion/codificacion acotada; ver nivel exacto de fuente, evidencia y cautelas en Lote_04_25.</t>
        </is>
      </c>
      <c r="P108" s="41"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row>
    <row r="109" ht="42" customHeight="1">
      <c r="A109" s="126" t="n">
        <v>250</v>
      </c>
      <c r="B109" s="126" t="n">
        <v>2026</v>
      </c>
      <c r="C109" s="41" t="inlineStr">
        <is>
          <t>An Effective LRSF-DLNN-Based Autism Spectrum Disorder Prediction Using EEG and fMRI</t>
        </is>
      </c>
      <c r="D109" s="41" t="inlineStr">
        <is>
          <t>10.1002/DNEU.70047</t>
        </is>
      </c>
      <c r="E109" s="41" t="inlineStr">
        <is>
          <t>Sahunthala S and Malathi S and Tamil Thendral M and Sudhahar T N</t>
        </is>
      </c>
      <c r="F109" s="41" t="inlineStr">
        <is>
          <t>Developmental neurobiology</t>
        </is>
      </c>
      <c r="G109" s="41" t="inlineStr">
        <is>
          <t>Incluir provisionalmente</t>
        </is>
      </c>
      <c r="H109" s="41" t="inlineStr">
        <is>
          <t>Report located; publisher/PubMed content sufficient for scoped adjudication</t>
        </is>
      </c>
      <c r="I109" s="41" t="n"/>
      <c r="J109" s="41" t="inlineStr">
        <is>
          <t>Include</t>
        </is>
      </c>
      <c r="K109" s="41" t="n"/>
      <c r="L109" s="41" t="inlineStr">
        <is>
          <t>Revision asistida por IA (un revisor; requiere verificacion independiente)</t>
        </is>
      </c>
      <c r="M109" s="127" t="n">
        <v>46269</v>
      </c>
      <c r="N109" s="41" t="inlineStr">
        <is>
          <t>https://pubmed.ncbi.nlm.nih.gov/?term=10.1002%2Fdneu.70047</t>
        </is>
      </c>
      <c r="O109" s="41" t="inlineStr">
        <is>
          <t>Contenido evaluable suficiente revisado para adjudicacion/codificacion acotada; ver nivel exacto de fuente, evidencia y cautelas en Lote_04_25.</t>
        </is>
      </c>
      <c r="P109" s="41"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row>
    <row r="110" ht="42" customHeight="1">
      <c r="A110" s="126" t="n">
        <v>251</v>
      </c>
      <c r="B110" s="126" t="n">
        <v>2025</v>
      </c>
      <c r="C110" s="41" t="inlineStr">
        <is>
          <t>Leveraging Deep Learning for Early Detection of Autism Spectrum Disorder in Augmented and Virtual Reality Mental Healthcare Environments</t>
        </is>
      </c>
      <c r="D110" s="41" t="inlineStr">
        <is>
          <t>10.1002/9781394302864.CH6</t>
        </is>
      </c>
      <c r="E110" s="41" t="inlineStr">
        <is>
          <t>Manjunath Ramanna Lamani and V Asha and K Padmaja</t>
        </is>
      </c>
      <c r="F110" s="41" t="inlineStr">
        <is>
          <t>Augmented and Virtual Reality in Immersive Healthcare</t>
        </is>
      </c>
      <c r="G110" s="41" t="inlineStr">
        <is>
          <t>Incluir provisionalmente</t>
        </is>
      </c>
      <c r="H110" s="41" t="inlineStr">
        <is>
          <t>Report located; publication type resolved</t>
        </is>
      </c>
      <c r="I110" s="41" t="n"/>
      <c r="J110" s="41" t="inlineStr">
        <is>
          <t>Exclude</t>
        </is>
      </c>
      <c r="K110" s="41"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110" s="41" t="inlineStr">
        <is>
          <t>Revision asistida por IA (un revisor; requiere verificacion independiente)</t>
        </is>
      </c>
      <c r="M110" s="127" t="n">
        <v>46269</v>
      </c>
      <c r="N110" s="41" t="inlineStr">
        <is>
          <t>https://onlinelibrary.wiley.com/doi/10.1002/9781394302864.ch6</t>
        </is>
      </c>
      <c r="O110" s="41" t="inlineStr">
        <is>
          <t>Contenido editorial suficiente revisado para adjudicar exclusion por tipo de publicacion; ver evidencia y cautelas en Lote_04_25. Criterio de tipo de publicación reconciliado el 2026-09-07.</t>
        </is>
      </c>
      <c r="P110" s="41"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row>
    <row r="111" ht="42" customHeight="1">
      <c r="A111" s="126" t="n">
        <v>252</v>
      </c>
      <c r="B111" s="126" t="n">
        <v>2025</v>
      </c>
      <c r="C111" s="41" t="inlineStr">
        <is>
          <t>A New Paradigm for Autism Spectrum Disorder Discrimination in Children Utilizing EEG Data Collected During Cartoon Viewing With a Focus on Atypical Semantic Processing</t>
        </is>
      </c>
      <c r="D111" s="41" t="inlineStr">
        <is>
          <t>10.1002/aur.70105</t>
        </is>
      </c>
      <c r="E111" s="41" t="inlineStr">
        <is>
          <t>Lin Deng and Meng Jie Lu and Le tong Yang and Yue Zhang and Hang yu Tan and Miao Cao and Fei Li</t>
        </is>
      </c>
      <c r="F111" s="41" t="inlineStr">
        <is>
          <t>Autism Research</t>
        </is>
      </c>
      <c r="G111" s="41" t="inlineStr">
        <is>
          <t>Incluir provisionalmente</t>
        </is>
      </c>
      <c r="H111" s="41" t="inlineStr">
        <is>
          <t>Report located; publisher/PubMed content sufficient for scoped adjudication</t>
        </is>
      </c>
      <c r="I111" s="41" t="n"/>
      <c r="J111" s="41" t="inlineStr">
        <is>
          <t>Include</t>
        </is>
      </c>
      <c r="K111" s="41" t="n"/>
      <c r="L111" s="41" t="inlineStr">
        <is>
          <t>Revision asistida por IA (un revisor; requiere verificacion independiente)</t>
        </is>
      </c>
      <c r="M111" s="127" t="n">
        <v>46269</v>
      </c>
      <c r="N111" s="41" t="inlineStr">
        <is>
          <t>https://onlinelibrary.wiley.com/doi/10.1002/aur.70105</t>
        </is>
      </c>
      <c r="O111" s="41" t="inlineStr">
        <is>
          <t>Contenido evaluable suficiente revisado para adjudicacion/codificacion acotada; ver nivel exacto de fuente, evidencia y cautelas en Lote_04_25.</t>
        </is>
      </c>
      <c r="P111" s="41"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row>
    <row r="112" ht="42" customHeight="1">
      <c r="A112" s="126" t="n">
        <v>254</v>
      </c>
      <c r="B112" s="126" t="n">
        <v>2026</v>
      </c>
      <c r="C112" s="41" t="inlineStr">
        <is>
          <t>Hybrid groupers-moray orangutan optimization algorithm-based dense-resolution network for autism spectrum disorder detection using multimodal data</t>
        </is>
      </c>
      <c r="D112" s="41" t="inlineStr">
        <is>
          <t>10.1016/j.pscychresns.2026.112204</t>
        </is>
      </c>
      <c r="E112" s="41" t="inlineStr">
        <is>
          <t>Urtti Bhagyalatha and Bidush Kumar Sahoo and Satish Muppidi</t>
        </is>
      </c>
      <c r="F112" s="41" t="inlineStr">
        <is>
          <t>Psychiatry Research - Neuroimaging</t>
        </is>
      </c>
      <c r="G112" s="41" t="inlineStr">
        <is>
          <t>Incluir provisionalmente</t>
        </is>
      </c>
      <c r="H112" s="41" t="inlineStr">
        <is>
          <t>Report located; publisher/PubMed content sufficient for scoped adjudication</t>
        </is>
      </c>
      <c r="I112" s="41" t="n"/>
      <c r="J112" s="41" t="inlineStr">
        <is>
          <t>Include</t>
        </is>
      </c>
      <c r="K112" s="41" t="n"/>
      <c r="L112" s="41" t="inlineStr">
        <is>
          <t>Revision asistida por IA (un revisor; requiere verificacion independiente)</t>
        </is>
      </c>
      <c r="M112" s="127" t="n">
        <v>46269</v>
      </c>
      <c r="N112" s="41" t="inlineStr">
        <is>
          <t>https://www.sciencedirect.com/science/article/pii/S0925492726000697</t>
        </is>
      </c>
      <c r="O112" s="41" t="inlineStr">
        <is>
          <t>Contenido evaluable suficiente revisado para adjudicacion/codificacion acotada; ver nivel exacto de fuente, evidencia y cautelas en Lote_04_25.</t>
        </is>
      </c>
      <c r="P112" s="41"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row>
    <row r="113" ht="42" customHeight="1">
      <c r="A113" s="126" t="n">
        <v>257</v>
      </c>
      <c r="B113" s="126" t="n">
        <v>2025</v>
      </c>
      <c r="C113" s="41" t="inlineStr">
        <is>
          <t>The Use of the Social Robot LOVOT for Children with Autism Spectrum Disorder: A Feasibility Study</t>
        </is>
      </c>
      <c r="D113" s="41" t="inlineStr">
        <is>
          <t>10.3233/SHTI251499</t>
        </is>
      </c>
      <c r="E113" s="41" t="inlineStr">
        <is>
          <t>Anders Bobo Larsen and Rasmus Birk Buhl and Kristina Ørtoft Müller and Birthe Dinesen</t>
        </is>
      </c>
      <c r="F113" s="41" t="inlineStr">
        <is>
          <t>Studies in Health Technology and Informatics</t>
        </is>
      </c>
      <c r="G113" s="41" t="inlineStr">
        <is>
          <t>Incluir provisionalmente</t>
        </is>
      </c>
      <c r="H113" s="41" t="inlineStr">
        <is>
          <t>Retrieved and reviewed</t>
        </is>
      </c>
      <c r="I113" s="41" t="n"/>
      <c r="J113" s="41" t="inlineStr">
        <is>
          <t>Include</t>
        </is>
      </c>
      <c r="K113" s="41" t="n"/>
      <c r="L113" s="41" t="inlineStr">
        <is>
          <t>Revisión asistida por IA (un revisor; requiere verificación independiente)</t>
        </is>
      </c>
      <c r="M113" s="127" t="n">
        <v>46269</v>
      </c>
      <c r="N113" s="41" t="inlineStr">
        <is>
          <t>https://doi.org/10.3233/shti251499</t>
        </is>
      </c>
      <c r="O113" s="41" t="inlineStr">
        <is>
          <t>Texto completo abierto con métodos y resultados suficientes; codificación en Extraccion_RQ_nuevos.</t>
        </is>
      </c>
      <c r="P113" s="41"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row>
    <row r="114" ht="42" customHeight="1">
      <c r="A114" s="126" t="n">
        <v>259</v>
      </c>
      <c r="B114" s="126" t="n">
        <v>2026</v>
      </c>
      <c r="C114" s="41" t="inlineStr">
        <is>
          <t>Data-Driven and Explainable Discovery of Autism Spectrum Disorder Patterns Across Age Groups</t>
        </is>
      </c>
      <c r="D114" s="41" t="inlineStr">
        <is>
          <t>10.1155/HBE2/1923339</t>
        </is>
      </c>
      <c r="E114" s="41" t="inlineStr">
        <is>
          <t>Md Anisur Rahman and Md Geaur Rahman and Uffe Kock Wiil and Md Anwarul Kaium Patwary and Mohammad Zavid Parvez and Shazia Rehman and Fadi Thabtah</t>
        </is>
      </c>
      <c r="F114" s="41" t="inlineStr">
        <is>
          <t>Human Behavior and Emerging Technologies</t>
        </is>
      </c>
      <c r="G114" s="41" t="inlineStr">
        <is>
          <t>Incluir provisionalmente</t>
        </is>
      </c>
      <c r="H114" s="41" t="inlineStr">
        <is>
          <t>Retrieved and reviewed</t>
        </is>
      </c>
      <c r="I114" s="41" t="n"/>
      <c r="J114" s="41" t="inlineStr">
        <is>
          <t>Include</t>
        </is>
      </c>
      <c r="K114" s="41" t="n"/>
      <c r="L114" s="41" t="inlineStr">
        <is>
          <t>Revisión asistida por IA (un revisor; requiere verificación independiente)</t>
        </is>
      </c>
      <c r="M114" s="127" t="n">
        <v>46269</v>
      </c>
      <c r="N114" s="41" t="inlineStr">
        <is>
          <t>https://doi.org/10.1155/hbe2/1923339</t>
        </is>
      </c>
      <c r="O114" s="41" t="inlineStr">
        <is>
          <t>Texto completo abierto con métodos y resultados suficientes; codificación en Extraccion_RQ_nuevos.</t>
        </is>
      </c>
      <c r="P114" s="41"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row>
    <row r="115" ht="42" customHeight="1">
      <c r="A115" s="126" t="n">
        <v>261</v>
      </c>
      <c r="B115" s="126" t="n">
        <v>2025</v>
      </c>
      <c r="C115" s="41" t="inlineStr">
        <is>
          <t>Artificial Intelligence Networks Combining Histopathology and Machine Learning Can Extract Axon Pathology in Autism Spectrum Disorder</t>
        </is>
      </c>
      <c r="D115" s="41" t="inlineStr">
        <is>
          <t>10.1002/AUR.70135</t>
        </is>
      </c>
      <c r="E115" s="41" t="inlineStr">
        <is>
          <t>Arash Yazdanbakhsh and Kim T M Dang and Kelvin Kuang and Tingru Lian and Xuefeng Liu and Songlin Xie and Basilis Zikopoulos</t>
        </is>
      </c>
      <c r="F115" s="41" t="inlineStr">
        <is>
          <t>Autism Research</t>
        </is>
      </c>
      <c r="G115" s="41" t="inlineStr">
        <is>
          <t>Incluir provisionalmente</t>
        </is>
      </c>
      <c r="H115" s="41" t="inlineStr">
        <is>
          <t>Retrieved and reviewed</t>
        </is>
      </c>
      <c r="I115" s="41" t="n"/>
      <c r="J115" s="41" t="inlineStr">
        <is>
          <t>Include</t>
        </is>
      </c>
      <c r="K115" s="41" t="n"/>
      <c r="L115" s="41" t="inlineStr">
        <is>
          <t>Revisión asistida por IA (un revisor; requiere verificación independiente)</t>
        </is>
      </c>
      <c r="M115" s="127" t="n">
        <v>46269</v>
      </c>
      <c r="N115" s="41" t="inlineStr">
        <is>
          <t>https://onlinelibrary.wiley.com/doi/pdfdirect/10.1002/aur.70135</t>
        </is>
      </c>
      <c r="O115" s="41" t="inlineStr">
        <is>
          <t>Texto completo abierto con métodos y resultados suficientes; codificación en Extraccion_RQ_nuevos.</t>
        </is>
      </c>
      <c r="P115" s="41"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row>
    <row r="116" ht="42" customHeight="1">
      <c r="A116" s="126" t="n">
        <v>262</v>
      </c>
      <c r="B116" s="126" t="n">
        <v>2026</v>
      </c>
      <c r="C116" s="41" t="inlineStr">
        <is>
          <t>Profiling Chinese children with symptoms of SpLD, ADHD, or ASD: a transdiagnostic and biopsychosocial study</t>
        </is>
      </c>
      <c r="D116" s="41" t="inlineStr">
        <is>
          <t>10.1186/s12888-025-07754-8</t>
        </is>
      </c>
      <c r="E116" s="41" t="inlineStr">
        <is>
          <t>Duo Liu and Ziqian Wei and Urs Maurer and Kevin Kien Hoa Chung and Jesus Alfonso D Datu and Liory Fern-Pollak and Taeko Wydell and Winnie Wan Yee Tso and Fenghua Sun and Lirong Luo and Li Chih Wang and Yen Na Yum and Guandong Xu and Su Li</t>
        </is>
      </c>
      <c r="F116" s="41" t="inlineStr">
        <is>
          <t>BMC Psychiatry</t>
        </is>
      </c>
      <c r="G116" s="41" t="inlineStr">
        <is>
          <t>Incluir provisionalmente</t>
        </is>
      </c>
      <c r="H116" s="41" t="inlineStr">
        <is>
          <t>Retrieved and reviewed</t>
        </is>
      </c>
      <c r="I116" s="41" t="n"/>
      <c r="J116" s="41" t="inlineStr">
        <is>
          <t>Include</t>
        </is>
      </c>
      <c r="K116" s="41" t="n"/>
      <c r="L116" s="41" t="inlineStr">
        <is>
          <t>Revisión asistida por IA (un revisor; requiere verificación independiente)</t>
        </is>
      </c>
      <c r="M116" s="127" t="n">
        <v>46269</v>
      </c>
      <c r="N116" s="41" t="inlineStr">
        <is>
          <t>https://doi.org/10.1186/s12888-025-07754-8</t>
        </is>
      </c>
      <c r="O116" s="41" t="inlineStr">
        <is>
          <t>Texto completo abierto con métodos y resultados suficientes; codificación en Extraccion_RQ_nuevos.</t>
        </is>
      </c>
      <c r="P116" s="41"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row>
    <row r="117" ht="42" customHeight="1">
      <c r="A117" s="126" t="n">
        <v>263</v>
      </c>
      <c r="B117" s="126" t="n">
        <v>2026</v>
      </c>
      <c r="C117" s="41" t="inlineStr">
        <is>
          <t>Enhancing Psychological Assessments with Open-Ended Questionnaires and Large Language Models: An ASD Case Study</t>
        </is>
      </c>
      <c r="D117" s="41" t="inlineStr">
        <is>
          <t>10.1109/JBHI.2025.3599643</t>
        </is>
      </c>
      <c r="E117" s="41" t="inlineStr">
        <is>
          <t>Alberto Altozano and Maria Eleonora Minissi and Lucía Gómez-Zaragozá and Luna Maddalon and Mariano Alcañiz and Javier Marin-Morales</t>
        </is>
      </c>
      <c r="F117" s="41" t="inlineStr">
        <is>
          <t>IEEE Journal of Biomedical and Health Informatics</t>
        </is>
      </c>
      <c r="G117" s="41" t="inlineStr">
        <is>
          <t>Incluir provisionalmente</t>
        </is>
      </c>
      <c r="H117" s="41" t="inlineStr">
        <is>
          <t>Retrieved and reviewed</t>
        </is>
      </c>
      <c r="I117" s="41" t="n"/>
      <c r="J117" s="41" t="inlineStr">
        <is>
          <t>Include</t>
        </is>
      </c>
      <c r="K117" s="41" t="n"/>
      <c r="L117" s="41" t="inlineStr">
        <is>
          <t>Revisión asistida por IA (un revisor; requiere verificación independiente)</t>
        </is>
      </c>
      <c r="M117" s="127" t="n">
        <v>46269</v>
      </c>
      <c r="N117" s="41" t="inlineStr">
        <is>
          <t>https://doi.org/10.1109/jbhi.2025.3599643</t>
        </is>
      </c>
      <c r="O117" s="41" t="inlineStr">
        <is>
          <t>Texto completo abierto con métodos y resultados suficientes; codificación en Extraccion_RQ_nuevos.</t>
        </is>
      </c>
      <c r="P117" s="41"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row>
    <row r="118" ht="42" customHeight="1">
      <c r="A118" s="126" t="n">
        <v>266</v>
      </c>
      <c r="B118" s="126" t="n">
        <v>2026</v>
      </c>
      <c r="C118" s="41" t="inlineStr">
        <is>
          <t>Machine Learning-Based Early Prediction Model for Autism Spectrum Disorder in Infants Using Acoustic Feature</t>
        </is>
      </c>
      <c r="D118" s="41" t="inlineStr">
        <is>
          <t>10.1002/AUR.70179</t>
        </is>
      </c>
      <c r="E118" s="41" t="inlineStr">
        <is>
          <t>Shengjian Yin and Zhijia Li and Luyang Guan and Zenghe Yue and Jincen Wang and Jinyi Zhu and Yazhu Han and Qian Li and Lan Lin and Yaxin Dai and Haozhen Chen and Yuheng Chen and Yun Li and Xiaoyan Ke</t>
        </is>
      </c>
      <c r="F118" s="41" t="inlineStr">
        <is>
          <t>Autism Research</t>
        </is>
      </c>
      <c r="G118" s="41" t="inlineStr">
        <is>
          <t>Incluir provisionalmente</t>
        </is>
      </c>
      <c r="H118" s="41" t="inlineStr">
        <is>
          <t>Report located; publisher/PubMed content sufficient for scoped adjudication</t>
        </is>
      </c>
      <c r="I118" s="41" t="n"/>
      <c r="J118" s="41" t="inlineStr">
        <is>
          <t>Include</t>
        </is>
      </c>
      <c r="K118" s="41" t="n"/>
      <c r="L118" s="41" t="inlineStr">
        <is>
          <t>Revision asistida por IA (un revisor; requiere verificacion independiente)</t>
        </is>
      </c>
      <c r="M118" s="127" t="n">
        <v>46269</v>
      </c>
      <c r="N118" s="41" t="inlineStr">
        <is>
          <t>https://pubmed.ncbi.nlm.nih.gov/41502369/</t>
        </is>
      </c>
      <c r="O118" s="41" t="inlineStr">
        <is>
          <t>Contenido evaluable suficiente revisado para adjudicacion/codificacion acotada; ver nivel exacto de fuente, evidencia y cautelas en Lote_04_25.</t>
        </is>
      </c>
      <c r="P118" s="41"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row>
    <row r="119" ht="42" customHeight="1">
      <c r="A119" s="126" t="n">
        <v>268</v>
      </c>
      <c r="B119" s="126" t="n">
        <v>2025</v>
      </c>
      <c r="C119" s="41" t="inlineStr">
        <is>
          <t>Compact subsets of autism screening items predict clinical diagnoses with a machine learning analysis of the QCHAT-10</t>
        </is>
      </c>
      <c r="D119" s="41" t="inlineStr">
        <is>
          <t>10.1038/s41598-025-26131-9</t>
        </is>
      </c>
      <c r="E119" s="41" t="inlineStr">
        <is>
          <t>Lydia J Sollis and Dennis P Wall and Peter Y Washington</t>
        </is>
      </c>
      <c r="F119" s="41" t="inlineStr">
        <is>
          <t>Scientific Reports</t>
        </is>
      </c>
      <c r="G119" s="41" t="inlineStr">
        <is>
          <t>Incluir provisionalmente</t>
        </is>
      </c>
      <c r="H119" s="41" t="inlineStr">
        <is>
          <t>Retrieved and reviewed</t>
        </is>
      </c>
      <c r="I119" s="41" t="n"/>
      <c r="J119" s="41" t="inlineStr">
        <is>
          <t>Include</t>
        </is>
      </c>
      <c r="K119" s="41" t="n"/>
      <c r="L119" s="41" t="inlineStr">
        <is>
          <t>Revisión asistida por IA (un revisor; requiere verificación independiente)</t>
        </is>
      </c>
      <c r="M119" s="127" t="n">
        <v>46269</v>
      </c>
      <c r="N119" s="41" t="inlineStr">
        <is>
          <t>https://www.nature.com/articles/s41598-025-26131-9.pdf</t>
        </is>
      </c>
      <c r="O119" s="41" t="inlineStr">
        <is>
          <t>Texto completo abierto con métodos y resultados suficientes; codificación en Extraccion_RQ_nuevos.</t>
        </is>
      </c>
      <c r="P119" s="41"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row>
    <row r="120" ht="42" customHeight="1">
      <c r="A120" s="126" t="n">
        <v>269</v>
      </c>
      <c r="B120" s="126" t="n">
        <v>2026</v>
      </c>
      <c r="C120" s="41" t="inlineStr">
        <is>
          <t>Predicting fine motor deficit in autism by measuring brain activities and characterizing motor impairments</t>
        </is>
      </c>
      <c r="D120" s="41" t="inlineStr">
        <is>
          <t>10.1016/j.compbiomed.2026.111470</t>
        </is>
      </c>
      <c r="E120" s="41" t="inlineStr">
        <is>
          <t>Zaibunnisa L H Malik and Pooja Raundale</t>
        </is>
      </c>
      <c r="F120" s="41" t="inlineStr">
        <is>
          <t>Computers in Biology and Medicine</t>
        </is>
      </c>
      <c r="G120" s="41" t="inlineStr">
        <is>
          <t>Incluir provisionalmente</t>
        </is>
      </c>
      <c r="H120" s="41" t="inlineStr">
        <is>
          <t>Report located; publisher/PubMed content sufficient for scoped adjudication</t>
        </is>
      </c>
      <c r="I120" s="41" t="n"/>
      <c r="J120" s="41" t="inlineStr">
        <is>
          <t>Include</t>
        </is>
      </c>
      <c r="K120" s="41" t="n"/>
      <c r="L120" s="41" t="inlineStr">
        <is>
          <t>Revision asistida por IA (un revisor; requiere verificacion independiente)</t>
        </is>
      </c>
      <c r="M120" s="127" t="n">
        <v>46269</v>
      </c>
      <c r="N120" s="41" t="inlineStr">
        <is>
          <t>https://www.sciencedirect.com/science/article/abs/pii/S0010482526000314</t>
        </is>
      </c>
      <c r="O120" s="41" t="inlineStr">
        <is>
          <t>Contenido evaluable suficiente revisado para adjudicacion/codificacion acotada; ver nivel exacto de fuente, evidencia y cautelas en Lote_04_25. PubMed lo indexa como Review, pero el articulo del editor contiene Methods, Data collection y Results de un estudio primario; conflicto documentado para verificacion humana.</t>
        </is>
      </c>
      <c r="P120" s="41"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row>
    <row r="121" ht="42" customHeight="1">
      <c r="A121" s="126" t="n">
        <v>270</v>
      </c>
      <c r="B121" s="126" t="n">
        <v>2026</v>
      </c>
      <c r="C121" s="41" t="inlineStr">
        <is>
          <t>Diagnosing autism spectrum disorders using ensemble-aided weighted fused features and attention-based residual LSTM with brain MRI images</t>
        </is>
      </c>
      <c r="D121" s="41" t="inlineStr">
        <is>
          <t>10.1016/j.pscychresns.2026.112230</t>
        </is>
      </c>
      <c r="E121" s="41" t="inlineStr">
        <is>
          <t>Nandhini V and Ananthajothi K</t>
        </is>
      </c>
      <c r="F121" s="41" t="inlineStr">
        <is>
          <t>Psychiatry Research - Neuroimaging</t>
        </is>
      </c>
      <c r="G121" s="41" t="inlineStr">
        <is>
          <t>Incluir provisionalmente</t>
        </is>
      </c>
      <c r="H121" s="41" t="inlineStr">
        <is>
          <t>Report located; publisher/PubMed content sufficient for scoped adjudication</t>
        </is>
      </c>
      <c r="I121" s="41" t="n"/>
      <c r="J121" s="41" t="inlineStr">
        <is>
          <t>Include</t>
        </is>
      </c>
      <c r="K121" s="41" t="n"/>
      <c r="L121" s="41" t="inlineStr">
        <is>
          <t>Revision asistida por IA (un revisor; requiere verificacion independiente)</t>
        </is>
      </c>
      <c r="M121" s="127" t="n">
        <v>46269</v>
      </c>
      <c r="N121" s="41" t="inlineStr">
        <is>
          <t>https://www.sciencedirect.com/science/article/pii/S0925492726000958</t>
        </is>
      </c>
      <c r="O121" s="41" t="inlineStr">
        <is>
          <t>Contenido evaluable suficiente revisado para adjudicacion/codificacion acotada; ver nivel exacto de fuente, evidencia y cautelas en Lote_04_25.</t>
        </is>
      </c>
      <c r="P121" s="41"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row>
    <row r="122" ht="42" customHeight="1">
      <c r="A122" s="126" t="n">
        <v>271</v>
      </c>
      <c r="B122" s="126" t="n">
        <v>2025</v>
      </c>
      <c r="C122" s="41" t="inlineStr">
        <is>
          <t>Early Autism Spectrum Disorder Detection Using SMOTE-Enhanced 1D-CNN and Behavioral Screening Data</t>
        </is>
      </c>
      <c r="D122" s="41" t="inlineStr">
        <is>
          <t>10.1155/AHCI/1316854</t>
        </is>
      </c>
      <c r="E122" s="41" t="inlineStr">
        <is>
          <t>Ahlam Alghamdi and Samia Dardouri</t>
        </is>
      </c>
      <c r="F122" s="41" t="inlineStr">
        <is>
          <t>Advances in Human-Computer Interaction</t>
        </is>
      </c>
      <c r="G122" s="41" t="inlineStr">
        <is>
          <t>Incluir provisionalmente</t>
        </is>
      </c>
      <c r="H122" s="41" t="inlineStr">
        <is>
          <t>Retrieved and reviewed</t>
        </is>
      </c>
      <c r="I122" s="41" t="n"/>
      <c r="J122" s="41" t="inlineStr">
        <is>
          <t>Include</t>
        </is>
      </c>
      <c r="K122" s="41" t="n"/>
      <c r="L122" s="41" t="inlineStr">
        <is>
          <t>Revision asistida por IA (un revisor; requiere verificacion independiente)</t>
        </is>
      </c>
      <c r="M122" s="127" t="n">
        <v>46269</v>
      </c>
      <c r="N122" s="41" t="inlineStr">
        <is>
          <t>https://onlinelibrary.wiley.com/doi/10.1155/ahci/1316854</t>
        </is>
      </c>
      <c r="O122" s="41" t="inlineStr">
        <is>
          <t>Contenido evaluable suficiente revisado para adjudicacion/codificacion acotada; ver nivel exacto de fuente, evidencia y cautelas en Lote_04_25.</t>
        </is>
      </c>
      <c r="P122" s="41"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row>
    <row r="123" ht="42" customHeight="1">
      <c r="A123" s="126" t="n">
        <v>273</v>
      </c>
      <c r="B123" s="126" t="n">
        <v>2026</v>
      </c>
      <c r="C123" s="41" t="inlineStr">
        <is>
          <t>Optimizing Autism Spectrum Disorder Diagnosis with VGG16-Based Facial Landmark Recognition</t>
        </is>
      </c>
      <c r="D123" s="41" t="inlineStr">
        <is>
          <t>10.1016/j.procs.2026.06.483</t>
        </is>
      </c>
      <c r="E123" s="41" t="inlineStr">
        <is>
          <t>Renuka Tantry and Rama Moorthy H and Krishnaraj Rao N S and Shreenath Acharya and Raghunandan K R and Sardar M N Islam</t>
        </is>
      </c>
      <c r="F123" s="41" t="inlineStr">
        <is>
          <t>Procedia Computer Science</t>
        </is>
      </c>
      <c r="G123" s="41" t="inlineStr">
        <is>
          <t>Incluir provisionalmente</t>
        </is>
      </c>
      <c r="H123" s="41" t="inlineStr">
        <is>
          <t>Report located; publisher/PubMed content sufficient for scoped adjudication</t>
        </is>
      </c>
      <c r="I123" s="41" t="n"/>
      <c r="J123" s="41" t="inlineStr">
        <is>
          <t>Include</t>
        </is>
      </c>
      <c r="K123" s="41" t="n"/>
      <c r="L123" s="41" t="inlineStr">
        <is>
          <t>Revision asistida por IA (un revisor; requiere verificacion independiente)</t>
        </is>
      </c>
      <c r="M123" s="127" t="n">
        <v>46269</v>
      </c>
      <c r="N123" s="41" t="inlineStr">
        <is>
          <t>https://www.sciencedirect.com/science/article/pii/S1877050926021162</t>
        </is>
      </c>
      <c r="O123" s="41" t="inlineStr">
        <is>
          <t>Contenido evaluable suficiente revisado para adjudicacion/codificacion acotada; ver nivel exacto de fuente, evidencia y cautelas en Lote_04_25.</t>
        </is>
      </c>
      <c r="P123" s="41" t="n"/>
    </row>
    <row r="124" ht="42" customHeight="1">
      <c r="A124" s="126" t="n">
        <v>275</v>
      </c>
      <c r="B124" s="126" t="n">
        <v>2025</v>
      </c>
      <c r="C124" s="41" t="inlineStr">
        <is>
          <t>Machine Learning Techniques to Uncover Sociodemographic Risk Factors of Autism Spectrum Disorder (ASD) Among Children and Adolescents in Bangladesh</t>
        </is>
      </c>
      <c r="D124" s="41" t="inlineStr">
        <is>
          <t>10.1155/ACIS/6410913</t>
        </is>
      </c>
      <c r="E124" s="41" t="inlineStr">
        <is>
          <t>Md Neaz Ali and Suman Biswas</t>
        </is>
      </c>
      <c r="F124" s="41" t="inlineStr">
        <is>
          <t>Applied Computational Intelligence and Soft Computing</t>
        </is>
      </c>
      <c r="G124" s="41" t="inlineStr">
        <is>
          <t>Incluir provisionalmente</t>
        </is>
      </c>
      <c r="H124" s="41" t="inlineStr">
        <is>
          <t>Retrieved and reviewed</t>
        </is>
      </c>
      <c r="I124" s="41" t="n"/>
      <c r="J124" s="41" t="inlineStr">
        <is>
          <t>Include</t>
        </is>
      </c>
      <c r="K124" s="41" t="n"/>
      <c r="L124" s="41" t="inlineStr">
        <is>
          <t>Revision asistida por IA (un revisor; requiere verificacion independiente)</t>
        </is>
      </c>
      <c r="M124" s="127" t="n">
        <v>46269</v>
      </c>
      <c r="N124" s="41" t="inlineStr">
        <is>
          <t>https://onlinelibrary.wiley.com/doi/10.1155/acis/6410913</t>
        </is>
      </c>
      <c r="O124" s="41" t="inlineStr">
        <is>
          <t>Contenido evaluable suficiente revisado para adjudicacion/codificacion acotada; ver nivel exacto de fuente, evidencia y cautelas en Lote_04_25.</t>
        </is>
      </c>
      <c r="P124" s="41"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row>
    <row r="125" ht="42" customHeight="1">
      <c r="A125" s="126" t="n">
        <v>277</v>
      </c>
      <c r="B125" s="126" t="n">
        <v>2026</v>
      </c>
      <c r="C125" s="41" t="inlineStr">
        <is>
          <t>A comprehensive causal and machine learning framework for autism spectrum disorder risk prediction and high-risk subgroup identification from children with chronic health and genetic disorders in the United States</t>
        </is>
      </c>
      <c r="D125" s="41" t="inlineStr">
        <is>
          <t>10.1016/j.reia.2026.202826</t>
        </is>
      </c>
      <c r="E125" s="41" t="inlineStr">
        <is>
          <t>Md Roungu Ahmmad and Harry Pantazopoulos and Sahil Hareshbhai Kothiya</t>
        </is>
      </c>
      <c r="F125" s="41" t="inlineStr">
        <is>
          <t>Research in Autism</t>
        </is>
      </c>
      <c r="G125" s="41" t="inlineStr">
        <is>
          <t>Incluir provisionalmente</t>
        </is>
      </c>
      <c r="H125" s="41" t="inlineStr">
        <is>
          <t>Report located; publisher/PubMed content sufficient for scoped adjudication</t>
        </is>
      </c>
      <c r="I125" s="41" t="n"/>
      <c r="J125" s="41" t="inlineStr">
        <is>
          <t>Include</t>
        </is>
      </c>
      <c r="K125" s="41" t="n"/>
      <c r="L125" s="41" t="inlineStr">
        <is>
          <t>Revision asistida por IA (un revisor; requiere verificacion independiente)</t>
        </is>
      </c>
      <c r="M125" s="127" t="n">
        <v>46269</v>
      </c>
      <c r="N125" s="41" t="inlineStr">
        <is>
          <t>https://www.sciencedirect.com/science/article/pii/S3050656526000404</t>
        </is>
      </c>
      <c r="O125" s="41" t="inlineStr">
        <is>
          <t>Contenido evaluable suficiente revisado para adjudicacion/codificacion acotada; ver nivel exacto de fuente, evidencia y cautelas en Lote_04_25.</t>
        </is>
      </c>
      <c r="P125" s="41"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row>
    <row r="126" ht="42" customHeight="1">
      <c r="A126" s="126" t="n">
        <v>279</v>
      </c>
      <c r="B126" s="126" t="n">
        <v>2026</v>
      </c>
      <c r="C126" s="41" t="inlineStr">
        <is>
          <t>Composite AI for Predictive Analysis of Autism Spectrum Disorder Using Facial Features</t>
        </is>
      </c>
      <c r="D126" s="41" t="inlineStr">
        <is>
          <t>10.1002/9781394393060.CH12</t>
        </is>
      </c>
      <c r="E126" s="41" t="inlineStr">
        <is>
          <t>S Usharani and A Ganesh and N Muralidharan and G Glorindal</t>
        </is>
      </c>
      <c r="F126" s="41" t="inlineStr">
        <is>
          <t>Composite Artificial Intelligence: Fundamentals, Challenges and Applications</t>
        </is>
      </c>
      <c r="G126" s="41" t="inlineStr">
        <is>
          <t>Incluir provisionalmente</t>
        </is>
      </c>
      <c r="H126" s="41" t="inlineStr">
        <is>
          <t>Report located; publication type resolved</t>
        </is>
      </c>
      <c r="I126" s="41" t="n"/>
      <c r="J126" s="41" t="inlineStr">
        <is>
          <t>Exclude</t>
        </is>
      </c>
      <c r="K126" s="41"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126" s="41" t="inlineStr">
        <is>
          <t>Revision asistida por IA (un revisor; requiere verificacion independiente)</t>
        </is>
      </c>
      <c r="M126" s="127" t="n">
        <v>46269</v>
      </c>
      <c r="N126" s="41" t="inlineStr">
        <is>
          <t>https://scrivenerpublishing.com/cart/title.php?id=1248</t>
        </is>
      </c>
      <c r="O126" s="41" t="inlineStr">
        <is>
          <t>Contenido editorial suficiente revisado para adjudicar exclusion por tipo de publicacion; ver evidencia y cautelas en Lote_04_25. Criterio de tipo de publicación reconciliado el 2026-09-07.</t>
        </is>
      </c>
      <c r="P126" s="41"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row>
    <row r="127" ht="42" customHeight="1">
      <c r="A127" s="126" t="n">
        <v>280</v>
      </c>
      <c r="B127" s="126" t="n">
        <v>2026</v>
      </c>
      <c r="C127" s="41" t="inlineStr">
        <is>
          <t>Sleep pattern consistency and autism spectrum disorder in U.S. children: Associations and identification of high-risk subgroups</t>
        </is>
      </c>
      <c r="D127" s="41" t="inlineStr">
        <is>
          <t>10.1016/j.ridd.2025.105201</t>
        </is>
      </c>
      <c r="E127" s="41" t="inlineStr">
        <is>
          <t>Md Roungu Ahmmad and Md Tareq Ferdous Khan and Sahil Hareshbhai Kothiya and Mohammed Rashid and Christina McCrae</t>
        </is>
      </c>
      <c r="F127" s="41" t="inlineStr">
        <is>
          <t>Research in Developmental Disabilities</t>
        </is>
      </c>
      <c r="G127" s="41" t="inlineStr">
        <is>
          <t>Incluir provisionalmente</t>
        </is>
      </c>
      <c r="H127" s="41" t="inlineStr">
        <is>
          <t>Report located; publisher/PubMed content sufficient for scoped adjudication</t>
        </is>
      </c>
      <c r="I127" s="41" t="n"/>
      <c r="J127" s="41" t="inlineStr">
        <is>
          <t>Include</t>
        </is>
      </c>
      <c r="K127" s="41" t="n"/>
      <c r="L127" s="41" t="inlineStr">
        <is>
          <t>Revision asistida por IA (un revisor; requiere verificacion independiente)</t>
        </is>
      </c>
      <c r="M127" s="127" t="n">
        <v>46269</v>
      </c>
      <c r="N127" s="41" t="inlineStr">
        <is>
          <t>https://pubmed.ncbi.nlm.nih.gov/41475317/</t>
        </is>
      </c>
      <c r="O127" s="41" t="inlineStr">
        <is>
          <t>Contenido evaluable suficiente revisado para adjudicacion/codificacion acotada; ver nivel exacto de fuente, evidencia y cautelas en Lote_04_25.</t>
        </is>
      </c>
      <c r="P127" s="41"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row>
    <row r="128" ht="42" customHeight="1">
      <c r="A128" s="126" t="n">
        <v>286</v>
      </c>
      <c r="B128" s="126" t="n">
        <v>2026</v>
      </c>
      <c r="C128" s="41" t="inlineStr">
        <is>
          <t>Identification of Potential Biomarkers in ASD Integrating RNA Seq Data and Machine Learning Approaches</t>
        </is>
      </c>
      <c r="D128" s="41" t="inlineStr">
        <is>
          <t>10.3233/SHTI260609</t>
        </is>
      </c>
      <c r="E128" s="41" t="inlineStr">
        <is>
          <t>Km Jaya Devi and Pragya Pragya and Jac Fredo Agastinose Ronickom</t>
        </is>
      </c>
      <c r="F128" s="41" t="inlineStr">
        <is>
          <t>Studies in Health Technology and Informatics</t>
        </is>
      </c>
      <c r="G128" s="41" t="inlineStr">
        <is>
          <t>Incluir provisionalmente</t>
        </is>
      </c>
      <c r="H128" s="41" t="inlineStr">
        <is>
          <t>Report located; publisher/PubMed content sufficient for scoped adjudication</t>
        </is>
      </c>
      <c r="I128" s="41" t="n"/>
      <c r="J128" s="41" t="inlineStr">
        <is>
          <t>Include</t>
        </is>
      </c>
      <c r="K128" s="41" t="n"/>
      <c r="L128" s="41" t="inlineStr">
        <is>
          <t>Revision asistida por IA (un revisor; requiere verificacion independiente)</t>
        </is>
      </c>
      <c r="M128" s="127" t="n">
        <v>46269</v>
      </c>
      <c r="N128" s="41" t="inlineStr">
        <is>
          <t>https://pubmed.ncbi.nlm.nih.gov/42175278/</t>
        </is>
      </c>
      <c r="O128" s="41" t="inlineStr">
        <is>
          <t>Contenido evaluable suficiente revisado para adjudicacion/codificacion acotada; ver nivel exacto de fuente, evidencia y cautelas en Lote_04_25.</t>
        </is>
      </c>
      <c r="P128" s="41"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row>
    <row r="129" ht="42" customHeight="1">
      <c r="A129" s="126" t="n">
        <v>287</v>
      </c>
      <c r="B129" s="126" t="n">
        <v>2026</v>
      </c>
      <c r="C129" s="41" t="inlineStr">
        <is>
          <t>REM Sleep Abnormalities in Children With Autism Spectrum Disorder</t>
        </is>
      </c>
      <c r="D129" s="41" t="inlineStr">
        <is>
          <t>10.1002/AUR.70222</t>
        </is>
      </c>
      <c r="E129" s="41" t="inlineStr">
        <is>
          <t>Jiasen Ma and Junjun Qin and Hongfang Jiang and Yueping Che and Haifeng Li and Daqing Ma and Jinpiao Zhu</t>
        </is>
      </c>
      <c r="F129" s="41" t="inlineStr">
        <is>
          <t>Autism Research</t>
        </is>
      </c>
      <c r="G129" s="41" t="inlineStr">
        <is>
          <t>Incluir provisionalmente</t>
        </is>
      </c>
      <c r="H129" s="41" t="inlineStr">
        <is>
          <t>Retrieved and reviewed</t>
        </is>
      </c>
      <c r="I129" s="41" t="n"/>
      <c r="J129" s="41" t="inlineStr">
        <is>
          <t>Include</t>
        </is>
      </c>
      <c r="K129" s="41" t="n"/>
      <c r="L129" s="41" t="inlineStr">
        <is>
          <t>Revision asistida por IA (un revisor; requiere verificacion independiente)</t>
        </is>
      </c>
      <c r="M129" s="127" t="n">
        <v>46269</v>
      </c>
      <c r="N129" s="41" t="inlineStr">
        <is>
          <t>https://onlinelibrary.wiley.com/doi/full/10.1002/aur.70222</t>
        </is>
      </c>
      <c r="O129" s="41" t="inlineStr">
        <is>
          <t>Contenido evaluable suficiente revisado para adjudicacion/codificacion acotada; ver nivel exacto de fuente, evidencia y cautelas en Lote_04_25.</t>
        </is>
      </c>
      <c r="P129" s="41"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row>
    <row r="130" ht="42" customHeight="1">
      <c r="A130" s="126" t="n">
        <v>288</v>
      </c>
      <c r="B130" s="126" t="n">
        <v>2026</v>
      </c>
      <c r="C130" s="41" t="inlineStr">
        <is>
          <t>Nonparametric motion control in functional connectivity studies in children with autism spectrum disorder</t>
        </is>
      </c>
      <c r="D130" s="41" t="inlineStr">
        <is>
          <t>10.1093/biomtc/ujag099</t>
        </is>
      </c>
      <c r="E130" s="41" t="inlineStr">
        <is>
          <t>Jialu Ran and Sarah Shultz and Benjamin B Risk and David Benkeser</t>
        </is>
      </c>
      <c r="F130" s="41" t="inlineStr">
        <is>
          <t>Biometrics</t>
        </is>
      </c>
      <c r="G130" s="41" t="inlineStr">
        <is>
          <t>Incluir provisionalmente</t>
        </is>
      </c>
      <c r="H130" s="41" t="inlineStr">
        <is>
          <t>Retrieved and reviewed</t>
        </is>
      </c>
      <c r="I130" s="41" t="n"/>
      <c r="J130" s="41" t="inlineStr">
        <is>
          <t>Include</t>
        </is>
      </c>
      <c r="K130" s="41" t="n"/>
      <c r="L130" s="41" t="inlineStr">
        <is>
          <t>Revisión asistida por IA (un revisor; requiere verificación independiente)</t>
        </is>
      </c>
      <c r="M130" s="127" t="n">
        <v>46269</v>
      </c>
      <c r="N130" s="41" t="inlineStr">
        <is>
          <t>https://arxiv.org/pdf/2406.13111</t>
        </is>
      </c>
      <c r="O130" s="41" t="inlineStr">
        <is>
          <t>Texto completo abierto con métodos y resultados suficientes; codificación en Extraccion_RQ_nuevos.</t>
        </is>
      </c>
      <c r="P130" s="41"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row>
    <row r="131" ht="42" customHeight="1">
      <c r="A131" s="126" t="n">
        <v>289</v>
      </c>
      <c r="B131" s="126" t="n">
        <v>2026</v>
      </c>
      <c r="C131" s="41" t="inlineStr">
        <is>
          <t>Diagnosis of autism disorder from rs-fMRI brain images through hierarchical YOLO and mechanism of attention (HYMA)</t>
        </is>
      </c>
      <c r="D131" s="41" t="inlineStr">
        <is>
          <t>10.1016/j.asoc.2026.114655</t>
        </is>
      </c>
      <c r="E131" s="41" t="inlineStr">
        <is>
          <t>Saba Gholami and Sara Motamed and Elham Askari</t>
        </is>
      </c>
      <c r="F131" s="41" t="inlineStr">
        <is>
          <t>Applied Soft Computing</t>
        </is>
      </c>
      <c r="G131" s="41" t="inlineStr">
        <is>
          <t>Incluir provisionalmente</t>
        </is>
      </c>
      <c r="H131" s="41" t="inlineStr">
        <is>
          <t>Retrieved and reviewed</t>
        </is>
      </c>
      <c r="I131" s="41" t="n"/>
      <c r="J131" s="41" t="inlineStr">
        <is>
          <t>Include</t>
        </is>
      </c>
      <c r="K131" s="41" t="n"/>
      <c r="L131" s="41" t="inlineStr">
        <is>
          <t>Revision asistida por IA (un revisor; requiere verificacion independiente)</t>
        </is>
      </c>
      <c r="M131" s="127" t="n">
        <v>46269</v>
      </c>
      <c r="N131" s="41" t="inlineStr">
        <is>
          <t>https://www.sciencedirect.com/science/article/pii/S1568494626001031</t>
        </is>
      </c>
      <c r="O131" s="41" t="inlineStr">
        <is>
          <t>Contenido evaluable suficiente revisado para adjudicacion/codificacion acotada; ver nivel exacto de fuente, evidencia y cautelas en Lote_04_25.</t>
        </is>
      </c>
      <c r="P131" s="41"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row>
    <row r="132" ht="42" customHeight="1">
      <c r="A132" s="126" t="n">
        <v>295</v>
      </c>
      <c r="B132" s="126" t="n">
        <v>2026</v>
      </c>
      <c r="C132" s="41" t="inlineStr">
        <is>
          <t>Comparing Machine Learning Models for Pupillary Light Reflex–Based Autism Spectrum Disorder Classification</t>
        </is>
      </c>
      <c r="D132" s="41" t="inlineStr">
        <is>
          <t>10.1155/ACIS/1906938</t>
        </is>
      </c>
      <c r="E132" s="41" t="inlineStr">
        <is>
          <t>Zhen Huang and Zhibo Chen and Lihong Shen and Kaili Zhou and Wenwei Huang and Qi Lin and Qinghua Li and Dongyu Li and Jianhong Zheng</t>
        </is>
      </c>
      <c r="F132" s="41" t="inlineStr">
        <is>
          <t>Applied Computational Intelligence and Soft Computing</t>
        </is>
      </c>
      <c r="G132" s="41" t="inlineStr">
        <is>
          <t>Incluir provisionalmente</t>
        </is>
      </c>
      <c r="H132" s="41" t="inlineStr">
        <is>
          <t>Retrieved and reviewed</t>
        </is>
      </c>
      <c r="I132" s="41" t="n"/>
      <c r="J132" s="41" t="inlineStr">
        <is>
          <t>Include</t>
        </is>
      </c>
      <c r="K132" s="41" t="n"/>
      <c r="L132" s="41" t="inlineStr">
        <is>
          <t>Revision asistida por IA (un revisor; requiere verificacion independiente)</t>
        </is>
      </c>
      <c r="M132" s="127" t="n">
        <v>46269</v>
      </c>
      <c r="N132" s="41" t="inlineStr">
        <is>
          <t>https://onlinelibrary.wiley.com/doi/10.1155/acis/1906938</t>
        </is>
      </c>
      <c r="O132" s="41" t="inlineStr">
        <is>
          <t>Contenido evaluable suficiente revisado para adjudicacion/codificacion acotada; ver nivel exacto de fuente, evidencia y cautelas en Lote_04_25.</t>
        </is>
      </c>
      <c r="P132" s="41"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row>
    <row r="133" ht="42" customHeight="1">
      <c r="A133" s="126" t="n">
        <v>296</v>
      </c>
      <c r="B133" s="126" t="n">
        <v>2026</v>
      </c>
      <c r="C133" s="41" t="inlineStr">
        <is>
          <t>Deep learning for diagnosing autism spectrum disorder using EEG with upright and inverted face processing tasks</t>
        </is>
      </c>
      <c r="D133" s="41" t="inlineStr">
        <is>
          <t>10.1016/j.bspc.2026.109655</t>
        </is>
      </c>
      <c r="E133" s="41" t="inlineStr">
        <is>
          <t>Fatemeh Alizadehziri and Ali Khadem</t>
        </is>
      </c>
      <c r="F133" s="41" t="inlineStr">
        <is>
          <t>Biomedical Signal Processing and Control</t>
        </is>
      </c>
      <c r="G133" s="41" t="inlineStr">
        <is>
          <t>Incluir provisionalmente</t>
        </is>
      </c>
      <c r="H133" s="41" t="inlineStr">
        <is>
          <t>Report located; publisher/PubMed content sufficient for scoped adjudication</t>
        </is>
      </c>
      <c r="I133" s="41" t="n"/>
      <c r="J133" s="41" t="inlineStr">
        <is>
          <t>Include</t>
        </is>
      </c>
      <c r="K133" s="41" t="n"/>
      <c r="L133" s="41" t="inlineStr">
        <is>
          <t>Revision asistida por IA (un revisor; requiere verificacion independiente)</t>
        </is>
      </c>
      <c r="M133" s="127" t="n">
        <v>46269</v>
      </c>
      <c r="N133" s="41" t="inlineStr">
        <is>
          <t>https://www.sciencedirect.com/science/article/abs/pii/S1746809426002090</t>
        </is>
      </c>
      <c r="O133" s="41" t="inlineStr">
        <is>
          <t>Contenido evaluable suficiente revisado para adjudicacion/codificacion acotada; ver nivel exacto de fuente, evidencia y cautelas en Lote_04_25.</t>
        </is>
      </c>
      <c r="P133" s="41"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row>
    <row r="134" ht="42" customHeight="1">
      <c r="A134" s="126" t="n">
        <v>298</v>
      </c>
      <c r="B134" s="126" t="n">
        <v>2026</v>
      </c>
      <c r="C134" s="41" t="inlineStr">
        <is>
          <t>Effects of conversational AI-enhanced peer-mediated intervention by peers with intellectual disabilities on conversational skills in children with ASD</t>
        </is>
      </c>
      <c r="D134" s="41" t="inlineStr">
        <is>
          <t>10.1016/j.ridd.2026.105249</t>
        </is>
      </c>
      <c r="E134" s="41" t="inlineStr">
        <is>
          <t>Jinyu Fan and Jing Zeng and Huan Li</t>
        </is>
      </c>
      <c r="F134" s="41" t="inlineStr">
        <is>
          <t>Research in Developmental Disabilities</t>
        </is>
      </c>
      <c r="G134" s="41" t="inlineStr">
        <is>
          <t>Incluir provisionalmente</t>
        </is>
      </c>
      <c r="H134" s="41" t="inlineStr">
        <is>
          <t>Report located; publisher/PubMed content sufficient for scoped adjudication</t>
        </is>
      </c>
      <c r="I134" s="41" t="n"/>
      <c r="J134" s="41" t="inlineStr">
        <is>
          <t>Include</t>
        </is>
      </c>
      <c r="K134" s="41" t="n"/>
      <c r="L134" s="41" t="inlineStr">
        <is>
          <t>Revision asistida por IA (un revisor; requiere verificacion independiente)</t>
        </is>
      </c>
      <c r="M134" s="127" t="n">
        <v>46269</v>
      </c>
      <c r="N134" s="41" t="inlineStr">
        <is>
          <t>https://pubmed.ncbi.nlm.nih.gov/41671742/</t>
        </is>
      </c>
      <c r="O134" s="41" t="inlineStr">
        <is>
          <t>Contenido evaluable suficiente revisado para adjudicacion/codificacion acotada; ver nivel exacto de fuente, evidencia y cautelas en Lote_04_25.</t>
        </is>
      </c>
      <c r="P134" s="41"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row>
    <row r="135" ht="42" customHeight="1">
      <c r="A135" s="126" t="n">
        <v>299</v>
      </c>
      <c r="B135" s="126" t="n">
        <v>2026</v>
      </c>
      <c r="C135" s="41" t="inlineStr">
        <is>
          <t>Decoding the Neural Basis of Sensory Phenotypes in Autism</t>
        </is>
      </c>
      <c r="D135" s="41" t="inlineStr">
        <is>
          <t>10.1016/j.bpsc.2025.12.013</t>
        </is>
      </c>
      <c r="E135" s="41"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F135" s="41" t="inlineStr">
        <is>
          <t>Biological Psychiatry: Cognitive Neuroscience and Neuroimaging</t>
        </is>
      </c>
      <c r="G135" s="41" t="inlineStr">
        <is>
          <t>Incluir provisionalmente</t>
        </is>
      </c>
      <c r="H135" s="41" t="inlineStr">
        <is>
          <t>Retrieved and reviewed</t>
        </is>
      </c>
      <c r="I135" s="41" t="n"/>
      <c r="J135" s="41" t="inlineStr">
        <is>
          <t>Include</t>
        </is>
      </c>
      <c r="K135" s="41" t="n"/>
      <c r="L135" s="41" t="inlineStr">
        <is>
          <t>Revision asistida por IA (un revisor; requiere verificacion independiente)</t>
        </is>
      </c>
      <c r="M135" s="127" t="n">
        <v>46269</v>
      </c>
      <c r="N135" s="41" t="inlineStr">
        <is>
          <t>https://www.biologicalpsychiatryjournal.com/article/S2451-9022%2826%2900002-9/fulltext</t>
        </is>
      </c>
      <c r="O135" s="41" t="inlineStr">
        <is>
          <t>Contenido evaluable suficiente revisado para adjudicacion/codificacion acotada; ver nivel exacto de fuente, evidencia y cautelas en Lote_04_25.</t>
        </is>
      </c>
      <c r="P135" s="41"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row>
    <row r="136" ht="42" customHeight="1">
      <c r="A136" s="126" t="n">
        <v>305</v>
      </c>
      <c r="B136" s="126" t="n">
        <v>2026</v>
      </c>
      <c r="C136" s="41" t="inlineStr">
        <is>
          <t>Integrating Multimodal Neuroimaging and Physical-Health Markers for Autism Spectrum Disorder in the ABCD Study</t>
        </is>
      </c>
      <c r="D136" s="41" t="inlineStr">
        <is>
          <t>10.31083/JIN48212</t>
        </is>
      </c>
      <c r="E136" s="41" t="inlineStr">
        <is>
          <t>Dorin Zeevi and Hector Acosta-Rodriguez and Pratheek Bobba and Alicia Stephan and Huang Lin and Ajay Malhotra and Seyedmehdi Payabvash</t>
        </is>
      </c>
      <c r="F136" s="41" t="inlineStr">
        <is>
          <t>Journal of Integrative Neuroscience</t>
        </is>
      </c>
      <c r="G136" s="41" t="inlineStr">
        <is>
          <t>Incluir provisionalmente</t>
        </is>
      </c>
      <c r="H136" s="41" t="inlineStr">
        <is>
          <t>Retrieved and reviewed</t>
        </is>
      </c>
      <c r="I136" s="41" t="n"/>
      <c r="J136" s="41" t="inlineStr">
        <is>
          <t>Include</t>
        </is>
      </c>
      <c r="K136" s="41" t="n"/>
      <c r="L136" s="41" t="inlineStr">
        <is>
          <t>Revisión asistida por IA (un revisor; requiere verificación independiente)</t>
        </is>
      </c>
      <c r="M136" s="127" t="n">
        <v>46269</v>
      </c>
      <c r="N136" s="41" t="inlineStr">
        <is>
          <t>https://storage.imrpress.com/IMR/2026939320888299500/application/1757-448X-25-2-48212.pdf</t>
        </is>
      </c>
      <c r="O136" s="41" t="inlineStr">
        <is>
          <t>Texto completo abierto con métodos y resultados suficientes; codificación en Extraccion_RQ_nuevos.</t>
        </is>
      </c>
      <c r="P136" s="41"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row>
    <row r="137" ht="42" customHeight="1">
      <c r="A137" s="126" t="n">
        <v>306</v>
      </c>
      <c r="B137" s="126" t="n">
        <v>2026</v>
      </c>
      <c r="C137" s="41" t="inlineStr">
        <is>
          <t>Hybrid ensemble learning for Autism Spectrum Disorder screening using eye-tracking scanpath</t>
        </is>
      </c>
      <c r="D137" s="41" t="inlineStr">
        <is>
          <t>10.1016/j.array.2026.100753</t>
        </is>
      </c>
      <c r="E137" s="41" t="inlineStr">
        <is>
          <t>Nejad Alagha and Aya A Elkhodiry and Abigail Copiaco and Yassine Himeur and Wathiq Mansoor and Christian Ritz and Valsamma Eapen and Ammar Albanna and Amin Beheshti</t>
        </is>
      </c>
      <c r="F137" s="41" t="inlineStr">
        <is>
          <t>Array</t>
        </is>
      </c>
      <c r="G137" s="41" t="inlineStr">
        <is>
          <t>Incluir provisionalmente</t>
        </is>
      </c>
      <c r="H137" s="41" t="inlineStr">
        <is>
          <t>Retrieved and reviewed</t>
        </is>
      </c>
      <c r="I137" s="41" t="n"/>
      <c r="J137" s="41" t="inlineStr">
        <is>
          <t>Include</t>
        </is>
      </c>
      <c r="K137" s="41" t="n"/>
      <c r="L137" s="41" t="inlineStr">
        <is>
          <t>Revision asistida por IA (un revisor; requiere verificacion independiente)</t>
        </is>
      </c>
      <c r="M137" s="127" t="n">
        <v>46269</v>
      </c>
      <c r="N137" s="41" t="inlineStr">
        <is>
          <t>https://www.sciencedirect.com/science/article/pii/S2590005626000767</t>
        </is>
      </c>
      <c r="O137" s="41" t="inlineStr">
        <is>
          <t>Contenido evaluable suficiente revisado para adjudicacion/codificacion acotada; ver nivel exacto de fuente, evidencia y cautelas en Lote_04_25.</t>
        </is>
      </c>
      <c r="P137" s="41"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row>
    <row r="138" ht="42" customHeight="1">
      <c r="A138" s="126" t="n">
        <v>307</v>
      </c>
      <c r="B138" s="126" t="n">
        <v>2026</v>
      </c>
      <c r="C138" s="41" t="inlineStr">
        <is>
          <t>Spatial structure based deep feature fusion network for autism spectrum disorder classification</t>
        </is>
      </c>
      <c r="D138" s="41" t="inlineStr">
        <is>
          <t>10.1038/s41598-026-48562-8</t>
        </is>
      </c>
      <c r="E138" s="41" t="inlineStr">
        <is>
          <t>K S Shwetha and G Deepak and S P Chaitra and C K Raghavendra and Bhupender Singh</t>
        </is>
      </c>
      <c r="F138" s="41" t="inlineStr">
        <is>
          <t>Scientific Reports</t>
        </is>
      </c>
      <c r="G138" s="41" t="inlineStr">
        <is>
          <t>Incluir provisionalmente</t>
        </is>
      </c>
      <c r="H138" s="41" t="inlineStr">
        <is>
          <t>Retrieved and reviewed</t>
        </is>
      </c>
      <c r="I138" s="41" t="n"/>
      <c r="J138" s="41" t="inlineStr">
        <is>
          <t>Include</t>
        </is>
      </c>
      <c r="K138" s="41" t="n"/>
      <c r="L138" s="41" t="inlineStr">
        <is>
          <t>Revisión asistida por IA (un revisor; requiere verificación independiente)</t>
        </is>
      </c>
      <c r="M138" s="127" t="n">
        <v>46269</v>
      </c>
      <c r="N138" s="41" t="inlineStr">
        <is>
          <t>https://www.nature.com/articles/s41598-026-48562-8_reference.pdf</t>
        </is>
      </c>
      <c r="O138" s="41" t="inlineStr">
        <is>
          <t>Texto completo abierto con métodos y resultados suficientes; codificación en Extraccion_RQ_nuevos.</t>
        </is>
      </c>
      <c r="P138" s="41"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row>
    <row r="139" ht="42" customHeight="1">
      <c r="A139" s="126" t="n">
        <v>313</v>
      </c>
      <c r="B139" s="126" t="n">
        <v>2026</v>
      </c>
      <c r="C139" s="41" t="inlineStr">
        <is>
          <t>Metaheuristic hyperparameter optimization of deep neural networks for demographic-aware autism spectrum disorder classification.</t>
        </is>
      </c>
      <c r="D139" s="41" t="inlineStr">
        <is>
          <t>10.1038/s41598-026-58789-0</t>
        </is>
      </c>
      <c r="E139" s="41" t="inlineStr">
        <is>
          <t>Mohammed Aly and Naif M Alotaibi</t>
        </is>
      </c>
      <c r="F139" s="41" t="inlineStr">
        <is>
          <t>Scientific reports</t>
        </is>
      </c>
      <c r="G139" s="41" t="inlineStr">
        <is>
          <t>Incluir provisionalmente</t>
        </is>
      </c>
      <c r="H139" s="41" t="inlineStr">
        <is>
          <t>Retrieved and reviewed</t>
        </is>
      </c>
      <c r="I139" s="41" t="n"/>
      <c r="J139" s="41" t="inlineStr">
        <is>
          <t>Include</t>
        </is>
      </c>
      <c r="K139" s="41" t="n"/>
      <c r="L139" s="41" t="inlineStr">
        <is>
          <t>Revisión asistida por IA (un revisor; requiere verificación independiente)</t>
        </is>
      </c>
      <c r="M139" s="127" t="n">
        <v>46269</v>
      </c>
      <c r="N139" s="41" t="inlineStr">
        <is>
          <t>https://www.nature.com/articles/s41598-026-58789-0.pdf</t>
        </is>
      </c>
      <c r="O139" s="41" t="inlineStr">
        <is>
          <t>Texto completo abierto con métodos y resultados suficientes; codificación en Extraccion_RQ_nuevos.</t>
        </is>
      </c>
      <c r="P139" s="41"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row>
    <row r="140" ht="42" customHeight="1">
      <c r="A140" s="126" t="n">
        <v>316</v>
      </c>
      <c r="B140" s="126" t="n">
        <v>2025</v>
      </c>
      <c r="C140" s="41" t="inlineStr">
        <is>
          <t>Identifying Immune-related Molecular Biomarkers in Autism Spectrum Disorder Using Data-independent Acquisition Proteomics and Machine Learning.</t>
        </is>
      </c>
      <c r="D140" s="41" t="inlineStr">
        <is>
          <t>10.3791/68949</t>
        </is>
      </c>
      <c r="E140" s="41" t="inlineStr">
        <is>
          <t>Jun He and Qingqing Hu and Sifeng Wang and Xiaohui Gong and Ni Gan and Li Huang and Haofeng Chen and Jie Dai and Hong Yu and Shuanglin Xiang and Xiangwen Peng</t>
        </is>
      </c>
      <c r="F140" s="41" t="inlineStr">
        <is>
          <t>Journal of visualized experiments : JoVE</t>
        </is>
      </c>
      <c r="G140" s="41" t="inlineStr">
        <is>
          <t>Incluir provisionalmente</t>
        </is>
      </c>
      <c r="H140" s="41" t="inlineStr">
        <is>
          <t>Retrieved and reviewed</t>
        </is>
      </c>
      <c r="I140" s="41" t="n"/>
      <c r="J140" s="41" t="inlineStr">
        <is>
          <t>Include</t>
        </is>
      </c>
      <c r="K140" s="41" t="n"/>
      <c r="L140" s="41" t="inlineStr">
        <is>
          <t>Revision asistida por IA (un revisor; requiere verificacion independiente)</t>
        </is>
      </c>
      <c r="M140" s="127" t="n">
        <v>46269</v>
      </c>
      <c r="N140" s="41" t="inlineStr">
        <is>
          <t>https://www.jove.com/t/68949/identifying-immune-related-molecular-biomarkers-autism-spectrum</t>
        </is>
      </c>
      <c r="O140" s="41" t="inlineStr">
        <is>
          <t>Contenido evaluable suficiente revisado para adjudicacion/codificacion acotada; ver nivel exacto de fuente, evidencia y cautelas en Lote_04_25.</t>
        </is>
      </c>
      <c r="P140" s="41"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row>
    <row r="141" ht="42" customHeight="1">
      <c r="A141" s="126" t="n">
        <v>319</v>
      </c>
      <c r="B141" s="126" t="n">
        <v>2025</v>
      </c>
      <c r="C141" s="41" t="inlineStr">
        <is>
          <t>Enhanced detection of autism spectrum disorder through neuroimaging data using stack classifier ensembled with modified VGG-19</t>
        </is>
      </c>
      <c r="D141" s="41" t="inlineStr">
        <is>
          <t>10.1177/02841851251333974</t>
        </is>
      </c>
      <c r="E141" s="41" t="inlineStr">
        <is>
          <t>Yazeed Alashban</t>
        </is>
      </c>
      <c r="F141" s="41" t="inlineStr">
        <is>
          <t>Acta Radiologica</t>
        </is>
      </c>
      <c r="G141" s="41" t="inlineStr">
        <is>
          <t>Incluir provisionalmente</t>
        </is>
      </c>
      <c r="H141" s="41" t="inlineStr">
        <is>
          <t>Report located; publisher/PubMed content sufficient for scoped adjudication</t>
        </is>
      </c>
      <c r="I141" s="41" t="n"/>
      <c r="J141" s="41" t="inlineStr">
        <is>
          <t>Include</t>
        </is>
      </c>
      <c r="K141" s="41" t="n"/>
      <c r="L141" s="41" t="inlineStr">
        <is>
          <t>Revision asistida por IA (un revisor; requiere verificacion independiente)</t>
        </is>
      </c>
      <c r="M141" s="127" t="n">
        <v>46269</v>
      </c>
      <c r="N141" s="41" t="inlineStr">
        <is>
          <t>https://pubmed.ncbi.nlm.nih.gov/40232228/</t>
        </is>
      </c>
      <c r="O141" s="41" t="inlineStr">
        <is>
          <t>Contenido evaluable suficiente revisado para adjudicacion/codificacion acotada; ver nivel exacto de fuente, evidencia y cautelas en Lote_04_25.</t>
        </is>
      </c>
      <c r="P141" s="41"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row>
    <row r="142" ht="42" customHeight="1">
      <c r="A142" s="126" t="n">
        <v>321</v>
      </c>
      <c r="B142" s="126" t="n">
        <v>2025</v>
      </c>
      <c r="C142" s="41" t="inlineStr">
        <is>
          <t>Bridging the gap: explainable ai for autism diagnosis and parental support with TabPFNMix and SHAP</t>
        </is>
      </c>
      <c r="D142" s="41" t="inlineStr">
        <is>
          <t>10.1038/s41598-025-24662-9</t>
        </is>
      </c>
      <c r="E142" s="41" t="inlineStr">
        <is>
          <t>Shimei Jiang</t>
        </is>
      </c>
      <c r="F142" s="41" t="inlineStr">
        <is>
          <t>Scientific Reports</t>
        </is>
      </c>
      <c r="G142" s="41" t="inlineStr">
        <is>
          <t>Incluir provisionalmente</t>
        </is>
      </c>
      <c r="H142" s="41" t="inlineStr">
        <is>
          <t>Retrieved and reviewed</t>
        </is>
      </c>
      <c r="I142" s="41" t="n"/>
      <c r="J142" s="41" t="inlineStr">
        <is>
          <t>Include</t>
        </is>
      </c>
      <c r="K142" s="41" t="n"/>
      <c r="L142" s="41" t="inlineStr">
        <is>
          <t>Revisión asistida por IA (un revisor; requiere verificación independiente)</t>
        </is>
      </c>
      <c r="M142" s="127" t="n">
        <v>46269</v>
      </c>
      <c r="N142" s="41" t="inlineStr">
        <is>
          <t>https://www.nature.com/articles/s41598-025-24662-9.pdf</t>
        </is>
      </c>
      <c r="O142" s="41" t="inlineStr">
        <is>
          <t>Texto completo abierto con métodos y resultados suficientes; codificación en Extraccion_RQ_nuevos.</t>
        </is>
      </c>
      <c r="P142" s="41"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row>
    <row r="143" ht="42" customHeight="1">
      <c r="A143" s="126" t="n">
        <v>323</v>
      </c>
      <c r="B143" s="126" t="n">
        <v>2026</v>
      </c>
      <c r="C143" s="41" t="inlineStr">
        <is>
          <t>Energy-Efficient EEG-Based Autism Spectrum Disorder Detection Using a Hyperbolic Attention Neural Network</t>
        </is>
      </c>
      <c r="D143" s="41" t="inlineStr">
        <is>
          <t>10.1002/dneu.70011</t>
        </is>
      </c>
      <c r="E143" s="41" t="inlineStr">
        <is>
          <t>S Anshad A. and K Padmanaban and L Guganathan and J Anupama</t>
        </is>
      </c>
      <c r="F143" s="41" t="inlineStr">
        <is>
          <t>Developmental Neurobiology</t>
        </is>
      </c>
      <c r="G143" s="41" t="inlineStr">
        <is>
          <t>Incluir provisionalmente</t>
        </is>
      </c>
      <c r="H143" s="41" t="inlineStr">
        <is>
          <t>Retrieved/reviewed; content sufficient for scoped adjudication</t>
        </is>
      </c>
      <c r="I143" s="41" t="n"/>
      <c r="J143" s="41" t="inlineStr">
        <is>
          <t>Include</t>
        </is>
      </c>
      <c r="K143" s="41" t="n"/>
      <c r="L143" s="41" t="inlineStr">
        <is>
          <t>Revision asistida por IA (un revisor; requiere verificacion independiente)</t>
        </is>
      </c>
      <c r="M143" s="127" t="n">
        <v>46269</v>
      </c>
      <c r="N143" s="41" t="inlineStr">
        <is>
          <t>https://onlinelibrary.wiley.com/doi/10.1002/dneu.70011</t>
        </is>
      </c>
      <c r="O143" s="41" t="inlineStr">
        <is>
          <t>Public benchmark evaluation with extremely high performance; no independent external cohort, site-held-out analysis, prospective evaluation, or formal XAI was established in the accessible evidence.</t>
        </is>
      </c>
      <c r="P143" s="41"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row>
    <row r="144" ht="42" customHeight="1">
      <c r="A144" s="126" t="n">
        <v>326</v>
      </c>
      <c r="B144" s="126" t="n">
        <v>2025</v>
      </c>
      <c r="C144" s="41" t="inlineStr">
        <is>
          <t>Classification of Autism Spectrum Disorder Using Edge-Weight Enhanced Graph Attention Network With Multiple Features of Resting-State fNIRS Signals</t>
        </is>
      </c>
      <c r="D144" s="41" t="inlineStr">
        <is>
          <t>10.1002/jbio.202500138</t>
        </is>
      </c>
      <c r="E144" s="41" t="inlineStr">
        <is>
          <t>Jingwen Cai and Xi Zeng and Jun Li</t>
        </is>
      </c>
      <c r="F144" s="41" t="inlineStr">
        <is>
          <t>Journal of Biophotonics</t>
        </is>
      </c>
      <c r="G144" s="41" t="inlineStr">
        <is>
          <t>Incluir provisionalmente</t>
        </is>
      </c>
      <c r="H144" s="41" t="inlineStr">
        <is>
          <t>Retrieved/reviewed; content sufficient for scoped adjudication</t>
        </is>
      </c>
      <c r="I144" s="41" t="n"/>
      <c r="J144" s="41" t="inlineStr">
        <is>
          <t>Include</t>
        </is>
      </c>
      <c r="K144" s="41" t="n"/>
      <c r="L144" s="41" t="inlineStr">
        <is>
          <t>Revision asistida por IA (un revisor; requiere verificacion independiente)</t>
        </is>
      </c>
      <c r="M144" s="127" t="n">
        <v>46269</v>
      </c>
      <c r="N144" s="41" t="inlineStr">
        <is>
          <t>https://onlinelibrary.wiley.com/doi/10.1002/jbio.202500138</t>
        </is>
      </c>
      <c r="O144" s="41" t="inlineStr">
        <is>
          <t>Very small single cohort; no independent external validation, prospective workflow evaluation, or explicit site-robustness analysis was established.</t>
        </is>
      </c>
      <c r="P144" s="41"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row>
    <row r="145" ht="42" customHeight="1">
      <c r="A145" s="126" t="n">
        <v>331</v>
      </c>
      <c r="B145" s="126" t="n">
        <v>2026</v>
      </c>
      <c r="C145" s="41" t="inlineStr">
        <is>
          <t>Hybrid deep learning and feature selection approach for autism detection from rs-fMRI data</t>
        </is>
      </c>
      <c r="D145" s="41" t="inlineStr">
        <is>
          <t>10.1371/journal.pone.0339921</t>
        </is>
      </c>
      <c r="E145" s="41" t="inlineStr">
        <is>
          <t>Mohamed Abd Elaziz and Nermine Mahmoud and Ahmed A Ewees and Mohamed G Khattap and Abdelghani Dahou and Safar M Alghamdi and I Nafisah and Ibrahim A Fares and Mohammed Azmi Al-Betar</t>
        </is>
      </c>
      <c r="F145" s="41" t="inlineStr">
        <is>
          <t>PLOS ONE</t>
        </is>
      </c>
      <c r="G145" s="41" t="inlineStr">
        <is>
          <t>Incluir provisionalmente</t>
        </is>
      </c>
      <c r="H145" s="41" t="inlineStr">
        <is>
          <t>Retrieved and reviewed</t>
        </is>
      </c>
      <c r="I145" s="41" t="n"/>
      <c r="J145" s="41" t="inlineStr">
        <is>
          <t>Include</t>
        </is>
      </c>
      <c r="K145" s="41" t="n"/>
      <c r="L145" s="41" t="inlineStr">
        <is>
          <t>Revisión asistida por IA (un revisor; requiere verificación independiente)</t>
        </is>
      </c>
      <c r="M145" s="127" t="n">
        <v>46269</v>
      </c>
      <c r="N145" s="41" t="inlineStr">
        <is>
          <t>https://journals.plos.org/plosone/article/file?id=10.1371/journal.pone.0339921&amp;type=printable</t>
        </is>
      </c>
      <c r="O145" s="41" t="inlineStr">
        <is>
          <t>Texto completo abierto con métodos y resultados suficientes; codificación en Extraccion_RQ_nuevos.</t>
        </is>
      </c>
      <c r="P145" s="41"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row>
    <row r="146" ht="42" customHeight="1">
      <c r="A146" s="126" t="n">
        <v>334</v>
      </c>
      <c r="B146" s="126" t="n">
        <v>2026</v>
      </c>
      <c r="C146" s="41" t="inlineStr">
        <is>
          <t>Constructing a Predictive Model for Children with Autism Spectrum Disorder Based on Whole-Brain MR Radiomics: A Machine Learning Study</t>
        </is>
      </c>
      <c r="D146" s="41" t="inlineStr">
        <is>
          <t>10.3174/ajnr.A8939</t>
        </is>
      </c>
      <c r="E146" s="41" t="inlineStr">
        <is>
          <t>Xi Chen and Jiaxuan Peng and Zihan Zhang and Qiaowei Song and Dongxue Li and Gongyong Zhai and Wanyun Fu and Zhenyu Shu</t>
        </is>
      </c>
      <c r="F146" s="41" t="inlineStr">
        <is>
          <t>American Journal of Neuroradiology</t>
        </is>
      </c>
      <c r="G146" s="41" t="inlineStr">
        <is>
          <t>Incluir provisionalmente</t>
        </is>
      </c>
      <c r="H146" s="41" t="inlineStr">
        <is>
          <t>Retrieved/reviewed; content sufficient for scoped adjudication</t>
        </is>
      </c>
      <c r="I146" s="41" t="n"/>
      <c r="J146" s="41" t="inlineStr">
        <is>
          <t>Include</t>
        </is>
      </c>
      <c r="K146" s="41" t="n"/>
      <c r="L146" s="41" t="inlineStr">
        <is>
          <t>Revision asistida por IA (un revisor; requiere verificacion independiente)</t>
        </is>
      </c>
      <c r="M146" s="127" t="n">
        <v>46269</v>
      </c>
      <c r="N146" s="41" t="inlineStr">
        <is>
          <t>https://pubmed.ncbi.nlm.nih.gov/40721282/</t>
        </is>
      </c>
      <c r="O146" s="41" t="inlineStr">
        <is>
          <t>External validation is present, but the accessible report does not describe an explicit leave-site-out robustness design. The radiomics signature and VIQ provide feature-level interpretability rather than a formal post-hoc XAI method.</t>
        </is>
      </c>
      <c r="P146" s="41"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row>
    <row r="147" ht="42" customHeight="1">
      <c r="A147" s="126" t="n">
        <v>335</v>
      </c>
      <c r="B147" s="126" t="n">
        <v>2026</v>
      </c>
      <c r="C147" s="41" t="inlineStr">
        <is>
          <t>Diagnostic Classification of Autism Spectrum Disorder in the Frequency Domain Using Resting-State fMRI</t>
        </is>
      </c>
      <c r="D147" s="41" t="inlineStr">
        <is>
          <t>10.1007/s12021-026-09782-5</t>
        </is>
      </c>
      <c r="E147" s="41" t="inlineStr">
        <is>
          <t>Hossein Haghighat</t>
        </is>
      </c>
      <c r="F147" s="41" t="inlineStr">
        <is>
          <t>Neuroinformatics</t>
        </is>
      </c>
      <c r="G147" s="41" t="inlineStr">
        <is>
          <t>Incluir provisionalmente</t>
        </is>
      </c>
      <c r="H147" s="41" t="inlineStr">
        <is>
          <t>Retrieved and reviewed</t>
        </is>
      </c>
      <c r="I147" s="41" t="n"/>
      <c r="J147" s="41" t="inlineStr">
        <is>
          <t>Include</t>
        </is>
      </c>
      <c r="K147" s="41" t="n"/>
      <c r="L147" s="41" t="inlineStr">
        <is>
          <t>Revisión asistida por IA (un revisor; requiere verificación independiente)</t>
        </is>
      </c>
      <c r="M147" s="127" t="n">
        <v>46269</v>
      </c>
      <c r="N147" s="41" t="inlineStr">
        <is>
          <t>https://www.researchsquare.com/article/rs-3427251/latest.pdf</t>
        </is>
      </c>
      <c r="O147" s="41" t="inlineStr">
        <is>
          <t>Texto completo abierto con métodos y resultados suficientes; codificación en Extraccion_RQ_nuevos.</t>
        </is>
      </c>
      <c r="P147" s="41"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row>
    <row r="148" ht="42" customHeight="1">
      <c r="A148" s="126" t="n">
        <v>342</v>
      </c>
      <c r="B148" s="126" t="n">
        <v>2026</v>
      </c>
      <c r="C148" s="41" t="inlineStr">
        <is>
          <t>Auditory brainstem response abnormalities in autism spectrum disorder: A deep learning approach to characterize time-frequency signatures</t>
        </is>
      </c>
      <c r="D148" s="41" t="inlineStr">
        <is>
          <t>10.1016/j.heares.2026.109654</t>
        </is>
      </c>
      <c r="E148" s="41" t="inlineStr">
        <is>
          <t>Xun Chen and Hewen Xu and Ying Huang and Ping Zhang and Lianting Hu and Fanfan Zhu and Jianhua Liu and Haiqing Xu and Zhengtao Gong and Long Lu</t>
        </is>
      </c>
      <c r="F148" s="41" t="inlineStr">
        <is>
          <t>Hearing Research</t>
        </is>
      </c>
      <c r="G148" s="41" t="inlineStr">
        <is>
          <t>Incluir provisionalmente</t>
        </is>
      </c>
      <c r="H148" s="41" t="inlineStr">
        <is>
          <t>Retrieved/reviewed; content sufficient for scoped adjudication</t>
        </is>
      </c>
      <c r="I148" s="41" t="n"/>
      <c r="J148" s="41" t="inlineStr">
        <is>
          <t>Include</t>
        </is>
      </c>
      <c r="K148" s="41" t="n"/>
      <c r="L148" s="41" t="inlineStr">
        <is>
          <t>Revision asistida por IA (un revisor; requiere verificacion independiente)</t>
        </is>
      </c>
      <c r="M148" s="127" t="n">
        <v>46269</v>
      </c>
      <c r="N148" s="41" t="inlineStr">
        <is>
          <t>https://www.sciencedirect.com/science/article/pii/S0378595526001309</t>
        </is>
      </c>
      <c r="O148" s="41" t="inlineStr">
        <is>
          <t>No independent external cohort, site-held-out evaluation, or prospective clinical deployment was identified in the accessible material.</t>
        </is>
      </c>
      <c r="P148" s="41"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row>
    <row r="149" ht="42" customHeight="1">
      <c r="A149" s="126" t="n">
        <v>343</v>
      </c>
      <c r="B149" s="126" t="n">
        <v>2026</v>
      </c>
      <c r="C149" s="41" t="inlineStr">
        <is>
          <t>An explainable machine unlearning algorithm framework for early detection of autism spectrum disorder and brain disabilities in newborns</t>
        </is>
      </c>
      <c r="D149" s="41" t="inlineStr">
        <is>
          <t>10.1016/j.aej.2026.04.002</t>
        </is>
      </c>
      <c r="E149" s="41" t="inlineStr">
        <is>
          <t>Abdullah Lakhan and Mazin Abed Mohammed and Hassen Hamouda and Adel Thaljaoui and Abeer Baslem and Mohammed Nasser Al-Andoli</t>
        </is>
      </c>
      <c r="F149" s="41" t="inlineStr">
        <is>
          <t>Alexandria Engineering Journal</t>
        </is>
      </c>
      <c r="G149" s="41" t="inlineStr">
        <is>
          <t>Incluir provisionalmente</t>
        </is>
      </c>
      <c r="H149" s="41" t="inlineStr">
        <is>
          <t>Retrieved/reviewed; content sufficient for scoped adjudication</t>
        </is>
      </c>
      <c r="I149" s="41" t="n"/>
      <c r="J149" s="41" t="inlineStr">
        <is>
          <t>Include</t>
        </is>
      </c>
      <c r="K149" s="41" t="n"/>
      <c r="L149" s="41" t="inlineStr">
        <is>
          <t>Revision asistida por IA (un revisor; requiere verificacion independiente)</t>
        </is>
      </c>
      <c r="M149" s="127" t="n">
        <v>46269</v>
      </c>
      <c r="N149" s="41" t="inlineStr">
        <is>
          <t>https://www.sciencedirect.com/science/article/pii/S1110016826002115</t>
        </is>
      </c>
      <c r="O149" s="41" t="inlineStr">
        <is>
          <t>Benchmark-based evaluation across heterogeneous tasks/datasets does not establish prospective clinical deployment or an independent external/site-held-out validation protocol.</t>
        </is>
      </c>
      <c r="P149" s="41"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row>
    <row r="150" ht="42" customHeight="1">
      <c r="A150" s="126" t="n">
        <v>347</v>
      </c>
      <c r="B150" s="126" t="n">
        <v>2025</v>
      </c>
      <c r="C150" s="41" t="inlineStr">
        <is>
          <t>Vision transformer and complex network analysis for autism spectrum disorder classification in T1 structural MRI</t>
        </is>
      </c>
      <c r="D150" s="41" t="inlineStr">
        <is>
          <t>10.1007/s11604-025-01832-3</t>
        </is>
      </c>
      <c r="E150" s="41" t="inlineStr">
        <is>
          <t>Xingyu Gao and Yuchao Xu</t>
        </is>
      </c>
      <c r="F150" s="41" t="inlineStr">
        <is>
          <t>Japanese Journal of Radiology</t>
        </is>
      </c>
      <c r="G150" s="41" t="inlineStr">
        <is>
          <t>Incluir provisionalmente</t>
        </is>
      </c>
      <c r="H150" s="41" t="inlineStr">
        <is>
          <t>Retrieved/reviewed; content sufficient for scoped adjudication</t>
        </is>
      </c>
      <c r="I150" s="41" t="n"/>
      <c r="J150" s="41" t="inlineStr">
        <is>
          <t>Include</t>
        </is>
      </c>
      <c r="K150" s="41" t="n"/>
      <c r="L150" s="41" t="inlineStr">
        <is>
          <t>Revision asistida por IA (un revisor; requiere verificacion independiente)</t>
        </is>
      </c>
      <c r="M150" s="127" t="n">
        <v>46269</v>
      </c>
      <c r="N150" s="41" t="inlineStr">
        <is>
          <t>https://pubmed.ncbi.nlm.nih.gov/40663220/</t>
        </is>
      </c>
      <c r="O150" s="41" t="inlineStr">
        <is>
          <t>ABIDE is multisite, but the reported evaluation is internal five-fold validation rather than an explicit site-held-out or independent external robustness test.</t>
        </is>
      </c>
      <c r="P150" s="41"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row>
    <row r="151" ht="42" customHeight="1">
      <c r="A151" s="126" t="n">
        <v>349</v>
      </c>
      <c r="B151" s="126" t="n">
        <v>2026</v>
      </c>
      <c r="C151" s="41" t="inlineStr">
        <is>
          <t>Dominant cross-frequency analysis-based early diagnosis of Autism Spectrum Disorder in pediatrics using FRHIS and DSTCNN</t>
        </is>
      </c>
      <c r="D151" s="41" t="inlineStr">
        <is>
          <t>10.1016/j.pscychresns.2026.112270</t>
        </is>
      </c>
      <c r="E151" s="41" t="inlineStr">
        <is>
          <t>V Anithalakshmi and R Thiagarajan</t>
        </is>
      </c>
      <c r="F151" s="41" t="inlineStr">
        <is>
          <t>Psychiatry Research - Neuroimaging</t>
        </is>
      </c>
      <c r="G151" s="41" t="inlineStr">
        <is>
          <t>Incluir provisionalmente</t>
        </is>
      </c>
      <c r="H151" s="41" t="inlineStr">
        <is>
          <t>Retrieved/reviewed; content sufficient for scoped adjudication</t>
        </is>
      </c>
      <c r="I151" s="41" t="n"/>
      <c r="J151" s="41" t="inlineStr">
        <is>
          <t>Include</t>
        </is>
      </c>
      <c r="K151" s="41" t="n"/>
      <c r="L151" s="41" t="inlineStr">
        <is>
          <t>Revision asistida por IA (un revisor; requiere verificacion independiente)</t>
        </is>
      </c>
      <c r="M151" s="127" t="n">
        <v>46269</v>
      </c>
      <c r="N151" s="41" t="inlineStr">
        <is>
          <t>https://www.sciencedirect.com/science/article/pii/S0925492726001356</t>
        </is>
      </c>
      <c r="O151" s="41" t="inlineStr">
        <is>
          <t>The very high reported performance is not accompanied by an independent external cohort, prospective evaluation, or explicit cross-site robustness analysis in the accessible source.</t>
        </is>
      </c>
      <c r="P151" s="41"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row>
    <row r="152" ht="42" customHeight="1">
      <c r="A152" s="126" t="n">
        <v>352</v>
      </c>
      <c r="B152" s="126" t="n">
        <v>2025</v>
      </c>
      <c r="C152" s="41" t="inlineStr">
        <is>
          <t>Efficient Kulczynski EEG feature selection for autism spectrum disorder diagnosis over fog and cloud computing</t>
        </is>
      </c>
      <c r="D152" s="41" t="inlineStr">
        <is>
          <t>10.1007/S41870-025-02987-Y</t>
        </is>
      </c>
      <c r="E152" s="41" t="inlineStr">
        <is>
          <t>Ekraam Jabier and Ali Fadhil Marhoon and Ammar A Aldair and Mustafa Noaman Kadhim and Dhiah Al-Shammary and Ayman Ibaida</t>
        </is>
      </c>
      <c r="F152" s="41" t="inlineStr">
        <is>
          <t>International Journal of Information Technology (Singapore)</t>
        </is>
      </c>
      <c r="G152" s="41" t="inlineStr">
        <is>
          <t>Incluir provisionalmente</t>
        </is>
      </c>
      <c r="H152" s="41" t="inlineStr">
        <is>
          <t>Retrieved and reviewed</t>
        </is>
      </c>
      <c r="I152" s="41" t="n"/>
      <c r="J152" s="41" t="inlineStr">
        <is>
          <t>Include</t>
        </is>
      </c>
      <c r="K152" s="41" t="n"/>
      <c r="L152" s="41" t="inlineStr">
        <is>
          <t>Revisión asistida por IA (un revisor; requiere verificación independiente)</t>
        </is>
      </c>
      <c r="M152" s="127" t="n">
        <v>46269</v>
      </c>
      <c r="N152" s="41" t="inlineStr">
        <is>
          <t>https://link.springer.com/content/pdf/10.1007/s41870-025-02987-y.pdf</t>
        </is>
      </c>
      <c r="O152" s="41" t="inlineStr">
        <is>
          <t>Texto completo abierto con métodos y resultados suficientes; codificación en Extraccion_RQ_nuevos.</t>
        </is>
      </c>
      <c r="P152" s="41"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row>
    <row r="153" ht="42" customHeight="1">
      <c r="A153" s="126" t="n">
        <v>354</v>
      </c>
      <c r="B153" s="126" t="n">
        <v>2026</v>
      </c>
      <c r="C153" s="41" t="inlineStr">
        <is>
          <t>Contrastive diffusion adaptation network with rs-fMRI for domain adaptation classification of autism spectrum disorder</t>
        </is>
      </c>
      <c r="D153" s="41" t="inlineStr">
        <is>
          <t>10.1016/j.asoc.2026.115959</t>
        </is>
      </c>
      <c r="E153" s="41" t="inlineStr">
        <is>
          <t>Zifeng Qiu and Yuna Chen and Sijing Su and Shijun Qiu and Lujie Liu and Jie An</t>
        </is>
      </c>
      <c r="F153" s="41" t="inlineStr">
        <is>
          <t>Applied Soft Computing</t>
        </is>
      </c>
      <c r="G153" s="41" t="inlineStr">
        <is>
          <t>Incluir provisionalmente</t>
        </is>
      </c>
      <c r="H153" s="41" t="inlineStr">
        <is>
          <t>Retrieved/reviewed; content sufficient for scoped adjudication</t>
        </is>
      </c>
      <c r="I153" s="41" t="n"/>
      <c r="J153" s="41" t="inlineStr">
        <is>
          <t>Include</t>
        </is>
      </c>
      <c r="K153" s="41" t="n"/>
      <c r="L153" s="41" t="inlineStr">
        <is>
          <t>Revision asistida por IA (un revisor; requiere verificacion independiente)</t>
        </is>
      </c>
      <c r="M153" s="127" t="n">
        <v>46269</v>
      </c>
      <c r="N153" s="41" t="inlineStr">
        <is>
          <t>https://www.sciencedirect.com/science/article/pii/S1568494626014079</t>
        </is>
      </c>
      <c r="O153" s="41" t="inlineStr">
        <is>
          <t>Cross-site/domain-adaptation testing supports robustness but is not equivalent to an independent prospective external clinical validation cohort.</t>
        </is>
      </c>
      <c r="P153" s="41"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row>
    <row r="154" ht="42" customHeight="1">
      <c r="A154" s="126" t="n">
        <v>355</v>
      </c>
      <c r="B154" s="126" t="n">
        <v>2026</v>
      </c>
      <c r="C154" s="41" t="inlineStr">
        <is>
          <t>Hybrid HOG–ResNet50V2 framework for early autism spectrum disorder detection from facial images</t>
        </is>
      </c>
      <c r="D154" s="41" t="inlineStr">
        <is>
          <t>10.1016/j.array.2026.100936</t>
        </is>
      </c>
      <c r="E154" s="41" t="inlineStr">
        <is>
          <t>Vengidusamy S and Kottaimalai Ramaraj and Abdul Khader Jilani Saudagar and Pallikonda Rajasekaran Murugan and Prabu Pachiyannan</t>
        </is>
      </c>
      <c r="F154" s="41" t="inlineStr">
        <is>
          <t>Array</t>
        </is>
      </c>
      <c r="G154" s="41" t="inlineStr">
        <is>
          <t>Incluir provisionalmente</t>
        </is>
      </c>
      <c r="H154" s="41" t="inlineStr">
        <is>
          <t>Retrieved/reviewed; content sufficient for scoped adjudication</t>
        </is>
      </c>
      <c r="I154" s="41" t="n"/>
      <c r="J154" s="41" t="inlineStr">
        <is>
          <t>Include</t>
        </is>
      </c>
      <c r="K154" s="41" t="n"/>
      <c r="L154" s="41" t="inlineStr">
        <is>
          <t>Revision asistida por IA (un revisor; requiere verificacion independiente)</t>
        </is>
      </c>
      <c r="M154" s="127" t="n">
        <v>46269</v>
      </c>
      <c r="N154" s="41" t="inlineStr">
        <is>
          <t>https://www.sciencedirect.com/science/article/pii/S2590005626002596</t>
        </is>
      </c>
      <c r="O154" s="41" t="inlineStr">
        <is>
          <t>The accessible material does not establish independent external validation, prospective deployment, cross-site robustness, or an explicit XAI method.</t>
        </is>
      </c>
      <c r="P154" s="41"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row>
    <row r="155" ht="42" customHeight="1">
      <c r="A155" s="126" t="n">
        <v>359</v>
      </c>
      <c r="B155" s="126" t="n">
        <v>2026</v>
      </c>
      <c r="C155" s="41" t="inlineStr">
        <is>
          <t>Privacy preserving federated framework for autism spectrum disorder screening with ensemble stacking and deep learning approaches</t>
        </is>
      </c>
      <c r="D155" s="41" t="inlineStr">
        <is>
          <t>10.1007/S44163-026-01103-8</t>
        </is>
      </c>
      <c r="E155" s="41" t="inlineStr">
        <is>
          <t>Anupam Das and Prasant Kumar Pattnaik and Anjan Bandyopadhyay and Neeraj Sharma and Arun Singh and Saiprasad Potharaju</t>
        </is>
      </c>
      <c r="F155" s="41" t="inlineStr">
        <is>
          <t>Discover Artificial Intelligence</t>
        </is>
      </c>
      <c r="G155" s="41" t="inlineStr">
        <is>
          <t>Incluir provisionalmente</t>
        </is>
      </c>
      <c r="H155" s="41" t="inlineStr">
        <is>
          <t>Retrieved and reviewed</t>
        </is>
      </c>
      <c r="I155" s="41" t="n"/>
      <c r="J155" s="41" t="inlineStr">
        <is>
          <t>Include</t>
        </is>
      </c>
      <c r="K155" s="41" t="n"/>
      <c r="L155" s="41" t="inlineStr">
        <is>
          <t>Revisión asistida por IA (un revisor; requiere verificación independiente)</t>
        </is>
      </c>
      <c r="M155" s="127" t="n">
        <v>46269</v>
      </c>
      <c r="N155" s="41" t="inlineStr">
        <is>
          <t>https://doi.org/10.1007/s44163-026-01103-8</t>
        </is>
      </c>
      <c r="O155" s="41" t="inlineStr">
        <is>
          <t>Texto completo abierto con métodos y resultados suficientes; codificación en Extraccion_RQ_nuevos.</t>
        </is>
      </c>
      <c r="P155" s="41"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row>
    <row r="156" ht="42" customHeight="1">
      <c r="A156" s="126" t="n">
        <v>360</v>
      </c>
      <c r="B156" s="126" t="n">
        <v>2026</v>
      </c>
      <c r="C156" s="41" t="inlineStr">
        <is>
          <t>Prenatal exposure to particulate matter and risk of autism spectrum disorder in children: a population-based cohort study in South Korea</t>
        </is>
      </c>
      <c r="D156" s="41" t="inlineStr">
        <is>
          <t>10.1016/j.envres.2026.125161</t>
        </is>
      </c>
      <c r="E156" s="41" t="inlineStr">
        <is>
          <t>Hyesung Lee and Sooyoung Kim and Seoyeong Ahn and Whanhee Lee and Jun-Won Hwang and Eunhye Jo and Woo Jin Kim</t>
        </is>
      </c>
      <c r="F156" s="41" t="inlineStr">
        <is>
          <t>Environmental Research</t>
        </is>
      </c>
      <c r="G156" s="41" t="inlineStr">
        <is>
          <t>Incluir provisionalmente</t>
        </is>
      </c>
      <c r="H156" s="41" t="inlineStr">
        <is>
          <t>Retrieved/reviewed; content sufficient for scoped adjudication</t>
        </is>
      </c>
      <c r="I156" s="41" t="n"/>
      <c r="J156" s="41" t="inlineStr">
        <is>
          <t>Exclude</t>
        </is>
      </c>
      <c r="K156" s="41" t="inlineStr">
        <is>
          <t>El componente de machine learning se utiliza para estimar la exposicion ambiental a PM2.5/PM10; el riesgo de ASD se analiza mediante modelos de riesgos proporcionales de Cox. No se implementa ni evalua una tecnica de IA/ML como modelo sustantivo de screening, diagnostico, pronostico, monitorizacion o intervencion de ASD.</t>
        </is>
      </c>
      <c r="L156" s="41" t="inlineStr">
        <is>
          <t>Revision asistida por IA (un revisor; requiere verificacion independiente)</t>
        </is>
      </c>
      <c r="M156" s="127" t="n">
        <v>46269</v>
      </c>
      <c r="N156" s="41" t="inlineStr">
        <is>
          <t>https://pubmed.ncbi.nlm.nih.gov/42379486/</t>
        </is>
      </c>
      <c r="O156" s="41" t="inlineStr">
        <is>
          <t>Contenido suficiente revisado en Lote_05_25; exclusion sustentada por el criterio especificado y requiere verificacion humana independiente.</t>
        </is>
      </c>
      <c r="P156" s="41"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row>
    <row r="157" ht="42" customHeight="1">
      <c r="A157" s="126" t="n">
        <v>361</v>
      </c>
      <c r="B157" s="126" t="n">
        <v>2026</v>
      </c>
      <c r="C157" s="41" t="inlineStr">
        <is>
          <t>Systems-level multi-omics dissection of syndromic and idiopathic autism reveals distinct regulatory architectures, candidate molecular signatures, and potential therapeutic targets</t>
        </is>
      </c>
      <c r="D157" s="41" t="inlineStr">
        <is>
          <t>10.1016/j.compbiomed.2026.111822</t>
        </is>
      </c>
      <c r="E157" s="41" t="inlineStr">
        <is>
          <t>Ondippili Rudhra and Sanjeev Kumar Singh</t>
        </is>
      </c>
      <c r="F157" s="41" t="inlineStr">
        <is>
          <t>Computers in Biology and Medicine</t>
        </is>
      </c>
      <c r="G157" s="41" t="inlineStr">
        <is>
          <t>Incluir provisionalmente</t>
        </is>
      </c>
      <c r="H157" s="41" t="inlineStr">
        <is>
          <t>Retrieved/reviewed; content sufficient for scoped adjudication</t>
        </is>
      </c>
      <c r="I157" s="41" t="n"/>
      <c r="J157" s="41" t="inlineStr">
        <is>
          <t>Exclude</t>
        </is>
      </c>
      <c r="K157" s="41" t="inlineStr">
        <is>
          <t>El componente de deep learning se aplica a cribado in silico de interacciones farmaco-diana sobre genes de riesgo curados y a priorizacion terapeutica. El estudio es de sistemas moleculares/descubrimiento de farmacos y no evalua un modelo de IA sobre participantes humanos para un resultado clinico o de cuidado de ASD dentro de las etapas definidas por IC4.</t>
        </is>
      </c>
      <c r="L157" s="41" t="inlineStr">
        <is>
          <t>Revision asistida por IA (un revisor; requiere verificacion independiente)</t>
        </is>
      </c>
      <c r="M157" s="127" t="n">
        <v>46269</v>
      </c>
      <c r="N157" s="41" t="inlineStr">
        <is>
          <t>https://pubmed.ncbi.nlm.nih.gov/42330854/</t>
        </is>
      </c>
      <c r="O157" s="41" t="inlineStr">
        <is>
          <t>Contenido suficiente revisado en Lote_05_25; exclusion sustentada por el criterio especificado y requiere verificacion humana independiente.</t>
        </is>
      </c>
      <c r="P157" s="41"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row>
    <row r="158" ht="42" customHeight="1">
      <c r="A158" s="126" t="n">
        <v>364</v>
      </c>
      <c r="B158" s="126" t="n">
        <v>2026</v>
      </c>
      <c r="C158" s="41" t="inlineStr">
        <is>
          <t>Smart detection of autism spectrum disorder using optimized deep learner for transforming early diagnosis and intervention</t>
        </is>
      </c>
      <c r="D158" s="41" t="inlineStr">
        <is>
          <t>10.1007/S12065-026-01162-X</t>
        </is>
      </c>
      <c r="E158" s="41" t="inlineStr">
        <is>
          <t>P Kamaraja Pandian and R Chithambaramani and M Sujaritha and C Gnanaprakasam and P Rama Mohan and S Gopalakrishnan</t>
        </is>
      </c>
      <c r="F158" s="41" t="inlineStr">
        <is>
          <t>Evolutionary Intelligence</t>
        </is>
      </c>
      <c r="G158" s="41" t="inlineStr">
        <is>
          <t>Incluir provisionalmente</t>
        </is>
      </c>
      <c r="H158" s="41" t="inlineStr">
        <is>
          <t>Retrieved/reviewed; content sufficient for scoped adjudication</t>
        </is>
      </c>
      <c r="I158" s="41" t="n"/>
      <c r="J158" s="41" t="inlineStr">
        <is>
          <t>Include</t>
        </is>
      </c>
      <c r="K158" s="41" t="n"/>
      <c r="L158" s="41" t="inlineStr">
        <is>
          <t>Revision asistida por IA (un revisor; requiere verificacion independiente)</t>
        </is>
      </c>
      <c r="M158" s="127" t="n">
        <v>46269</v>
      </c>
      <c r="N158" s="41" t="inlineStr">
        <is>
          <t>https://www.researchgate.net/publication/401363005_Smart_detection_of_autism_spectrum_disorder_using_optimized_deep_learner_for_transforming_early_diagnosis_and_intervention</t>
        </is>
      </c>
      <c r="O158" s="41" t="inlineStr">
        <is>
          <t>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P158" s="41"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row>
    <row r="159" ht="42" customHeight="1">
      <c r="A159" s="126" t="n">
        <v>366</v>
      </c>
      <c r="B159" s="126" t="n">
        <v>2026</v>
      </c>
      <c r="C159" s="41" t="inlineStr">
        <is>
          <t>Hybrid deep learning with cross-attention fusion for autism spectrum disorder classification from facial images</t>
        </is>
      </c>
      <c r="D159" s="41" t="inlineStr">
        <is>
          <t>10.1016/j.ibmed.2026.100421</t>
        </is>
      </c>
      <c r="E159" s="41" t="inlineStr">
        <is>
          <t>M Revathi and S Arunarani</t>
        </is>
      </c>
      <c r="F159" s="41" t="inlineStr">
        <is>
          <t>Intelligence-Based Medicine</t>
        </is>
      </c>
      <c r="G159" s="41" t="inlineStr">
        <is>
          <t>Incluir provisionalmente</t>
        </is>
      </c>
      <c r="H159" s="41" t="inlineStr">
        <is>
          <t>Retrieved/reviewed; content sufficient for scoped adjudication</t>
        </is>
      </c>
      <c r="I159" s="41" t="n"/>
      <c r="J159" s="41" t="inlineStr">
        <is>
          <t>Include</t>
        </is>
      </c>
      <c r="K159" s="41" t="n"/>
      <c r="L159" s="41" t="inlineStr">
        <is>
          <t>Revision asistida por IA (un revisor; requiere verificacion independiente)</t>
        </is>
      </c>
      <c r="M159" s="127" t="n">
        <v>46269</v>
      </c>
      <c r="N159" s="41" t="inlineStr">
        <is>
          <t>https://www.sciencedirect.com/science/article/pii/S2666521226000797</t>
        </is>
      </c>
      <c r="O159" s="41" t="inlineStr">
        <is>
          <t>The article reports a fixed 86.4%/3.4%/10.2% train/validation/test partition while the abstract also reports mean±SD across 5-fold cross-validation, creating an evaluation-protocol inconsistency that should be reconciled manually. No independent external dataset was used.</t>
        </is>
      </c>
      <c r="P159" s="41" t="n"/>
    </row>
    <row r="160" ht="42" customHeight="1">
      <c r="A160" s="126" t="n">
        <v>367</v>
      </c>
      <c r="B160" s="126" t="n">
        <v>2026</v>
      </c>
      <c r="C160" s="41" t="inlineStr">
        <is>
          <t>An integrated intelligent model for early diagnosis of autism spectrum disorder</t>
        </is>
      </c>
      <c r="D160" s="41" t="inlineStr">
        <is>
          <t>10.1016/j.fraope.2026.100663</t>
        </is>
      </c>
      <c r="E160" s="41" t="inlineStr">
        <is>
          <t>Archana Tandon and Bireshwar Dass Mazumdar and Manoj Kumar Pal</t>
        </is>
      </c>
      <c r="F160" s="41" t="inlineStr">
        <is>
          <t>Franklin Open</t>
        </is>
      </c>
      <c r="G160" s="41" t="inlineStr">
        <is>
          <t>Incluir provisionalmente</t>
        </is>
      </c>
      <c r="H160" s="41" t="inlineStr">
        <is>
          <t>Eligibility reviewed from accessible primary-source content; scoped adjudication completed</t>
        </is>
      </c>
      <c r="I160" s="41" t="n"/>
      <c r="J160" s="41" t="inlineStr">
        <is>
          <t>Exclude</t>
        </is>
      </c>
      <c r="K160" s="41" t="inlineStr">
        <is>
          <t>El artículo presenta un sistema experto híbrido basado en RBR/CBR/ANN/BN y factores de confianza, pero el informe accesible no establece una cohorte/muestra humana derivada ni un protocolo de evaluación clínica empírica verificable. Por ello no se satisfacen de forma reproducible IC3/IC5 sin inferencia.</t>
        </is>
      </c>
      <c r="L160" s="41" t="inlineStr">
        <is>
          <t>Revisión asistida por IA (un revisor; requiere verificación independiente)</t>
        </is>
      </c>
      <c r="M160" s="127" t="n">
        <v>46269</v>
      </c>
      <c r="N160" s="41" t="inlineStr">
        <is>
          <t>https://www.sciencedirect.com/science/article/pii/S2773186326001787</t>
        </is>
      </c>
      <c r="O160" s="41" t="inlineStr">
        <is>
          <t>Contenido primario/editorial accesible revisado; exclusión adjudicada en Lote_06_22. Nivel de evidencia, limitaciones y prioridad de verificación humana documentados en Lote_06_22.</t>
        </is>
      </c>
      <c r="P160" s="41"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row>
    <row r="161" ht="42" customHeight="1">
      <c r="A161" s="126" t="n">
        <v>369</v>
      </c>
      <c r="B161" s="126" t="n">
        <v>2025</v>
      </c>
      <c r="C161" s="41" t="inlineStr">
        <is>
          <t>Hybrid deep learning model for autism spectrum disorder diagnosis</t>
        </is>
      </c>
      <c r="D161" s="41" t="inlineStr">
        <is>
          <t>10.1038/s41598-025-28819-4</t>
        </is>
      </c>
      <c r="E161" s="41" t="inlineStr">
        <is>
          <t>D Aarthi and S Kannimuthu</t>
        </is>
      </c>
      <c r="F161" s="41" t="inlineStr">
        <is>
          <t>Scientific Reports</t>
        </is>
      </c>
      <c r="G161" s="41" t="inlineStr">
        <is>
          <t>Incluir provisionalmente</t>
        </is>
      </c>
      <c r="H161" s="41" t="inlineStr">
        <is>
          <t>Retrieved/reviewed; content sufficient for scoped adjudication</t>
        </is>
      </c>
      <c r="I161" s="41" t="inlineStr">
        <is>
          <t>Retracted article</t>
        </is>
      </c>
      <c r="J161" s="41" t="inlineStr">
        <is>
          <t>Exclude</t>
        </is>
      </c>
      <c r="K161" s="41" t="inlineStr">
        <is>
          <t>Articulo retractado por el editor. La retractacion cuestiona la procedencia y validez clinica del conjunto de imagenes de menores, senala ausencia de documentacion de diagnostico ASD, supervision etica y consentimiento, y el editor declara que ya no confia en la fiabilidad del articulo.</t>
        </is>
      </c>
      <c r="L161" s="41" t="inlineStr">
        <is>
          <t>Revision asistida por IA (un revisor; requiere verificacion independiente)</t>
        </is>
      </c>
      <c r="M161" s="127" t="n">
        <v>46269</v>
      </c>
      <c r="N161" s="41" t="inlineStr">
        <is>
          <t>https://www.nature.com/articles/s41598-025-28819-4</t>
        </is>
      </c>
      <c r="O161" s="41" t="inlineStr">
        <is>
          <t>Contenido suficiente revisado en Lote_05_25; exclusion sustentada por el criterio especificado y requiere verificacion humana independiente.</t>
        </is>
      </c>
      <c r="P161" s="41"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row>
    <row r="162" ht="42" customHeight="1">
      <c r="A162" s="126" t="n">
        <v>370</v>
      </c>
      <c r="B162" s="126" t="n">
        <v>2026</v>
      </c>
      <c r="C162" s="41" t="inlineStr">
        <is>
          <t>A comparative and temporal evaluation of autism information across ten AI platforms</t>
        </is>
      </c>
      <c r="D162" s="41" t="inlineStr">
        <is>
          <t>10.1016/j.reia.2026.202965</t>
        </is>
      </c>
      <c r="E162" s="41" t="inlineStr">
        <is>
          <t>Serife Balikci</t>
        </is>
      </c>
      <c r="F162" s="41" t="inlineStr">
        <is>
          <t>Research in Autism</t>
        </is>
      </c>
      <c r="G162" s="41" t="inlineStr">
        <is>
          <t>Incluir provisionalmente</t>
        </is>
      </c>
      <c r="H162" s="41" t="inlineStr">
        <is>
          <t>Retrieved/reviewed; content sufficient for scoped adjudication</t>
        </is>
      </c>
      <c r="I162" s="41" t="n"/>
      <c r="J162" s="41" t="inlineStr">
        <is>
          <t>Exclude</t>
        </is>
      </c>
      <c r="K162" s="41" t="inlineStr">
        <is>
          <t>Evalua la calidad, legibilidad, tono, referencias, accionabilidad y seguridad de informacion sobre autismo generada por diez plataformas generales de IA; no implementa ni evalua una tecnica de IA/ML aplicada a datos humanos de ASD como componente de una etapa funcional del proceso clinico/cuidado.</t>
        </is>
      </c>
      <c r="L162" s="41" t="inlineStr">
        <is>
          <t>Revision asistida por IA (un revisor; requiere verificacion independiente)</t>
        </is>
      </c>
      <c r="M162" s="127" t="n">
        <v>46269</v>
      </c>
      <c r="N162" s="41" t="inlineStr">
        <is>
          <t>https://www.sciencedirect.com/science/article/pii/S3050656526001793</t>
        </is>
      </c>
      <c r="O162" s="41" t="inlineStr">
        <is>
          <t>Contenido suficiente revisado en Lote_05_25; exclusion sustentada por el criterio especificado y requiere verificacion humana independiente.</t>
        </is>
      </c>
      <c r="P162" s="41"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row>
    <row r="163" ht="42" customHeight="1">
      <c r="A163" s="126" t="n">
        <v>371</v>
      </c>
      <c r="B163" s="126" t="n">
        <v>2026</v>
      </c>
      <c r="C163" s="41" t="inlineStr">
        <is>
          <t>A Hybrid CNN-GAT Model for MRI Screening of Autism Spectrum Disorder</t>
        </is>
      </c>
      <c r="D163" s="41" t="inlineStr">
        <is>
          <t>10.1007/978-3-032-14531-4_4</t>
        </is>
      </c>
      <c r="E163" s="41" t="inlineStr">
        <is>
          <t>M Srikanth and Chandrashekar Jatoth</t>
        </is>
      </c>
      <c r="F163" s="41" t="inlineStr">
        <is>
          <t>Communications in Computer and Information Science</t>
        </is>
      </c>
      <c r="G163" s="41" t="inlineStr">
        <is>
          <t>Incluir provisionalmente</t>
        </is>
      </c>
      <c r="H163" s="41" t="inlineStr">
        <is>
          <t>Retrieved/reviewed; conference/proceedings publication type verified; scoped adjudication completed</t>
        </is>
      </c>
      <c r="I163" s="41" t="n"/>
      <c r="J163" s="41" t="inlineStr">
        <is>
          <t>Include</t>
        </is>
      </c>
      <c r="K163" s="41" t="n"/>
      <c r="L163" s="41" t="inlineStr">
        <is>
          <t>Revision asistida por IA (un revisor; requiere verificacion independiente)</t>
        </is>
      </c>
      <c r="M163" s="127" t="n">
        <v>46272</v>
      </c>
      <c r="N163" s="41" t="inlineStr">
        <is>
          <t>https://link.springer.com/chapter/10.1007/978-3-032-14531-4_4</t>
        </is>
      </c>
      <c r="O163" s="41" t="inlineStr">
        <is>
          <t>Reconciliación final 2026-09-07: Springer identifica el registro como conference paper dentro de proceedings revisados por pares de MIND 2024. Cumple el tipo de publicación elegible y el contenido empírico permite codificación RQ.</t>
        </is>
      </c>
      <c r="P163" s="41"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row>
    <row r="164" ht="42" customHeight="1">
      <c r="A164" s="126" t="n">
        <v>372</v>
      </c>
      <c r="B164" s="126" t="n">
        <v>2025</v>
      </c>
      <c r="C164" s="41" t="inlineStr">
        <is>
          <t>Machine learning of clinical phenotypes facilitates autism screening and identifies novel subgroups with distinct transcriptomic profiles</t>
        </is>
      </c>
      <c r="D164" s="41" t="inlineStr">
        <is>
          <t>10.1038/S41598-025-95291-5</t>
        </is>
      </c>
      <c r="E164" s="41" t="inlineStr">
        <is>
          <t>Wasana Yuwattana and Thanit Saeliw and Marlieke Lisanne van Erp and Chayanit Poolcharoen and Songphon Kanlayaprasit and Pon Trairatvorakul and Weerasak Chonchaiya and Valerie W Hu and Tewarit Sarachana</t>
        </is>
      </c>
      <c r="F164" s="41" t="inlineStr">
        <is>
          <t>Scientific Reports</t>
        </is>
      </c>
      <c r="G164" s="41" t="inlineStr">
        <is>
          <t>Incluir provisionalmente</t>
        </is>
      </c>
      <c r="H164" s="41" t="inlineStr">
        <is>
          <t>Retrieved and reviewed</t>
        </is>
      </c>
      <c r="I164" s="41" t="n"/>
      <c r="J164" s="41" t="inlineStr">
        <is>
          <t>Include</t>
        </is>
      </c>
      <c r="K164" s="41" t="n"/>
      <c r="L164" s="41" t="inlineStr">
        <is>
          <t>Revisión asistida por IA (un revisor; requiere verificación independiente)</t>
        </is>
      </c>
      <c r="M164" s="127" t="n">
        <v>46269</v>
      </c>
      <c r="N164" s="41" t="inlineStr">
        <is>
          <t>https://doi.org/10.1038/s41598-025-95291-5</t>
        </is>
      </c>
      <c r="O164" s="41" t="inlineStr">
        <is>
          <t>Texto completo abierto con métodos y resultados suficientes; codificación en Extraccion_RQ_nuevos.</t>
        </is>
      </c>
      <c r="P164" s="41"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row>
    <row r="165" ht="42" customHeight="1">
      <c r="A165" s="126" t="n">
        <v>373</v>
      </c>
      <c r="B165" s="126" t="n">
        <v>2026</v>
      </c>
      <c r="C165" s="41" t="inlineStr">
        <is>
          <t>Multi-feature fusion transformer network for Autism spectrum disorder detection via facial images</t>
        </is>
      </c>
      <c r="D165" s="41" t="inlineStr">
        <is>
          <t>10.1016/j.bspc.2026.110970</t>
        </is>
      </c>
      <c r="E165" s="41" t="inlineStr">
        <is>
          <t>Munto Wondimagegn Bekele and Mengying Zhou and Wei Li and Zhihai Lv and Na Li and Yuanjie Cao and Yi Pan and Sufen Hu and Yanjie Wei and Wenhui Xi</t>
        </is>
      </c>
      <c r="F165" s="41" t="inlineStr">
        <is>
          <t>Biomedical Signal Processing and Control</t>
        </is>
      </c>
      <c r="G165" s="41" t="inlineStr">
        <is>
          <t>Incluir provisionalmente</t>
        </is>
      </c>
      <c r="H165" s="41" t="inlineStr">
        <is>
          <t>Retrieved/reviewed; content sufficient for scoped adjudication</t>
        </is>
      </c>
      <c r="I165" s="41" t="n"/>
      <c r="J165" s="41" t="inlineStr">
        <is>
          <t>Include</t>
        </is>
      </c>
      <c r="K165" s="41" t="n"/>
      <c r="L165" s="41" t="inlineStr">
        <is>
          <t>Revision asistida por IA (un revisor; requiere verificacion independiente)</t>
        </is>
      </c>
      <c r="M165" s="127" t="n">
        <v>46269</v>
      </c>
      <c r="N165" s="41" t="inlineStr">
        <is>
          <t>https://www.sciencedirect.com/science/article/pii/S1746809426015247</t>
        </is>
      </c>
      <c r="O165" s="41" t="inlineStr">
        <is>
          <t>External cross-dataset testing strengthens generalization evidence, but the system is not prospectively deployed and image-source/demographic biases remain possible. Landmarks are derived from the same image source, so this was not counted as multisource data.</t>
        </is>
      </c>
      <c r="P165" s="41"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row>
    <row r="166" ht="42" customHeight="1">
      <c r="A166" s="126" t="n">
        <v>378</v>
      </c>
      <c r="B166" s="126" t="n">
        <v>2025</v>
      </c>
      <c r="C166" s="41" t="inlineStr">
        <is>
          <t>Integrating Network Analysis and Machine Learning Identifies Key Autism Spectrum Disorder Genes Linked to Immune Dysregulation and Therapeutic Targets</t>
        </is>
      </c>
      <c r="D166" s="41" t="inlineStr">
        <is>
          <t>10.3390/genes16091109</t>
        </is>
      </c>
      <c r="E166" s="41" t="inlineStr">
        <is>
          <t>Haitang Wang and Xiaofeng Zhu and Hong Zhang and Weiwei Chen</t>
        </is>
      </c>
      <c r="F166" s="41" t="inlineStr">
        <is>
          <t>Genes</t>
        </is>
      </c>
      <c r="G166" s="41" t="inlineStr">
        <is>
          <t>Incluir provisionalmente</t>
        </is>
      </c>
      <c r="H166" s="41" t="inlineStr">
        <is>
          <t>Retrieved and reviewed</t>
        </is>
      </c>
      <c r="I166" s="41" t="n"/>
      <c r="J166" s="41" t="inlineStr">
        <is>
          <t>Include</t>
        </is>
      </c>
      <c r="K166" s="41" t="n"/>
      <c r="L166" s="41" t="inlineStr">
        <is>
          <t>Revisión asistida por IA (un revisor; requiere verificación independiente)</t>
        </is>
      </c>
      <c r="M166" s="127" t="n">
        <v>46269</v>
      </c>
      <c r="N166" s="41" t="inlineStr">
        <is>
          <t>https://www.mdpi.com/2073-4425/16/9/1109/pdf?version=1758266110</t>
        </is>
      </c>
      <c r="O166" s="41" t="inlineStr">
        <is>
          <t>Texto completo abierto con métodos y resultados suficientes; codificación en Extraccion_RQ_nuevos.</t>
        </is>
      </c>
      <c r="P166" s="41"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row>
    <row r="167" ht="42" customHeight="1">
      <c r="A167" s="126" t="n">
        <v>380</v>
      </c>
      <c r="B167" s="126" t="n">
        <v>2026</v>
      </c>
      <c r="C167" s="41" t="inlineStr">
        <is>
          <t>Semantic-based saccadic scanpath prediction for autism spectrum disorder</t>
        </is>
      </c>
      <c r="D167" s="41" t="inlineStr">
        <is>
          <t>10.1016/j.patcog.2026.114305</t>
        </is>
      </c>
      <c r="E167" s="41" t="inlineStr">
        <is>
          <t>Wenqi Zhong and Hang Sun and Chen Xia and Linzhi Yu and Dingwen Zhang and Kuan Li</t>
        </is>
      </c>
      <c r="F167" s="41" t="inlineStr">
        <is>
          <t>Pattern Recognition</t>
        </is>
      </c>
      <c r="G167" s="41" t="inlineStr">
        <is>
          <t>Incluir provisionalmente</t>
        </is>
      </c>
      <c r="H167" s="41" t="inlineStr">
        <is>
          <t>Retrieved/reviewed; content sufficient for scoped adjudication</t>
        </is>
      </c>
      <c r="I167" s="41" t="n"/>
      <c r="J167" s="41" t="inlineStr">
        <is>
          <t>Exclude</t>
        </is>
      </c>
      <c r="K167" s="41" t="inlineStr">
        <is>
          <t>El sistema predice trayectorias sacadicas/scanpaths y patrones de atencion visual en personas con ASD; no realiza deteccion, cribado, diagnostico, pronostico, monitorizacion/intervencion ni otro resultado clinico/care-relevant definido por IC4.</t>
        </is>
      </c>
      <c r="L167" s="41" t="inlineStr">
        <is>
          <t>Revision asistida por IA (un revisor; requiere verificacion independiente)</t>
        </is>
      </c>
      <c r="M167" s="127" t="n">
        <v>46269</v>
      </c>
      <c r="N167" s="41" t="inlineStr">
        <is>
          <t>https://www.sciencedirect.com/science/article/abs/pii/S0031320326012707</t>
        </is>
      </c>
      <c r="O167" s="41" t="inlineStr">
        <is>
          <t>Contenido suficiente revisado en Lote_05_25; exclusion sustentada por el criterio especificado y requiere verificacion humana independiente.</t>
        </is>
      </c>
      <c r="P167" s="41" t="n"/>
    </row>
    <row r="168" ht="42" customHeight="1">
      <c r="A168" s="126" t="n">
        <v>383</v>
      </c>
      <c r="B168" s="126" t="n">
        <v>2026</v>
      </c>
      <c r="C168" s="41" t="inlineStr">
        <is>
          <t>Longitudinal multi-omics analysis of umbilical cord blood and childhood serum in Autism</t>
        </is>
      </c>
      <c r="D168" s="41" t="inlineStr">
        <is>
          <t>10.1038/s41380-025-03157-z</t>
        </is>
      </c>
      <c r="E168" s="41" t="inlineStr">
        <is>
          <t>Aisling Noone and Kirsten Dowling and Daragh O’Boyle and Michael Carter and Anna V Golubeva and Caitriona Scaife and Bodil H Bech and Tine B Henriksen and Louise Gallagher and Catherine Mooney and Ali S Khashan and Deirdre M Murray and Jane A English</t>
        </is>
      </c>
      <c r="F168" s="41" t="inlineStr">
        <is>
          <t>Molecular Psychiatry</t>
        </is>
      </c>
      <c r="G168" s="41" t="inlineStr">
        <is>
          <t>Incluir provisionalmente</t>
        </is>
      </c>
      <c r="H168" s="41" t="inlineStr">
        <is>
          <t>Retrieved/reviewed; content sufficient for scoped adjudication</t>
        </is>
      </c>
      <c r="I168" s="41" t="n"/>
      <c r="J168" s="41" t="inlineStr">
        <is>
          <t>Include</t>
        </is>
      </c>
      <c r="K168" s="41" t="n"/>
      <c r="L168" s="41" t="inlineStr">
        <is>
          <t>Revision asistida por IA (un revisor; requiere verificacion independiente)</t>
        </is>
      </c>
      <c r="M168" s="127" t="n">
        <v>46269</v>
      </c>
      <c r="N168" s="41" t="inlineStr">
        <is>
          <t>https://www.nature.com/articles/s41380-025-03157-z</t>
        </is>
      </c>
      <c r="O168" s="41" t="inlineStr">
        <is>
          <t>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P168" s="41"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row>
    <row r="169" ht="42" customHeight="1">
      <c r="A169" s="126" t="n">
        <v>384</v>
      </c>
      <c r="B169" s="126" t="n">
        <v>2026</v>
      </c>
      <c r="C169" s="41" t="inlineStr">
        <is>
          <t>Air pollution and autism-like traits: Sensitive periods and joint effects of exposure to sources and constituents of fine particulate matter</t>
        </is>
      </c>
      <c r="D169" s="41" t="inlineStr">
        <is>
          <t>10.1016/j.envres.2026.125213</t>
        </is>
      </c>
      <c r="E169" s="41" t="inlineStr">
        <is>
          <t>Lydia Lichtiger and Edwina Yeung and Tzu Chun Lin and Diane L Putnick and Rajeshwari Sundaram and Erin M Bell and Md Mostafijur Rahman and George D Thurston and Yuyan Wang and Akhgar Ghassabian</t>
        </is>
      </c>
      <c r="F169" s="41" t="inlineStr">
        <is>
          <t>Environmental Research</t>
        </is>
      </c>
      <c r="G169" s="41" t="inlineStr">
        <is>
          <t>Incluir provisionalmente</t>
        </is>
      </c>
      <c r="H169" s="41" t="inlineStr">
        <is>
          <t>Retrieved and reviewed</t>
        </is>
      </c>
      <c r="I169" s="41" t="n"/>
      <c r="J169" s="41" t="inlineStr">
        <is>
          <t>Include</t>
        </is>
      </c>
      <c r="K169" s="41" t="n"/>
      <c r="L169" s="41" t="inlineStr">
        <is>
          <t>Revisión asistida por IA (un revisor; requiere verificación independiente)</t>
        </is>
      </c>
      <c r="M169" s="127" t="n">
        <v>46269</v>
      </c>
      <c r="N169" s="41" t="inlineStr">
        <is>
          <t>https://pmc.ncbi.nlm.nih.gov/articles/PMC13470885/</t>
        </is>
      </c>
      <c r="O169" s="41" t="inlineStr">
        <is>
          <t>Texto completo abierto con métodos y resultados suficientes; codificación en Extraccion_RQ_nuevos.</t>
        </is>
      </c>
      <c r="P169" s="41"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row>
    <row r="170" ht="42" customHeight="1">
      <c r="A170" s="126" t="n">
        <v>386</v>
      </c>
      <c r="B170" s="126" t="n">
        <v>2025</v>
      </c>
      <c r="C170" s="41" t="inlineStr">
        <is>
          <t>3T dilated inception network for enhanced autism spectrum disorder diagnosis using resting-state fMRI data</t>
        </is>
      </c>
      <c r="D170" s="41" t="inlineStr">
        <is>
          <t>10.1007/S11571-024-10202-0</t>
        </is>
      </c>
      <c r="E170" s="41" t="inlineStr">
        <is>
          <t>V Kavitha and R Siva</t>
        </is>
      </c>
      <c r="F170" s="41" t="inlineStr">
        <is>
          <t>Cognitive Neurodynamics</t>
        </is>
      </c>
      <c r="G170" s="41" t="inlineStr">
        <is>
          <t>Incluir provisionalmente</t>
        </is>
      </c>
      <c r="H170" s="41" t="inlineStr">
        <is>
          <t>Retrieved/reviewed; content sufficient for scoped adjudication</t>
        </is>
      </c>
      <c r="I170" s="41" t="n"/>
      <c r="J170" s="41" t="inlineStr">
        <is>
          <t>Include</t>
        </is>
      </c>
      <c r="K170" s="41" t="n"/>
      <c r="L170" s="41" t="inlineStr">
        <is>
          <t>Revision asistida por IA (un revisor; requiere verificacion independiente)</t>
        </is>
      </c>
      <c r="M170" s="127" t="n">
        <v>46269</v>
      </c>
      <c r="N170" s="41" t="inlineStr">
        <is>
          <t>https://pmc.ncbi.nlm.nih.gov/articles/PMC11729590/</t>
        </is>
      </c>
      <c r="O170" s="41" t="inlineStr">
        <is>
          <t>Use of multiple ASD datasets was coded as multisite/multidataset evidence, but the accessible report does not establish an explicit leave-site-out or independent prospective external-validation design.</t>
        </is>
      </c>
      <c r="P170" s="41"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row>
    <row r="171" ht="42" customHeight="1">
      <c r="A171" s="126" t="n">
        <v>387</v>
      </c>
      <c r="B171" s="126" t="n">
        <v>2025</v>
      </c>
      <c r="C171" s="41" t="inlineStr">
        <is>
          <t>Predicting pragmatic language abilities from brain structural MRI in preschool children with ASD by NBS-Predict</t>
        </is>
      </c>
      <c r="D171" s="41" t="inlineStr">
        <is>
          <t>10.1007/s00787-025-02775-w</t>
        </is>
      </c>
      <c r="E171" s="41" t="inlineStr">
        <is>
          <t>Lu Qian and Ning Ding and Hui Fang and Ting Xiao and Bei Sun and Hui Yun Gao and Xiao Yan Ke</t>
        </is>
      </c>
      <c r="F171" s="41" t="inlineStr">
        <is>
          <t>European Child and Adolescent Psychiatry</t>
        </is>
      </c>
      <c r="G171" s="41" t="inlineStr">
        <is>
          <t>Incluir provisionalmente</t>
        </is>
      </c>
      <c r="H171" s="41" t="inlineStr">
        <is>
          <t>Retrieved/reviewed; content sufficient for scoped adjudication</t>
        </is>
      </c>
      <c r="I171" s="41" t="n"/>
      <c r="J171" s="41" t="inlineStr">
        <is>
          <t>Include</t>
        </is>
      </c>
      <c r="K171" s="41" t="n"/>
      <c r="L171" s="41" t="inlineStr">
        <is>
          <t>Revision asistida por IA (un revisor; requiere verificacion independiente)</t>
        </is>
      </c>
      <c r="M171" s="127" t="n">
        <v>46269</v>
      </c>
      <c r="N171" s="41" t="inlineStr">
        <is>
          <t>https://pubmed.ncbi.nlm.nih.gov/40495017/</t>
        </is>
      </c>
      <c r="O171" s="41" t="inlineStr">
        <is>
          <t>Single-center/cross-sectional evidence with no independent external validation. Diagnosis is used as the primary stage because the qualifying ASD/TD classifier is explicit; the paper also emphasizes pragmatic-language characterization.</t>
        </is>
      </c>
      <c r="P171" s="41"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row>
    <row r="172" ht="42" customHeight="1">
      <c r="A172" s="126" t="n">
        <v>391</v>
      </c>
      <c r="B172" s="126" t="n">
        <v>2026</v>
      </c>
      <c r="C172" s="41" t="inlineStr">
        <is>
          <t>Cell death-associated genes as novel diagnostic biomarkers for autism spectrum disorder</t>
        </is>
      </c>
      <c r="D172" s="41" t="inlineStr">
        <is>
          <t>10.1007/s10495-025-02201-1</t>
        </is>
      </c>
      <c r="E172" s="41" t="inlineStr">
        <is>
          <t>Chanhua Li and Lijuan Wei and Wanling Chen and Guanghui Ran and Lili Liu and Zhongyi Li and Anhua Song and Meiliang Liu and Dongping Huang and Kun Tang and Xiaoyun Zeng and Lijun Wang</t>
        </is>
      </c>
      <c r="F172" s="41" t="inlineStr">
        <is>
          <t>Apoptosis</t>
        </is>
      </c>
      <c r="G172" s="41" t="inlineStr">
        <is>
          <t>Incluir provisionalmente</t>
        </is>
      </c>
      <c r="H172" s="41" t="inlineStr">
        <is>
          <t>Retrieved/reviewed; content sufficient for scoped adjudication</t>
        </is>
      </c>
      <c r="I172" s="41" t="n"/>
      <c r="J172" s="41" t="inlineStr">
        <is>
          <t>Include</t>
        </is>
      </c>
      <c r="K172" s="41" t="n"/>
      <c r="L172" s="41" t="inlineStr">
        <is>
          <t>Revision asistida por IA (un revisor; requiere verificacion independiente)</t>
        </is>
      </c>
      <c r="M172" s="127" t="n">
        <v>46269</v>
      </c>
      <c r="N172" s="41" t="inlineStr">
        <is>
          <t>https://pubmed.ncbi.nlm.nih.gov/41518421/</t>
        </is>
      </c>
      <c r="O172" s="41" t="inlineStr">
        <is>
          <t>External human validation is present but discrimination is moderate; mouse prefrontal-cortex validation is not counted as clinical external validation, and real-world replication remains needed.</t>
        </is>
      </c>
      <c r="P172" s="41"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row>
    <row r="173" ht="42" customHeight="1">
      <c r="A173" s="126" t="n">
        <v>393</v>
      </c>
      <c r="B173" s="126" t="n">
        <v>2025</v>
      </c>
      <c r="C173" s="41" t="inlineStr">
        <is>
          <t>Integrating explainable AI with machine learning for reliable autism spectrum disorder diagnosis</t>
        </is>
      </c>
      <c r="D173" s="41" t="inlineStr">
        <is>
          <t>10.1007/S42454-025-00087-7</t>
        </is>
      </c>
      <c r="E173" s="41" t="inlineStr">
        <is>
          <t>Farida Siddiqi Prity and Md. Rehan Ali and Mostafejur Rahman and Mirza Raquib and Md. Maruf Hossain and Md. Mubarak Hossain and K M Aslam Uddin</t>
        </is>
      </c>
      <c r="F173" s="41" t="inlineStr">
        <is>
          <t>Human-Intelligent Systems Integration</t>
        </is>
      </c>
      <c r="G173" s="41" t="inlineStr">
        <is>
          <t>Incluir provisionalmente</t>
        </is>
      </c>
      <c r="H173" s="41" t="inlineStr">
        <is>
          <t>Retrieved/reviewed; content sufficient for scoped adjudication</t>
        </is>
      </c>
      <c r="I173" s="41" t="n"/>
      <c r="J173" s="41" t="inlineStr">
        <is>
          <t>Include</t>
        </is>
      </c>
      <c r="K173" s="41" t="n"/>
      <c r="L173" s="41" t="inlineStr">
        <is>
          <t>Revision asistida por IA (un revisor; requiere verificacion independiente)</t>
        </is>
      </c>
      <c r="M173" s="127" t="n">
        <v>46269</v>
      </c>
      <c r="N173" s="41" t="inlineStr">
        <is>
          <t>https://www.researchgate.net/publication/397578770_Integrating_explainable_AI_with_machine_learning_for_reliable_autism_spectrum_disorder_diagnosis</t>
        </is>
      </c>
      <c r="O173" s="41" t="inlineStr">
        <is>
          <t>Very high reported performance is based on benchmark/combined structured screening data; no independent external cohort, site-held-out analysis or prospective clinical deployment was established in the accessible full text.</t>
        </is>
      </c>
      <c r="P173" s="41"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row>
    <row r="174" ht="42" customHeight="1">
      <c r="A174" s="126" t="n">
        <v>395</v>
      </c>
      <c r="B174" s="126" t="n">
        <v>2025</v>
      </c>
      <c r="C174" s="41" t="inlineStr">
        <is>
          <t>Prematurity and genetic liability for autism spectrum disorder</t>
        </is>
      </c>
      <c r="D174" s="41" t="inlineStr">
        <is>
          <t>10.1186/s13073-025-01552-3</t>
        </is>
      </c>
      <c r="E174" s="41" t="inlineStr">
        <is>
          <t>Yali Zhang and Ashraf Yahia and Sven Sandin and Ulrika Åden and Kristiina Tammimies</t>
        </is>
      </c>
      <c r="F174" s="41" t="inlineStr">
        <is>
          <t>Genome Medicine</t>
        </is>
      </c>
      <c r="G174" s="41" t="inlineStr">
        <is>
          <t>Incluir provisionalmente</t>
        </is>
      </c>
      <c r="H174" s="41" t="inlineStr">
        <is>
          <t>Retrieved and reviewed</t>
        </is>
      </c>
      <c r="I174" s="41" t="n"/>
      <c r="J174" s="41" t="inlineStr">
        <is>
          <t>Include</t>
        </is>
      </c>
      <c r="K174" s="41" t="n"/>
      <c r="L174" s="41" t="inlineStr">
        <is>
          <t>Revisión asistida por IA (un revisor; requiere verificación independiente)</t>
        </is>
      </c>
      <c r="M174" s="127" t="n">
        <v>46269</v>
      </c>
      <c r="N174" s="41" t="inlineStr">
        <is>
          <t>https://genomemedicine.biomedcentral.com/counter/pdf/10.1186/s13073-025-01552-3</t>
        </is>
      </c>
      <c r="O174" s="41" t="inlineStr">
        <is>
          <t>Texto completo abierto con métodos y resultados suficientes; codificación en Extraccion_RQ_nuevos.</t>
        </is>
      </c>
      <c r="P174" s="41"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row>
    <row r="175" ht="42" customHeight="1">
      <c r="A175" s="126" t="n">
        <v>398</v>
      </c>
      <c r="B175" s="126" t="n">
        <v>2026</v>
      </c>
      <c r="C175" s="41" t="inlineStr">
        <is>
          <t>Diagnostic Classification of Autism Spectrum Disorder Using SD Maps of fMRI Data and Machine Learning</t>
        </is>
      </c>
      <c r="D175" s="41" t="inlineStr">
        <is>
          <t>10.1007/S40846-026-01044-8</t>
        </is>
      </c>
      <c r="E175" s="41" t="inlineStr">
        <is>
          <t>Epimack Michael and Sandeep Singh Sengar and Jac Fredo Agastinose Ronickom and Deepesh Kumar</t>
        </is>
      </c>
      <c r="F175" s="41" t="inlineStr">
        <is>
          <t>Journal of Medical and Biological Engineering</t>
        </is>
      </c>
      <c r="G175" s="41" t="inlineStr">
        <is>
          <t>Incluir provisionalmente</t>
        </is>
      </c>
      <c r="H175" s="41" t="inlineStr">
        <is>
          <t>Retrieved/reviewed; content sufficient for scoped adjudication</t>
        </is>
      </c>
      <c r="I175" s="41" t="n"/>
      <c r="J175" s="41" t="inlineStr">
        <is>
          <t>Include</t>
        </is>
      </c>
      <c r="K175" s="41" t="n"/>
      <c r="L175" s="41" t="inlineStr">
        <is>
          <t>Revision asistida por IA (un revisor; requiere verificacion independiente)</t>
        </is>
      </c>
      <c r="M175" s="127" t="n">
        <v>46269</v>
      </c>
      <c r="N175" s="41" t="inlineStr">
        <is>
          <t>https://pure.cardiffmet.ac.uk/en/publications/diagnostic-classification-of-autism-spectrum-disorder-using-sd-ma/</t>
        </is>
      </c>
      <c r="O175" s="41" t="inlineStr">
        <is>
          <t>Nested cross-validation is methodologically stronger than a simple split but does not establish an independent/site-held-out external validation. Feature-contribution analysis was coded as partial interpretability, not strict XAI.</t>
        </is>
      </c>
      <c r="P175" s="41"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row>
    <row r="176" ht="42" customHeight="1">
      <c r="A176" s="126" t="n">
        <v>400</v>
      </c>
      <c r="B176" s="126" t="n">
        <v>2026</v>
      </c>
      <c r="C176" s="41" t="inlineStr">
        <is>
          <t>Mitochondrial Gene Signature Reveals Novel Diagnostic Biomarkers for Autism Spectrum Disorder</t>
        </is>
      </c>
      <c r="D176" s="41" t="inlineStr">
        <is>
          <t>10.1007/s12035-026-05911-y</t>
        </is>
      </c>
      <c r="E176" s="41" t="inlineStr">
        <is>
          <t>Jieyu Wang and Zeyu Cheng and Mingyuan Liu and Yuting Zhang and Yi Jiang and Tianyu Liu and Junyu Ren and Lijie Wu and Mingyang Zou and Caihong Sun</t>
        </is>
      </c>
      <c r="F176" s="41" t="inlineStr">
        <is>
          <t>Molecular neurobiology</t>
        </is>
      </c>
      <c r="G176" s="41" t="inlineStr">
        <is>
          <t>Incluir provisionalmente</t>
        </is>
      </c>
      <c r="H176" s="41" t="inlineStr">
        <is>
          <t>Eligibility reviewed from accessible primary-source content; scoped adjudication completed</t>
        </is>
      </c>
      <c r="I176" s="41" t="n"/>
      <c r="J176" s="41" t="inlineStr">
        <is>
          <t>Include</t>
        </is>
      </c>
      <c r="K176" s="41" t="n"/>
      <c r="L176" s="41" t="inlineStr">
        <is>
          <t>Revisión asistida por IA (un revisor; requiere verificación independiente)</t>
        </is>
      </c>
      <c r="M176" s="127" t="n">
        <v>46269</v>
      </c>
      <c r="N176" s="41" t="inlineStr">
        <is>
          <t>https://pubmed.ncbi.nlm.nih.gov/42098401/</t>
        </is>
      </c>
      <c r="O176" s="41" t="inlineStr">
        <is>
          <t>Contenido primario accesible revisado y adjudicación RQ cerrada en Lote_06_22. Nivel de evidencia, limitaciones y prioridad de verificación humana documentados en Lote_06_22.</t>
        </is>
      </c>
      <c r="P176" s="41"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row>
    <row r="177" ht="42" customHeight="1">
      <c r="A177" s="126" t="n">
        <v>406</v>
      </c>
      <c r="B177" s="126" t="n">
        <v>2026</v>
      </c>
      <c r="C177" s="41" t="inlineStr">
        <is>
          <t>NeuroCypher ASD: Machine Learning with Knowledge Graph-Based Representation for ASD Screening in Toddlers</t>
        </is>
      </c>
      <c r="D177" s="41" t="inlineStr">
        <is>
          <t>10.1007/S41666-026-00243-X</t>
        </is>
      </c>
      <c r="E177" s="41" t="inlineStr">
        <is>
          <t>Georgios Bouchouras and Dimitrios Doumanas and Konstantinos Kotis</t>
        </is>
      </c>
      <c r="F177" s="41" t="inlineStr">
        <is>
          <t>Journal of Healthcare Informatics Research</t>
        </is>
      </c>
      <c r="G177" s="41" t="inlineStr">
        <is>
          <t>Incluir provisionalmente</t>
        </is>
      </c>
      <c r="H177" s="41" t="inlineStr">
        <is>
          <t>Retrieved and reviewed</t>
        </is>
      </c>
      <c r="I177" s="41" t="n"/>
      <c r="J177" s="41" t="inlineStr">
        <is>
          <t>Include</t>
        </is>
      </c>
      <c r="K177" s="41" t="n"/>
      <c r="L177" s="41" t="inlineStr">
        <is>
          <t>Revisión asistida por IA (un revisor; requiere verificación independiente)</t>
        </is>
      </c>
      <c r="M177" s="127" t="n">
        <v>46269</v>
      </c>
      <c r="N177" s="41" t="inlineStr">
        <is>
          <t>https://link.springer.com/content/pdf/10.1007/s41666-026-00243-x.pdf</t>
        </is>
      </c>
      <c r="O177" s="41" t="inlineStr">
        <is>
          <t>Texto completo abierto con métodos y resultados suficientes; codificación en Extraccion_RQ_nuevos.</t>
        </is>
      </c>
      <c r="P177" s="41"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row>
    <row r="178" ht="42" customHeight="1">
      <c r="A178" s="126" t="n">
        <v>409</v>
      </c>
      <c r="B178" s="126" t="n">
        <v>2025</v>
      </c>
      <c r="C178" s="41" t="inlineStr">
        <is>
          <t>Assessing the Efficacy of Deep Learning Algorithms for Behavioral and Neurological Markers in Autism Diagnosis in Children</t>
        </is>
      </c>
      <c r="D178" s="41" t="inlineStr">
        <is>
          <t>10.1007/978-981-96-6297-5_20</t>
        </is>
      </c>
      <c r="E178" s="41" t="inlineStr">
        <is>
          <t>Neetigya Maurya and Namrata Nagpal and Gauri Gupta and Meenakshi Srivastava</t>
        </is>
      </c>
      <c r="F178" s="41" t="inlineStr">
        <is>
          <t>Lecture Notes in Networks and Systems</t>
        </is>
      </c>
      <c r="G178" s="41" t="inlineStr">
        <is>
          <t>Incluir provisionalmente</t>
        </is>
      </c>
      <c r="H178" s="41" t="inlineStr">
        <is>
          <t>Excluded after integrity verification</t>
        </is>
      </c>
      <c r="I178" s="41" t="inlineStr">
        <is>
          <t>Retracted chapter</t>
        </is>
      </c>
      <c r="J178" s="41" t="inlineStr">
        <is>
          <t>Exclude</t>
        </is>
      </c>
      <c r="K178" s="41" t="inlineStr">
        <is>
          <t>Capítulo retractado y removido por Springer. El editor reporta preocupaciones sobre el uso de imágenes de menores procedentes de un conjunto no curado y sobre la confiabilidad/ética de los datos; bajo la política de integridad del libro de trabajo, un trabajo retractado se excluye.</t>
        </is>
      </c>
      <c r="L178" s="41" t="inlineStr">
        <is>
          <t>Revisión asistida por IA (un revisor; requiere verificación independiente)</t>
        </is>
      </c>
      <c r="M178" s="127" t="n">
        <v>46269</v>
      </c>
      <c r="N178" s="41" t="inlineStr">
        <is>
          <t>https://link.springer.com/book/10.1007/978-981-96-6297-5?page=2</t>
        </is>
      </c>
      <c r="O178" s="41" t="inlineStr">
        <is>
          <t>Contenido primario/editorial accesible revisado; exclusión adjudicada en Lote_06_22. Nivel de evidencia, limitaciones y prioridad de verificación humana documentados en Lote_06_22.</t>
        </is>
      </c>
      <c r="P178" s="41"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row>
    <row r="179" ht="42" customHeight="1">
      <c r="A179" s="126" t="n">
        <v>410</v>
      </c>
      <c r="B179" s="126" t="n">
        <v>2026</v>
      </c>
      <c r="C179" s="41" t="inlineStr">
        <is>
          <t>Robust deep learning pipeline to improve access to autism triage and diagnosis</t>
        </is>
      </c>
      <c r="D179" s="41" t="inlineStr">
        <is>
          <t>10.1007/S44163-026-01299-9</t>
        </is>
      </c>
      <c r="E179" s="41" t="inlineStr">
        <is>
          <t>Edgar A Wakelin</t>
        </is>
      </c>
      <c r="F179" s="41" t="inlineStr">
        <is>
          <t>Discover Artificial Intelligence</t>
        </is>
      </c>
      <c r="G179" s="41" t="inlineStr">
        <is>
          <t>Incluir provisionalmente</t>
        </is>
      </c>
      <c r="H179" s="41" t="inlineStr">
        <is>
          <t>Retrieved and reviewed</t>
        </is>
      </c>
      <c r="I179" s="41" t="n"/>
      <c r="J179" s="41" t="inlineStr">
        <is>
          <t>Include</t>
        </is>
      </c>
      <c r="K179" s="41" t="n"/>
      <c r="L179" s="41" t="inlineStr">
        <is>
          <t>Revisión asistida por IA (un revisor; requiere verificación independiente)</t>
        </is>
      </c>
      <c r="M179" s="127" t="n">
        <v>46269</v>
      </c>
      <c r="N179" s="41" t="inlineStr">
        <is>
          <t>https://doi.org/10.1007/s44163-026-01299-9</t>
        </is>
      </c>
      <c r="O179" s="41" t="inlineStr">
        <is>
          <t>Texto completo abierto con métodos y resultados suficientes; codificación en Extraccion_RQ_nuevos.</t>
        </is>
      </c>
      <c r="P179" s="41"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row>
    <row r="180" ht="42" customHeight="1">
      <c r="A180" s="126" t="n">
        <v>411</v>
      </c>
      <c r="B180" s="126" t="n">
        <v>2025</v>
      </c>
      <c r="C180" s="41" t="inlineStr">
        <is>
          <t>Blood-based DNA methylation markers for autism spectrum disorder identification using machine learning</t>
        </is>
      </c>
      <c r="D180" s="41" t="inlineStr">
        <is>
          <t>10.1080/17501911.2025.2557186</t>
        </is>
      </c>
      <c r="E180" s="41" t="inlineStr">
        <is>
          <t>Yahui Yang and Zhiyuan Sun and Fengshu Zhu and Aiguo Chen</t>
        </is>
      </c>
      <c r="F180" s="41" t="inlineStr">
        <is>
          <t>Epigenomics</t>
        </is>
      </c>
      <c r="G180" s="41" t="inlineStr">
        <is>
          <t>Incluir provisionalmente</t>
        </is>
      </c>
      <c r="H180" s="41" t="inlineStr">
        <is>
          <t>Eligibility reviewed from accessible primary-source content; scoped adjudication completed</t>
        </is>
      </c>
      <c r="I180" s="41" t="n"/>
      <c r="J180" s="41" t="inlineStr">
        <is>
          <t>Include</t>
        </is>
      </c>
      <c r="K180" s="41" t="n"/>
      <c r="L180" s="41" t="inlineStr">
        <is>
          <t>Revisión asistida por IA (un revisor; requiere verificación independiente)</t>
        </is>
      </c>
      <c r="M180" s="127" t="n">
        <v>46269</v>
      </c>
      <c r="N180" s="41" t="inlineStr">
        <is>
          <t>https://pubmed.ncbi.nlm.nih.gov/40923924/</t>
        </is>
      </c>
      <c r="O180" s="41" t="inlineStr">
        <is>
          <t>Contenido primario accesible revisado y adjudicación RQ cerrada en Lote_06_22. Nivel de evidencia, limitaciones y prioridad de verificación humana documentados en Lote_06_22.</t>
        </is>
      </c>
      <c r="P180" s="41"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row>
    <row r="181" ht="42" customHeight="1">
      <c r="A181" s="126" t="n">
        <v>412</v>
      </c>
      <c r="B181" s="126" t="n">
        <v>2026</v>
      </c>
      <c r="C181" s="41" t="inlineStr">
        <is>
          <t>Federated Transformer-Based Deep Learning Framework for Secure and Early Autism Diagnosis</t>
        </is>
      </c>
      <c r="D181" s="41" t="inlineStr">
        <is>
          <t>10.1007/S42979-026-04806-Y</t>
        </is>
      </c>
      <c r="E181" s="41" t="inlineStr">
        <is>
          <t>R Maddala Kranthi and R Venkatesan and C Amuthadevi and C Priyadharsini</t>
        </is>
      </c>
      <c r="F181" s="41" t="inlineStr">
        <is>
          <t>SN Computer Science</t>
        </is>
      </c>
      <c r="G181" s="41" t="inlineStr">
        <is>
          <t>Incluir provisionalmente</t>
        </is>
      </c>
      <c r="H181" s="41" t="inlineStr">
        <is>
          <t>Eligibility reviewed from accessible primary-source content; scoped adjudication completed</t>
        </is>
      </c>
      <c r="I181" s="41" t="n"/>
      <c r="J181" s="41" t="inlineStr">
        <is>
          <t>Include</t>
        </is>
      </c>
      <c r="K181" s="41" t="n"/>
      <c r="L181" s="41" t="inlineStr">
        <is>
          <t>Revisión asistida por IA (un revisor; requiere verificación independiente)</t>
        </is>
      </c>
      <c r="M181" s="127" t="n">
        <v>46269</v>
      </c>
      <c r="N181" s="41" t="inlineStr">
        <is>
          <t>https://doi.org/10.1007/S42979-026-04806-Y</t>
        </is>
      </c>
      <c r="O181" s="41" t="inlineStr">
        <is>
          <t>Contenido primario accesible revisado y adjudicación RQ cerrada en Lote_06_22. Nivel de evidencia, limitaciones y prioridad de verificación humana documentados en Lote_06_22.</t>
        </is>
      </c>
      <c r="P181" s="41"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row>
    <row r="182" ht="42" customHeight="1">
      <c r="A182" s="126" t="n">
        <v>415</v>
      </c>
      <c r="B182" s="126" t="n">
        <v>2025</v>
      </c>
      <c r="C182" s="41" t="inlineStr">
        <is>
          <t>Artificial intelligence-based diagnostic model for autism spectrum disorder using blood biomarkers</t>
        </is>
      </c>
      <c r="D182" s="41" t="inlineStr">
        <is>
          <t>10.1007/S00521-025-11553-3</t>
        </is>
      </c>
      <c r="E182" s="41" t="inlineStr">
        <is>
          <t>Warda M Shaban</t>
        </is>
      </c>
      <c r="F182" s="41" t="inlineStr">
        <is>
          <t>Neural Computing and Applications</t>
        </is>
      </c>
      <c r="G182" s="41" t="inlineStr">
        <is>
          <t>Incluir provisionalmente</t>
        </is>
      </c>
      <c r="H182" s="41" t="inlineStr">
        <is>
          <t>Eligibility reviewed from accessible primary-source content; scoped adjudication completed</t>
        </is>
      </c>
      <c r="I182" s="41" t="n"/>
      <c r="J182" s="41" t="inlineStr">
        <is>
          <t>Include</t>
        </is>
      </c>
      <c r="K182" s="41" t="n"/>
      <c r="L182" s="41" t="inlineStr">
        <is>
          <t>Revisión asistida por IA (un revisor; requiere verificación independiente)</t>
        </is>
      </c>
      <c r="M182" s="127" t="n">
        <v>46269</v>
      </c>
      <c r="N182" s="41" t="inlineStr">
        <is>
          <t>https://link.springer.com/article/10.1007/s00521-025-11553-3</t>
        </is>
      </c>
      <c r="O182" s="41" t="inlineStr">
        <is>
          <t>Contenido primario accesible revisado y adjudicación RQ cerrada en Lote_06_22. Nivel de evidencia, limitaciones y prioridad de verificación humana documentados en Lote_06_22.</t>
        </is>
      </c>
      <c r="P182" s="41"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row>
    <row r="183" ht="42" customHeight="1">
      <c r="A183" s="126" t="n">
        <v>416</v>
      </c>
      <c r="B183" s="126" t="n">
        <v>2026</v>
      </c>
      <c r="C183" s="41" t="inlineStr">
        <is>
          <t>An explainable deep learning framework for screening level autism severity using behavioural data</t>
        </is>
      </c>
      <c r="D183" s="41" t="inlineStr">
        <is>
          <t>10.1007/S42452-026-08352-3</t>
        </is>
      </c>
      <c r="E183" s="41" t="inlineStr">
        <is>
          <t>Vijayalaxmi N Rathod and R H Goudar and Sangeeta Sangani</t>
        </is>
      </c>
      <c r="F183" s="41" t="inlineStr">
        <is>
          <t>Discover Applied Sciences</t>
        </is>
      </c>
      <c r="G183" s="41" t="inlineStr">
        <is>
          <t>Incluir provisionalmente</t>
        </is>
      </c>
      <c r="H183" s="41" t="inlineStr">
        <is>
          <t>Eligibility reviewed from accessible primary-source content; scoped adjudication completed</t>
        </is>
      </c>
      <c r="I183" s="41" t="n"/>
      <c r="J183" s="41" t="inlineStr">
        <is>
          <t>Include</t>
        </is>
      </c>
      <c r="K183" s="41" t="n"/>
      <c r="L183" s="41" t="inlineStr">
        <is>
          <t>Revisión asistida por IA (un revisor; requiere verificación independiente)</t>
        </is>
      </c>
      <c r="M183" s="127" t="n">
        <v>46269</v>
      </c>
      <c r="N183" s="41" t="inlineStr">
        <is>
          <t>https://doi.org/10.1007/S42452-026-08352-3</t>
        </is>
      </c>
      <c r="O183" s="41" t="inlineStr">
        <is>
          <t>Contenido primario accesible revisado y adjudicación RQ cerrada en Lote_06_22. Nivel de evidencia, limitaciones y prioridad de verificación humana documentados en Lote_06_22.</t>
        </is>
      </c>
      <c r="P183" s="41"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row>
    <row r="184" ht="42" customHeight="1">
      <c r="A184" s="126" t="n">
        <v>417</v>
      </c>
      <c r="B184" s="126" t="n">
        <v>2025</v>
      </c>
      <c r="C184" s="41" t="inlineStr">
        <is>
          <t>Perivascular Space Burden in Children With Autism Spectrum Disorder Correlates With Neurodevelopmental Severity</t>
        </is>
      </c>
      <c r="D184" s="41" t="inlineStr">
        <is>
          <t>10.1002/jmri.70023</t>
        </is>
      </c>
      <c r="E184" s="41" t="inlineStr">
        <is>
          <t>Giulia Frigerio and Gloria Rizzato and Denis Peruzzo and Tommaso Ciceri and Elisa Mani and Fabiola Lanteri and Valentina Mariani and Massimo Molteni and Nivedita Agarwal</t>
        </is>
      </c>
      <c r="F184" s="41" t="inlineStr">
        <is>
          <t>Journal of Magnetic Resonance Imaging</t>
        </is>
      </c>
      <c r="G184" s="41" t="inlineStr">
        <is>
          <t>Incluir provisionalmente</t>
        </is>
      </c>
      <c r="H184" s="41" t="inlineStr">
        <is>
          <t>Retrieved and reviewed</t>
        </is>
      </c>
      <c r="I184" s="41" t="n"/>
      <c r="J184" s="41" t="inlineStr">
        <is>
          <t>Include</t>
        </is>
      </c>
      <c r="K184" s="41" t="n"/>
      <c r="L184" s="41" t="inlineStr">
        <is>
          <t>Revisión asistida por IA (un revisor; requiere verificación independiente)</t>
        </is>
      </c>
      <c r="M184" s="127" t="n">
        <v>46269</v>
      </c>
      <c r="N184" s="41" t="inlineStr">
        <is>
          <t>https://onlinelibrary.wiley.com/doi/pdfdirect/10.1002/jmri.70023</t>
        </is>
      </c>
      <c r="O184" s="41" t="inlineStr">
        <is>
          <t>Texto completo abierto con métodos y resultados suficientes; codificación en Extraccion_RQ_nuevos.</t>
        </is>
      </c>
      <c r="P184" s="41"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row>
    <row r="185" ht="42" customHeight="1">
      <c r="A185" s="126" t="n">
        <v>420</v>
      </c>
      <c r="B185" s="126" t="n">
        <v>2025</v>
      </c>
      <c r="C185" s="41" t="inlineStr">
        <is>
          <t>Two-tier nature inspired optimization-driven ensemble of deep learning models for effective autism spectrum disorder diagnosis in disabled persons</t>
        </is>
      </c>
      <c r="D185" s="41" t="inlineStr">
        <is>
          <t>10.1038/S41598-025-93802-Y</t>
        </is>
      </c>
      <c r="E185" s="41" t="inlineStr">
        <is>
          <t>Saud S Alotaibi and Turki Ali Alghamdi and Reem Alharthi</t>
        </is>
      </c>
      <c r="F185" s="41" t="inlineStr">
        <is>
          <t>Scientific Reports</t>
        </is>
      </c>
      <c r="G185" s="41" t="inlineStr">
        <is>
          <t>Incluir provisionalmente</t>
        </is>
      </c>
      <c r="H185" s="41" t="inlineStr">
        <is>
          <t>Retrieved and reviewed</t>
        </is>
      </c>
      <c r="I185" s="41" t="n"/>
      <c r="J185" s="41" t="inlineStr">
        <is>
          <t>Include</t>
        </is>
      </c>
      <c r="K185" s="41" t="n"/>
      <c r="L185" s="41" t="inlineStr">
        <is>
          <t>Revisión asistida por IA (un revisor; requiere verificación independiente)</t>
        </is>
      </c>
      <c r="M185" s="127" t="n">
        <v>46269</v>
      </c>
      <c r="N185" s="41" t="inlineStr">
        <is>
          <t>https://doi.org/10.1038/s41598-025-93802-y</t>
        </is>
      </c>
      <c r="O185" s="41" t="inlineStr">
        <is>
          <t>Texto completo abierto con métodos y resultados suficientes; codificación en Extraccion_RQ_nuevos.</t>
        </is>
      </c>
      <c r="P185" s="41"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row>
    <row r="186" ht="42" customHeight="1">
      <c r="A186" s="126" t="n">
        <v>421</v>
      </c>
      <c r="B186" s="126" t="n">
        <v>2026</v>
      </c>
      <c r="C186" s="41" t="inlineStr">
        <is>
          <t>Edge-Based Robot-Assisted Hand Gesture Recognition for Autism Intervention Using Hybrid Keyframe Selection and Contrastive Learning</t>
        </is>
      </c>
      <c r="D186" s="41" t="inlineStr">
        <is>
          <t>10.1109/TMRB.2026.3680976</t>
        </is>
      </c>
      <c r="E186" s="41" t="inlineStr">
        <is>
          <t>Sougatamoy Biswas and Soumyajeet Mahapatra and Anup Nandy and Asim Kumar Naskar</t>
        </is>
      </c>
      <c r="F186" s="41" t="inlineStr">
        <is>
          <t>IEEE Transactions on Medical Robotics and Bionics</t>
        </is>
      </c>
      <c r="G186" s="41" t="inlineStr">
        <is>
          <t>Incluir provisionalmente</t>
        </is>
      </c>
      <c r="H186" s="41" t="inlineStr">
        <is>
          <t>Eligibility reviewed from accessible primary-source content; scoped adjudication completed</t>
        </is>
      </c>
      <c r="I186" s="41" t="n"/>
      <c r="J186" s="41" t="inlineStr">
        <is>
          <t>Include</t>
        </is>
      </c>
      <c r="K186" s="41" t="n"/>
      <c r="L186" s="41" t="inlineStr">
        <is>
          <t>Revisión asistida por IA (un revisor; requiere verificación independiente)</t>
        </is>
      </c>
      <c r="M186" s="127" t="n">
        <v>46269</v>
      </c>
      <c r="N186" s="41" t="inlineStr">
        <is>
          <t>https://doi.org/10.1109/TMRB.2026.3680976</t>
        </is>
      </c>
      <c r="O186" s="41" t="inlineStr">
        <is>
          <t>Contenido primario accesible revisado y adjudicación RQ cerrada en Lote_06_22. Nivel de evidencia, limitaciones y prioridad de verificación humana documentados en Lote_06_22.</t>
        </is>
      </c>
      <c r="P186" s="41"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row>
    <row r="187" ht="42" customHeight="1">
      <c r="A187" s="126" t="n">
        <v>422</v>
      </c>
      <c r="B187" s="126" t="n">
        <v>2026</v>
      </c>
      <c r="C187" s="41" t="inlineStr">
        <is>
          <t>MIND-TEA: An Adaptive Multi-Agent Framework for Multimodal Autism Diagnosis</t>
        </is>
      </c>
      <c r="D187" s="41" t="inlineStr">
        <is>
          <t>10.1109/ACCESS.2026.3688987</t>
        </is>
      </c>
      <c r="E187" s="41" t="inlineStr">
        <is>
          <t>Evandro Carvalho De Andrade and Francisco Nauber Bernardo Gois and Joaquim Celestino Júnior and Thiago Damasceno Faria Bluhm and João Alexandre Lobo Marques and Arthur Magalhães Da Silva</t>
        </is>
      </c>
      <c r="F187" s="41" t="inlineStr">
        <is>
          <t>IEEE Access</t>
        </is>
      </c>
      <c r="G187" s="41" t="inlineStr">
        <is>
          <t>Incluir provisionalmente</t>
        </is>
      </c>
      <c r="H187" s="41" t="inlineStr">
        <is>
          <t>Retrieved and reviewed</t>
        </is>
      </c>
      <c r="I187" s="41" t="n"/>
      <c r="J187" s="41" t="inlineStr">
        <is>
          <t>Include</t>
        </is>
      </c>
      <c r="K187" s="41" t="n"/>
      <c r="L187" s="41" t="inlineStr">
        <is>
          <t>Revisión asistida por IA (un revisor; requiere verificación independiente)</t>
        </is>
      </c>
      <c r="M187" s="127" t="n">
        <v>46269</v>
      </c>
      <c r="N187" s="41" t="inlineStr">
        <is>
          <t>https://doi.org/10.1109/access.2026.3688987</t>
        </is>
      </c>
      <c r="O187" s="41" t="inlineStr">
        <is>
          <t>Texto completo abierto con métodos y resultados suficientes; codificación en Extraccion_RQ_nuevos.</t>
        </is>
      </c>
      <c r="P187" s="41"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row>
    <row r="188" ht="42" customHeight="1">
      <c r="A188" s="126" t="n">
        <v>423</v>
      </c>
      <c r="B188" s="126" t="n">
        <v>2026</v>
      </c>
      <c r="C188" s="41" t="inlineStr">
        <is>
          <t>Toward a Smartwatch-Based System for Automated Social Interaction Monitoring in Autism</t>
        </is>
      </c>
      <c r="D188" s="41" t="inlineStr">
        <is>
          <t>10.1109/ACCESS.2026.3674057</t>
        </is>
      </c>
      <c r="E188" s="41" t="inlineStr">
        <is>
          <t>Srinivas Goud Kalagotla and Fang Wang and Kirti Datla and Bradley J Ferguson and David Q Beversdorf</t>
        </is>
      </c>
      <c r="F188" s="41" t="inlineStr">
        <is>
          <t>IEEE Access</t>
        </is>
      </c>
      <c r="G188" s="41" t="inlineStr">
        <is>
          <t>Incluir provisionalmente</t>
        </is>
      </c>
      <c r="H188" s="41" t="inlineStr">
        <is>
          <t>Eligibility reviewed from accessible primary-source content; scoped adjudication completed</t>
        </is>
      </c>
      <c r="I188" s="41" t="n"/>
      <c r="J188" s="41" t="inlineStr">
        <is>
          <t>Include</t>
        </is>
      </c>
      <c r="K188" s="41" t="n"/>
      <c r="L188" s="41" t="inlineStr">
        <is>
          <t>Revisión asistida por IA (un revisor; requiere verificación independiente)</t>
        </is>
      </c>
      <c r="M188" s="127" t="n">
        <v>46269</v>
      </c>
      <c r="N188" s="41" t="inlineStr">
        <is>
          <t>https://doi.org/10.1109/ACCESS.2026.3674057</t>
        </is>
      </c>
      <c r="O188" s="41" t="inlineStr">
        <is>
          <t>Contenido primario accesible revisado y adjudicación RQ cerrada en Lote_06_22. Nivel de evidencia, limitaciones y prioridad de verificación humana documentados en Lote_06_22.</t>
        </is>
      </c>
      <c r="P188" s="41"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row>
    <row r="189" ht="42" customHeight="1">
      <c r="A189" s="126" t="n">
        <v>424</v>
      </c>
      <c r="B189" s="126" t="n">
        <v>2025</v>
      </c>
      <c r="C189" s="41" t="inlineStr">
        <is>
          <t>Interpretable Autism Screening via Object-Based Analysis of Child-Drawn Sketches</t>
        </is>
      </c>
      <c r="D189" s="41" t="inlineStr">
        <is>
          <t>10.1109/ACCESS.2025.3642950</t>
        </is>
      </c>
      <c r="E189" s="41" t="inlineStr">
        <is>
          <t>Tae Gyun Lee and Jang Hee Yoo</t>
        </is>
      </c>
      <c r="F189" s="41" t="inlineStr">
        <is>
          <t>IEEE Access</t>
        </is>
      </c>
      <c r="G189" s="41" t="inlineStr">
        <is>
          <t>Incluir provisionalmente</t>
        </is>
      </c>
      <c r="H189" s="41" t="inlineStr">
        <is>
          <t>Retrieved and reviewed</t>
        </is>
      </c>
      <c r="I189" s="41" t="n"/>
      <c r="J189" s="41" t="inlineStr">
        <is>
          <t>Include</t>
        </is>
      </c>
      <c r="K189" s="41" t="n"/>
      <c r="L189" s="41" t="inlineStr">
        <is>
          <t>Revisión asistida por IA (un revisor; requiere verificación independiente)</t>
        </is>
      </c>
      <c r="M189" s="127" t="n">
        <v>46269</v>
      </c>
      <c r="N189" s="41" t="inlineStr">
        <is>
          <t>https://doi.org/10.1109/access.2025.3642950</t>
        </is>
      </c>
      <c r="O189" s="41" t="inlineStr">
        <is>
          <t>Texto completo abierto con métodos y resultados suficientes; codificación en Extraccion_RQ_nuevos.</t>
        </is>
      </c>
      <c r="P189" s="41"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row>
    <row r="190" ht="42" customHeight="1">
      <c r="A190" s="48" t="n">
        <v>425</v>
      </c>
      <c r="B190" s="48" t="n">
        <v>2025</v>
      </c>
      <c r="C190" s="48" t="inlineStr">
        <is>
          <t>Bridging Deep Learning and Quantum Computing for EEG-Driven P300 Targeted ASD Response Detection</t>
        </is>
      </c>
      <c r="D190" s="48" t="inlineStr">
        <is>
          <t>10.1109/ACCESS.2025.3646589</t>
        </is>
      </c>
      <c r="E190" s="48" t="inlineStr">
        <is>
          <t>Sapthak Mohajon Turjya and Mulham Fawakherji</t>
        </is>
      </c>
      <c r="F190" s="48" t="inlineStr">
        <is>
          <t>IEEE Access</t>
        </is>
      </c>
      <c r="G190" s="48" t="inlineStr">
        <is>
          <t>Incluir provisionalmente</t>
        </is>
      </c>
      <c r="H190" s="48" t="inlineStr">
        <is>
          <t>Retrieved and reviewed</t>
        </is>
      </c>
      <c r="I190" s="48" t="n"/>
      <c r="J190" s="48" t="inlineStr">
        <is>
          <t>Include</t>
        </is>
      </c>
      <c r="K190" s="48" t="n"/>
      <c r="L190" s="48" t="inlineStr">
        <is>
          <t>Revisión asistida por IA (un revisor; requiere verificación independiente)</t>
        </is>
      </c>
      <c r="M190" s="128" t="n">
        <v>46269</v>
      </c>
      <c r="N190" s="48" t="inlineStr">
        <is>
          <t>https://doi.org/10.1109/access.2025.3646589</t>
        </is>
      </c>
      <c r="O190" s="48" t="inlineStr">
        <is>
          <t>Texto completo abierto con métodos y resultados suficientes; codificación en Extraccion_RQ_nuevos.</t>
        </is>
      </c>
      <c r="P190" s="48"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row>
    <row r="191" ht="42" customHeight="1">
      <c r="A191" s="48" t="n">
        <v>427</v>
      </c>
      <c r="B191" s="48" t="n">
        <v>2026</v>
      </c>
      <c r="C191" s="48" t="inlineStr">
        <is>
          <t>A Hybrid Multi-Branch Deep Learning Model for Autism Spectrum Disorder Detection Using Spatiotemporal Gait Analysis</t>
        </is>
      </c>
      <c r="D191" s="48" t="inlineStr">
        <is>
          <t>10.1109/ACCESS.2026.3704046</t>
        </is>
      </c>
      <c r="E191" s="48" t="inlineStr">
        <is>
          <t>Ayagoz Mukhanova and Aizat Amirbay and Zhazira Taszhurekova and Abdugani Kholbekov and Khilola Khaydarova and Sabokhat Kalanova and Gulzira Abdikerimova and Aidana Akhmetova and Rohaya Latip and Makbal Baibulova</t>
        </is>
      </c>
      <c r="F191" s="48" t="inlineStr">
        <is>
          <t>IEEE Access</t>
        </is>
      </c>
      <c r="G191" s="48" t="inlineStr">
        <is>
          <t>Incluir provisionalmente</t>
        </is>
      </c>
      <c r="H191" s="48" t="inlineStr">
        <is>
          <t>Retrieved and reviewed</t>
        </is>
      </c>
      <c r="I191" s="48" t="n"/>
      <c r="J191" s="48" t="inlineStr">
        <is>
          <t>Include</t>
        </is>
      </c>
      <c r="K191" s="48" t="n"/>
      <c r="L191" s="48" t="inlineStr">
        <is>
          <t>Revisión asistida por IA (un revisor; requiere verificación independiente)</t>
        </is>
      </c>
      <c r="M191" s="128" t="n">
        <v>46269</v>
      </c>
      <c r="N191" s="48" t="inlineStr">
        <is>
          <t>https://doi.org/10.1109/access.2026.3704046</t>
        </is>
      </c>
      <c r="O191" s="48" t="inlineStr">
        <is>
          <t>Texto completo abierto con métodos y resultados suficientes; codificación en Extraccion_RQ_nuevos.</t>
        </is>
      </c>
      <c r="P191" s="48"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row>
    <row r="192" ht="42" customHeight="1">
      <c r="A192" s="48" t="n">
        <v>428</v>
      </c>
      <c r="B192" s="48" t="n">
        <v>2026</v>
      </c>
      <c r="C192" s="48" t="inlineStr">
        <is>
          <t>Autism Action Dataset (AAD): A Comprehensive Video Benchmark for ASD Behavior Recognition Using Deep Learning</t>
        </is>
      </c>
      <c r="D192" s="48" t="inlineStr">
        <is>
          <t>10.1109/ACCESS.2026.3686583</t>
        </is>
      </c>
      <c r="E192" s="48" t="inlineStr">
        <is>
          <t>Md Arif Shahriar and Md Zasim Uddin and Md Rafiul Islam Rafi and Most Farhana Akter and Fady Alnajjar and Md Atiqur Rahman Ahad</t>
        </is>
      </c>
      <c r="F192" s="48" t="inlineStr">
        <is>
          <t>IEEE Access</t>
        </is>
      </c>
      <c r="G192" s="48" t="inlineStr">
        <is>
          <t>Incluir provisionalmente</t>
        </is>
      </c>
      <c r="H192" s="48" t="inlineStr">
        <is>
          <t>Retrieved and reviewed</t>
        </is>
      </c>
      <c r="I192" s="48" t="n"/>
      <c r="J192" s="48" t="inlineStr">
        <is>
          <t>Include</t>
        </is>
      </c>
      <c r="K192" s="48" t="n"/>
      <c r="L192" s="48" t="inlineStr">
        <is>
          <t>Revisión asistida por IA (un revisor; requiere verificación independiente)</t>
        </is>
      </c>
      <c r="M192" s="128" t="n">
        <v>46269</v>
      </c>
      <c r="N192" s="48" t="inlineStr">
        <is>
          <t>https://doi.org/10.1109/access.2026.3686583</t>
        </is>
      </c>
      <c r="O192" s="48" t="inlineStr">
        <is>
          <t>Texto completo abierto con métodos y resultados suficientes; codificación en Extraccion_RQ_nuevos.</t>
        </is>
      </c>
      <c r="P192" s="48"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row>
    <row r="193">
      <c r="A193" t="n">
        <v>429</v>
      </c>
      <c r="B193" t="n">
        <v>2026</v>
      </c>
      <c r="C193" t="inlineStr">
        <is>
          <t>A Data-Driven Approach for Autism Spectrum Disorder Screening</t>
        </is>
      </c>
      <c r="D193" t="inlineStr">
        <is>
          <t>10.1109/ACCESS.2026.3650856</t>
        </is>
      </c>
      <c r="E193" t="inlineStr">
        <is>
          <t>Rafael Stubs Parpinelli and Gabriel Lenz Balatka and Max Hupfeld Toviansky and Maísa Fernandes Gomes and Tatiana Moura De Barros Sanches and Higor Dos Santos Alves and Marlon do Amaral Correa and Ismael Antiqueira Costa</t>
        </is>
      </c>
      <c r="F193" t="inlineStr">
        <is>
          <t>IEEE Access</t>
        </is>
      </c>
      <c r="G193" t="inlineStr">
        <is>
          <t>Incluir provisionalmente</t>
        </is>
      </c>
      <c r="H193" t="inlineStr">
        <is>
          <t>Retrieved and reviewed</t>
        </is>
      </c>
      <c r="J193" t="inlineStr">
        <is>
          <t>Include</t>
        </is>
      </c>
      <c r="L193" t="inlineStr">
        <is>
          <t>Revisión asistida por IA (un revisor; requiere verificación independiente)</t>
        </is>
      </c>
      <c r="M193" s="129" t="n">
        <v>46269</v>
      </c>
      <c r="N193" t="inlineStr">
        <is>
          <t>https://doi.org/10.1109/access.2026.3650856</t>
        </is>
      </c>
      <c r="O193" t="inlineStr">
        <is>
          <t>Texto completo abierto con métodos y resultados suficientes; codificación en Extraccion_RQ_nuevos.</t>
        </is>
      </c>
      <c r="P193"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row>
  </sheetData>
  <conditionalFormatting sqref="J2:J189">
    <cfRule type="containsText" priority="1" operator="containsText" dxfId="0" text="Pending"/>
    <cfRule type="beginsWith" priority="2" operator="beginsWith" dxfId="1" text="Include"/>
    <cfRule type="containsText" priority="3" operator="containsText" dxfId="2" text="Exclude"/>
  </conditionalFormatting>
  <conditionalFormatting sqref="I2:I189">
    <cfRule type="containsText" priority="4" operator="containsText" dxfId="3" text="Expression of Concern"/>
    <cfRule type="containsText" priority="5" operator="containsText" dxfId="2" text="Retract"/>
    <cfRule type="containsText" priority="6" operator="containsText" dxfId="5" text="Removal"/>
  </conditionalFormatting>
  <dataValidations count="4">
    <dataValidation sqref="H2:H189" showDropDown="0" showInputMessage="0" showErrorMessage="0" allowBlank="0" type="list">
      <formula1>"Not recorded,Retrieved,Retrieved and reviewed,Not retrieved"</formula1>
    </dataValidation>
    <dataValidation sqref="J2:J189" showDropDown="0" showInputMessage="0" showErrorMessage="0" allowBlank="0" type="list">
      <formula1>"Pending adjudication,Include,Include with integrity flag,Exclude,Report not retrieved"</formula1>
    </dataValidation>
    <dataValidation sqref="H2:H192" showDropDown="0" showInputMessage="0" showErrorMessage="0" allowBlank="0" type="list">
      <formula1>"Not recorded,Report located; assessment pending,Retrieved,Not retrieved"</formula1>
    </dataValidation>
    <dataValidation sqref="J2:J192" showDropDown="0" showInputMessage="0" showErrorMessage="0" allowBlank="0" type="list">
      <formula1>"Pending adjudication,Include,Include with integrity flag,Exclude"</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B431"/>
  <sheetViews>
    <sheetView showGridLines="0" workbookViewId="0">
      <selection activeCell="A1" sqref="A1"/>
    </sheetView>
  </sheetViews>
  <sheetFormatPr baseColWidth="8" defaultRowHeight="15"/>
  <cols>
    <col width="14" customWidth="1" min="1" max="1"/>
    <col width="40" customWidth="1" min="2" max="2"/>
    <col width="28" customWidth="1" min="3" max="3"/>
    <col width="28" customWidth="1" min="4" max="4"/>
    <col width="18" customWidth="1" min="5" max="5"/>
    <col width="28" customWidth="1" min="6" max="6"/>
    <col width="28" customWidth="1" min="7" max="7"/>
    <col width="28" customWidth="1" min="8" max="8"/>
    <col width="28" customWidth="1" min="9" max="9"/>
    <col width="44" customWidth="1" min="10" max="10"/>
    <col width="18" customWidth="1" min="11" max="11"/>
    <col width="14" customWidth="1" min="12" max="12"/>
    <col width="9" customWidth="1" min="13" max="13"/>
    <col width="48" customWidth="1" min="14" max="14"/>
    <col width="32" customWidth="1" min="15" max="15"/>
    <col width="34" customWidth="1" min="16" max="16"/>
    <col width="28" customWidth="1" min="17" max="17"/>
    <col width="18" customWidth="1" min="18" max="18"/>
    <col width="28" customWidth="1" min="19" max="19"/>
    <col width="34" customWidth="1" min="20" max="20"/>
    <col width="44" customWidth="1" min="21" max="21"/>
    <col width="68" customWidth="1" min="22" max="22"/>
    <col width="18" customWidth="1" min="23" max="23"/>
    <col width="40" customWidth="1" min="24" max="24"/>
    <col width="14" customWidth="1" min="25" max="25"/>
    <col width="44" customWidth="1" min="26" max="26"/>
    <col width="18" customWidth="1" min="27" max="27"/>
    <col width="28" customWidth="1" min="28" max="28"/>
  </cols>
  <sheetData>
    <row r="1" ht="38" customHeight="1">
      <c r="A1" s="35" t="inlineStr">
        <is>
          <t>bib_index</t>
        </is>
      </c>
      <c r="B1" s="36" t="inlineStr">
        <is>
          <t>decision_code</t>
        </is>
      </c>
      <c r="C1" s="36" t="inlineStr">
        <is>
          <t>decision</t>
        </is>
      </c>
      <c r="D1" s="36" t="inlineStr">
        <is>
          <t>eligibility_bucket</t>
        </is>
      </c>
      <c r="E1" s="36" t="inlineStr">
        <is>
          <t>agregar_como_estudio_nuevo</t>
        </is>
      </c>
      <c r="F1" s="36" t="inlineStr">
        <is>
          <t>screening_stage</t>
        </is>
      </c>
      <c r="G1" s="36" t="inlineStr">
        <is>
          <t>full_text_status</t>
        </is>
      </c>
      <c r="H1" s="36" t="inlineStr">
        <is>
          <t>full_text_decision</t>
        </is>
      </c>
      <c r="I1" s="36" t="inlineStr">
        <is>
          <t>integrity_status</t>
        </is>
      </c>
      <c r="J1" s="36" t="inlineStr">
        <is>
          <t>motivo</t>
        </is>
      </c>
      <c r="K1" s="36" t="inlineStr">
        <is>
          <t>duplicado_de</t>
        </is>
      </c>
      <c r="L1" s="36" t="inlineStr">
        <is>
          <t>study_id_en_276</t>
        </is>
      </c>
      <c r="M1" s="36" t="inlineStr">
        <is>
          <t>año</t>
        </is>
      </c>
      <c r="N1" s="36" t="inlineStr">
        <is>
          <t>título</t>
        </is>
      </c>
      <c r="O1" s="36" t="inlineStr">
        <is>
          <t>autores</t>
        </is>
      </c>
      <c r="P1" s="36" t="inlineStr">
        <is>
          <t>DOI</t>
        </is>
      </c>
      <c r="Q1" s="36" t="inlineStr">
        <is>
          <t>revista_o_libro</t>
        </is>
      </c>
      <c r="R1" s="36" t="inlineStr">
        <is>
          <t>tipo_BibTeX</t>
        </is>
      </c>
      <c r="S1" s="36" t="inlineStr">
        <is>
          <t>editorial</t>
        </is>
      </c>
      <c r="T1" s="36" t="inlineStr">
        <is>
          <t>URL_fuente</t>
        </is>
      </c>
      <c r="U1" s="36" t="inlineStr">
        <is>
          <t>nota_verificación</t>
        </is>
      </c>
      <c r="V1" s="36" t="inlineStr">
        <is>
          <t>resumen</t>
        </is>
      </c>
      <c r="W1" s="36" t="inlineStr">
        <is>
          <t>base_del_cribado</t>
        </is>
      </c>
      <c r="X1" s="36" t="inlineStr">
        <is>
          <t>canonical_key</t>
        </is>
      </c>
      <c r="Y1" s="36" t="inlineStr">
        <is>
          <t>bib_index_occurrences</t>
        </is>
      </c>
      <c r="Z1" s="36" t="inlineStr">
        <is>
          <t>final_exclusion_reason</t>
        </is>
      </c>
      <c r="AA1" s="36" t="inlineStr">
        <is>
          <t>reviewer</t>
        </is>
      </c>
      <c r="AB1" s="37" t="inlineStr">
        <is>
          <t>decision_date</t>
        </is>
      </c>
    </row>
    <row r="2" ht="34" customHeight="1">
      <c r="A2" s="130" t="n">
        <v>1</v>
      </c>
      <c r="B2" s="43" t="inlineStr">
        <is>
          <t>include_after_title_abstract_screen</t>
        </is>
      </c>
      <c r="C2" s="41" t="inlineStr">
        <is>
          <t>Incluir provisionalmente</t>
        </is>
      </c>
      <c r="D2" s="43" t="inlineStr">
        <is>
          <t>Provisional include</t>
        </is>
      </c>
      <c r="E2" s="43" t="inlineStr">
        <is>
          <t>Sí</t>
        </is>
      </c>
      <c r="F2" s="43" t="inlineStr">
        <is>
          <t>Title/abstract screening</t>
        </is>
      </c>
      <c r="G2" s="41">
        <f>IF(D2="Provisional include",IFERROR(INDEX('Texto_completo_191'!$H$2:$H$193,MATCH(A2,'Texto_completo_191'!$A$2:$A$193,0)),"Not recorded"),IF(D2="Report not retrieved","Not retrieved","Not applicable"))</f>
        <v/>
      </c>
      <c r="H2" s="41">
        <f>IF(D2="Provisional include",IFERROR(INDEX('Texto_completo_191'!$J$2:$J$193,MATCH(A2,'Texto_completo_191'!$A$2:$A$193,0)),"Pending adjudication"),IF(D2="Report not retrieved","Report not retrieved","Not applicable"))</f>
        <v/>
      </c>
      <c r="I2" s="41" t="str"/>
      <c r="J2" s="41" t="inlineStr">
        <is>
          <t>Estudio primario o implementación/evaluación empírica de IA, aprendizaje automático o modelado computacional aplicado a ASD, riesgo, caracterización, apoyo o intervención.</t>
        </is>
      </c>
      <c r="K2" s="43" t="n"/>
      <c r="L2" s="43" t="n"/>
      <c r="M2" s="130" t="n">
        <v>2025</v>
      </c>
      <c r="N2" s="41" t="inlineStr">
        <is>
          <t>A novel thermal imaging-based framework for continuous ASD classification and behavior analysis using facial mood and skin temperature features</t>
        </is>
      </c>
      <c r="O2" s="43" t="inlineStr">
        <is>
          <t>Kandukuri Muniraja Manjunath and Vijayaraghavan Veeramani</t>
        </is>
      </c>
      <c r="P2" s="43" t="inlineStr">
        <is>
          <t>10.1016/j.bspc.2024.107009</t>
        </is>
      </c>
      <c r="Q2" s="41" t="inlineStr">
        <is>
          <t>Biomedical Signal Processing and Control</t>
        </is>
      </c>
      <c r="R2" s="43" t="inlineStr">
        <is>
          <t>article</t>
        </is>
      </c>
      <c r="S2" s="43" t="inlineStr">
        <is>
          <t>Elsevier Ltd</t>
        </is>
      </c>
      <c r="T2" s="43" t="inlineStr">
        <is>
          <t>https://www.sciencedirect.com/science/article/pii/S174680942401067X</t>
        </is>
      </c>
      <c r="U2" s="41" t="str"/>
      <c r="V2" s="43"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W2" s="43" t="inlineStr">
        <is>
          <t>title_abstract_plus_targeted_primary_source_verification</t>
        </is>
      </c>
      <c r="X2" s="43" t="inlineStr">
        <is>
          <t>doi:10.1016/j.bspc.2024.107009</t>
        </is>
      </c>
      <c r="Y2" s="43">
        <f>COUNTIF($A$2:$A$431,A2)</f>
        <v/>
      </c>
      <c r="Z2" s="41">
        <f>IF(D2="Provisional include",IFERROR(IF(INDEX('Texto_completo_191'!$K$2:$K$193,MATCH(A2,'Texto_completo_191'!$A$2:$A$193,0))=0,"",INDEX('Texto_completo_191'!$K$2:$K$193,MATCH(A2,'Texto_completo_191'!$A$2:$A$193,0))),""),IF(D2="Excluded",J2,""))</f>
        <v/>
      </c>
      <c r="AA2" s="43">
        <f>IF(D2="Provisional include",IFERROR(IF(INDEX('Texto_completo_191'!$L$2:$L$193,MATCH(A2,'Texto_completo_191'!$A$2:$A$193,0))=0,"",INDEX('Texto_completo_191'!$L$2:$L$193,MATCH(A2,'Texto_completo_191'!$A$2:$A$193,0))),""),"")</f>
        <v/>
      </c>
      <c r="AB2" s="131">
        <f>IF(D2="Provisional include",IFERROR(IF(INDEX('Texto_completo_191'!$M$2:$M$193,MATCH(A2,'Texto_completo_191'!$A$2:$A$193,0))=0,"",INDEX('Texto_completo_191'!$M$2:$M$193,MATCH(A2,'Texto_completo_191'!$A$2:$A$193,0))),""),"")</f>
        <v/>
      </c>
    </row>
    <row r="3" ht="34" customHeight="1">
      <c r="A3" s="130" t="n">
        <v>2</v>
      </c>
      <c r="B3" s="43" t="inlineStr">
        <is>
          <t>exclude_no_qualifying_ai_application</t>
        </is>
      </c>
      <c r="C3" s="41" t="inlineStr">
        <is>
          <t>Excluir: sin aplicación de IA elegible</t>
        </is>
      </c>
      <c r="D3" s="43" t="inlineStr">
        <is>
          <t>Excluded</t>
        </is>
      </c>
      <c r="E3" s="43" t="inlineStr">
        <is>
          <t>No</t>
        </is>
      </c>
      <c r="F3" s="43" t="inlineStr">
        <is>
          <t>Title/abstract screening</t>
        </is>
      </c>
      <c r="G3" s="41">
        <f>IF(D3="Provisional include",IFERROR(INDEX('Texto_completo_191'!$H$2:$H$193,MATCH(A3,'Texto_completo_191'!$A$2:$A$193,0)),"Not recorded"),IF(D3="Report not retrieved","Not retrieved","Not applicable"))</f>
        <v/>
      </c>
      <c r="H3" s="41">
        <f>IF(D3="Provisional include",IFERROR(INDEX('Texto_completo_191'!$J$2:$J$193,MATCH(A3,'Texto_completo_191'!$A$2:$A$193,0)),"Pending adjudication"),IF(D3="Report not retrieved","Report not retrieved","Not applicable"))</f>
        <v/>
      </c>
      <c r="I3" s="41" t="str"/>
      <c r="J3" s="41" t="inlineStr">
        <is>
          <t>El trabajo no implementa ni evalúa una técnica de IA/ML como componente sustantivo del estudio de ASD.</t>
        </is>
      </c>
      <c r="K3" s="43" t="n"/>
      <c r="L3" s="43" t="n"/>
      <c r="M3" s="130" t="n">
        <v>2025</v>
      </c>
      <c r="N3" s="41" t="inlineStr">
        <is>
          <t>A systematic analysis of effectiveness of music therapy in children with autism spectrum disorder</t>
        </is>
      </c>
      <c r="O3" s="43" t="inlineStr">
        <is>
          <t>Debmitra Ghosh and Biswarup Neogi and Dharmpal Singh</t>
        </is>
      </c>
      <c r="P3" s="43" t="inlineStr">
        <is>
          <t>10.1016/B978-0-443-26480-1.00006-0</t>
        </is>
      </c>
      <c r="Q3" s="41" t="inlineStr">
        <is>
          <t>Advancing Healthcare through Decision Intelligence: Machine Learning, Robotics, and Analytics in Biomedical Informatics</t>
        </is>
      </c>
      <c r="R3" s="43" t="inlineStr">
        <is>
          <t>article</t>
        </is>
      </c>
      <c r="S3" s="43" t="inlineStr">
        <is>
          <t>Elsevier</t>
        </is>
      </c>
      <c r="T3" s="43" t="inlineStr">
        <is>
          <t>https://www.sciencedirect.com/science/article/pii/B9780443264801000060</t>
        </is>
      </c>
      <c r="U3" s="41" t="str"/>
      <c r="V3" s="43" t="inlineStr">
        <is>
          <t>Attention deficit hyperactivity disorder (ADHD) is a neurodevelopmental disorder characterized by attention difficulties, impulsivity, and hyperactivity. While medication and behavioral therapies are commonly used for managing ADHD symptoms, there is growing interest in exploring alternative or adjunctive interventions. Music has emerged as a potential therapeutic tool for individuals with ADHD due to its unique ability to engage multiple brain regions involved in attention, emotion regulation, and executive functions. This chapter provides an overview of the effects of music on individuals with ADHD. Research suggests that music can enhance attention and focus, reduce distractibility, and improve impulse control. It has also been found to have positive effects on emotional regulation, helping individuals with ADHD manage anxiety and mood states more effectively. Moreover, music interventions, such as music therapy or learning to play an instrument, have been associated with improvements in cognitive skills and executive functions, including working memory and cognitive flexibility. Furthermore, music can act as a stress-reduction tool, supporting individuals with ADHD in managing stress and improving overall well-being. By modulating the autonomic nervous system, music induces relaxation and tranquillity, helping alleviate the coexisting stress and anxiety often experienced by individuals with ADHD. ADHD is one of the most common neurodevelopmental disorders of childhood. It is generally first analyzed in adolescence and frequently endures into adulthood. Here, we propose an idea to predict the effect of music on ADHD patient using ML model and try to change the mood of the people by suggesting a song based on their mood. Our model will analyze the change in their overall mood. For mood detection, we use deepface, Tensorflow, CV2. Deepface uses VGG neural network. The VGG face recognition model achieves 97.78% accuracy on the popular labeled faces in the wild (LFW) dataset. For website purposes, we use frontend HTML, CSS, JAVASCRIPT, and for backend we use Django. The novelty of our work is that we have tested our model in Autism Rehabilitation Centre (Bikashayan, Denlop) and collected data from there. We also have created our own soundtrack based on the feedback from autistic children.</t>
        </is>
      </c>
      <c r="W3" s="43" t="inlineStr">
        <is>
          <t>title_abstract_plus_targeted_primary_source_verification</t>
        </is>
      </c>
      <c r="X3" s="43" t="inlineStr">
        <is>
          <t>doi:10.1016/b978-0-443-26480-1.00006-0</t>
        </is>
      </c>
      <c r="Y3" s="43">
        <f>COUNTIF($A$2:$A$431,A3)</f>
        <v/>
      </c>
      <c r="Z3" s="41">
        <f>IF(D3="Provisional include",IFERROR(IF(INDEX('Texto_completo_191'!$K$2:$K$193,MATCH(A3,'Texto_completo_191'!$A$2:$A$193,0))=0,"",INDEX('Texto_completo_191'!$K$2:$K$193,MATCH(A3,'Texto_completo_191'!$A$2:$A$193,0))),""),IF(D3="Excluded",J3,""))</f>
        <v/>
      </c>
      <c r="AA3" s="43">
        <f>IF(D3="Provisional include",IFERROR(IF(INDEX('Texto_completo_191'!$L$2:$L$193,MATCH(A3,'Texto_completo_191'!$A$2:$A$193,0))=0,"",INDEX('Texto_completo_191'!$L$2:$L$193,MATCH(A3,'Texto_completo_191'!$A$2:$A$193,0))),""),"")</f>
        <v/>
      </c>
      <c r="AB3" s="131">
        <f>IF(D3="Provisional include",IFERROR(IF(INDEX('Texto_completo_191'!$M$2:$M$193,MATCH(A3,'Texto_completo_191'!$A$2:$A$193,0))=0,"",INDEX('Texto_completo_191'!$M$2:$M$193,MATCH(A3,'Texto_completo_191'!$A$2:$A$193,0))),""),"")</f>
        <v/>
      </c>
    </row>
    <row r="4" ht="34" customHeight="1">
      <c r="A4" s="130" t="n">
        <v>3</v>
      </c>
      <c r="B4" s="43" t="inlineStr">
        <is>
          <t>include_after_title_abstract_screen</t>
        </is>
      </c>
      <c r="C4" s="41" t="inlineStr">
        <is>
          <t>Incluir provisionalmente</t>
        </is>
      </c>
      <c r="D4" s="43" t="inlineStr">
        <is>
          <t>Provisional include</t>
        </is>
      </c>
      <c r="E4" s="43" t="inlineStr">
        <is>
          <t>Sí</t>
        </is>
      </c>
      <c r="F4" s="43" t="inlineStr">
        <is>
          <t>Title/abstract screening</t>
        </is>
      </c>
      <c r="G4" s="41">
        <f>IF(D4="Provisional include",IFERROR(INDEX('Texto_completo_191'!$H$2:$H$193,MATCH(A4,'Texto_completo_191'!$A$2:$A$193,0)),"Not recorded"),IF(D4="Report not retrieved","Not retrieved","Not applicable"))</f>
        <v/>
      </c>
      <c r="H4" s="41">
        <f>IF(D4="Provisional include",IFERROR(INDEX('Texto_completo_191'!$J$2:$J$193,MATCH(A4,'Texto_completo_191'!$A$2:$A$193,0)),"Pending adjudication"),IF(D4="Report not retrieved","Report not retrieved","Not applicable"))</f>
        <v/>
      </c>
      <c r="I4" s="41" t="str"/>
      <c r="J4" s="41" t="inlineStr">
        <is>
          <t>Estudio primario o implementación/evaluación empírica de IA, aprendizaje automático o modelado computacional aplicado a ASD, riesgo, caracterización, apoyo o intervención.</t>
        </is>
      </c>
      <c r="K4" s="43" t="n"/>
      <c r="L4" s="43" t="n"/>
      <c r="M4" s="130" t="n">
        <v>2025</v>
      </c>
      <c r="N4" s="41" t="inlineStr">
        <is>
          <t>Efficient machine learning models across multiple datasets for autism spectrum disorder diagnoses</t>
        </is>
      </c>
      <c r="O4" s="43" t="inlineStr">
        <is>
          <t>Amr E Eldin Rashed and Waleed M Bahgat and Ali Ahmed and Tamer Ahmed Farrag and Ahmed E Mansour Atwa</t>
        </is>
      </c>
      <c r="P4" s="43" t="inlineStr">
        <is>
          <t>10.1016/j.bspc.2024.106949</t>
        </is>
      </c>
      <c r="Q4" s="41" t="inlineStr">
        <is>
          <t>Biomedical Signal Processing and Control</t>
        </is>
      </c>
      <c r="R4" s="43" t="inlineStr">
        <is>
          <t>article</t>
        </is>
      </c>
      <c r="S4" s="43" t="inlineStr">
        <is>
          <t>Elsevier Ltd</t>
        </is>
      </c>
      <c r="T4" s="43" t="inlineStr">
        <is>
          <t>https://www.sciencedirect.com/science/article/pii/S1746809424010073</t>
        </is>
      </c>
      <c r="U4" s="41" t="str"/>
      <c r="V4" s="43"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W4" s="43" t="inlineStr">
        <is>
          <t>title_abstract_plus_targeted_primary_source_verification</t>
        </is>
      </c>
      <c r="X4" s="43" t="inlineStr">
        <is>
          <t>doi:10.1016/j.bspc.2024.106949</t>
        </is>
      </c>
      <c r="Y4" s="43">
        <f>COUNTIF($A$2:$A$431,A4)</f>
        <v/>
      </c>
      <c r="Z4" s="41">
        <f>IF(D4="Provisional include",IFERROR(IF(INDEX('Texto_completo_191'!$K$2:$K$193,MATCH(A4,'Texto_completo_191'!$A$2:$A$193,0))=0,"",INDEX('Texto_completo_191'!$K$2:$K$193,MATCH(A4,'Texto_completo_191'!$A$2:$A$193,0))),""),IF(D4="Excluded",J4,""))</f>
        <v/>
      </c>
      <c r="AA4" s="43">
        <f>IF(D4="Provisional include",IFERROR(IF(INDEX('Texto_completo_191'!$L$2:$L$193,MATCH(A4,'Texto_completo_191'!$A$2:$A$193,0))=0,"",INDEX('Texto_completo_191'!$L$2:$L$193,MATCH(A4,'Texto_completo_191'!$A$2:$A$193,0))),""),"")</f>
        <v/>
      </c>
      <c r="AB4" s="131">
        <f>IF(D4="Provisional include",IFERROR(IF(INDEX('Texto_completo_191'!$M$2:$M$193,MATCH(A4,'Texto_completo_191'!$A$2:$A$193,0))=0,"",INDEX('Texto_completo_191'!$M$2:$M$193,MATCH(A4,'Texto_completo_191'!$A$2:$A$193,0))),""),"")</f>
        <v/>
      </c>
    </row>
    <row r="5" ht="34" customHeight="1">
      <c r="A5" s="130" t="n">
        <v>4</v>
      </c>
      <c r="B5" s="43" t="inlineStr">
        <is>
          <t>include_after_title_abstract_screen</t>
        </is>
      </c>
      <c r="C5" s="41" t="inlineStr">
        <is>
          <t>Incluir provisionalmente</t>
        </is>
      </c>
      <c r="D5" s="43" t="inlineStr">
        <is>
          <t>Provisional include</t>
        </is>
      </c>
      <c r="E5" s="43" t="inlineStr">
        <is>
          <t>Sí</t>
        </is>
      </c>
      <c r="F5" s="43" t="inlineStr">
        <is>
          <t>Title/abstract screening</t>
        </is>
      </c>
      <c r="G5" s="41">
        <f>IF(D5="Provisional include",IFERROR(INDEX('Texto_completo_191'!$H$2:$H$193,MATCH(A5,'Texto_completo_191'!$A$2:$A$193,0)),"Not recorded"),IF(D5="Report not retrieved","Not retrieved","Not applicable"))</f>
        <v/>
      </c>
      <c r="H5" s="41">
        <f>IF(D5="Provisional include",IFERROR(INDEX('Texto_completo_191'!$J$2:$J$193,MATCH(A5,'Texto_completo_191'!$A$2:$A$193,0)),"Pending adjudication"),IF(D5="Report not retrieved","Report not retrieved","Not applicable"))</f>
        <v/>
      </c>
      <c r="I5" s="41" t="str"/>
      <c r="J5" s="41" t="inlineStr">
        <is>
          <t>Estudio primario o implementación/evaluación empírica de IA, aprendizaje automático o modelado computacional aplicado a ASD, riesgo, caracterización, apoyo o intervención.</t>
        </is>
      </c>
      <c r="K5" s="43" t="n"/>
      <c r="L5" s="43" t="n"/>
      <c r="M5" s="130" t="n">
        <v>2025</v>
      </c>
      <c r="N5" s="41" t="inlineStr">
        <is>
          <t>EmoLand: Utilizing narrative animations, multilevel games, and affective computing to foster emotional development in children with autism spectrum disorder</t>
        </is>
      </c>
      <c r="O5" s="43" t="inlineStr">
        <is>
          <t>Min Fan and Sheng Jin and Jianyu Fan and Wenchen Guo and Xuxin Chen</t>
        </is>
      </c>
      <c r="P5" s="43" t="inlineStr">
        <is>
          <t>10.1016/j.ijhcs.2025.103486</t>
        </is>
      </c>
      <c r="Q5" s="41" t="inlineStr">
        <is>
          <t>International Journal of Human Computer Studies</t>
        </is>
      </c>
      <c r="R5" s="43" t="inlineStr">
        <is>
          <t>article</t>
        </is>
      </c>
      <c r="S5" s="43" t="inlineStr">
        <is>
          <t>Academic Press</t>
        </is>
      </c>
      <c r="T5" s="43" t="inlineStr">
        <is>
          <t>https://www.sciencedirect.com/science/article/pii/S1071581925000436</t>
        </is>
      </c>
      <c r="U5" s="41" t="str"/>
      <c r="V5" s="43"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W5" s="43" t="inlineStr">
        <is>
          <t>title_abstract_plus_targeted_primary_source_verification</t>
        </is>
      </c>
      <c r="X5" s="43" t="inlineStr">
        <is>
          <t>doi:10.1016/j.ijhcs.2025.103486</t>
        </is>
      </c>
      <c r="Y5" s="43">
        <f>COUNTIF($A$2:$A$431,A5)</f>
        <v/>
      </c>
      <c r="Z5" s="41">
        <f>IF(D5="Provisional include",IFERROR(IF(INDEX('Texto_completo_191'!$K$2:$K$193,MATCH(A5,'Texto_completo_191'!$A$2:$A$193,0))=0,"",INDEX('Texto_completo_191'!$K$2:$K$193,MATCH(A5,'Texto_completo_191'!$A$2:$A$193,0))),""),IF(D5="Excluded",J5,""))</f>
        <v/>
      </c>
      <c r="AA5" s="43">
        <f>IF(D5="Provisional include",IFERROR(IF(INDEX('Texto_completo_191'!$L$2:$L$193,MATCH(A5,'Texto_completo_191'!$A$2:$A$193,0))=0,"",INDEX('Texto_completo_191'!$L$2:$L$193,MATCH(A5,'Texto_completo_191'!$A$2:$A$193,0))),""),"")</f>
        <v/>
      </c>
      <c r="AB5" s="131">
        <f>IF(D5="Provisional include",IFERROR(IF(INDEX('Texto_completo_191'!$M$2:$M$193,MATCH(A5,'Texto_completo_191'!$A$2:$A$193,0))=0,"",INDEX('Texto_completo_191'!$M$2:$M$193,MATCH(A5,'Texto_completo_191'!$A$2:$A$193,0))),""),"")</f>
        <v/>
      </c>
    </row>
    <row r="6" ht="34" customHeight="1">
      <c r="A6" s="130" t="n">
        <v>5</v>
      </c>
      <c r="B6" s="43" t="inlineStr">
        <is>
          <t>include_after_title_abstract_screen</t>
        </is>
      </c>
      <c r="C6" s="41" t="inlineStr">
        <is>
          <t>Incluir provisionalmente</t>
        </is>
      </c>
      <c r="D6" s="43" t="inlineStr">
        <is>
          <t>Provisional include</t>
        </is>
      </c>
      <c r="E6" s="43" t="inlineStr">
        <is>
          <t>Sí</t>
        </is>
      </c>
      <c r="F6" s="43" t="inlineStr">
        <is>
          <t>Title/abstract screening</t>
        </is>
      </c>
      <c r="G6" s="41">
        <f>IF(D6="Provisional include",IFERROR(INDEX('Texto_completo_191'!$H$2:$H$193,MATCH(A6,'Texto_completo_191'!$A$2:$A$193,0)),"Not recorded"),IF(D6="Report not retrieved","Not retrieved","Not applicable"))</f>
        <v/>
      </c>
      <c r="H6" s="41">
        <f>IF(D6="Provisional include",IFERROR(INDEX('Texto_completo_191'!$J$2:$J$193,MATCH(A6,'Texto_completo_191'!$A$2:$A$193,0)),"Pending adjudication"),IF(D6="Report not retrieved","Report not retrieved","Not applicable"))</f>
        <v/>
      </c>
      <c r="I6" s="41" t="str"/>
      <c r="J6" s="41" t="inlineStr">
        <is>
          <t>Estudio primario o implementación/evaluación empírica de IA, aprendizaje automático o modelado computacional aplicado a ASD, riesgo, caracterización, apoyo o intervención.</t>
        </is>
      </c>
      <c r="K6" s="43" t="n"/>
      <c r="L6" s="43" t="n"/>
      <c r="M6" s="130" t="n">
        <v>2025</v>
      </c>
      <c r="N6" s="41" t="inlineStr">
        <is>
          <t>An exploration of machine learning approaches for early Autism Spectrum Disorder detection</t>
        </is>
      </c>
      <c r="O6" s="43" t="inlineStr">
        <is>
          <t>Nawshin Haque and Tania Islam and Md Erfan</t>
        </is>
      </c>
      <c r="P6" s="43" t="inlineStr">
        <is>
          <t>10.1016/j.health.2024.100379</t>
        </is>
      </c>
      <c r="Q6" s="41" t="inlineStr">
        <is>
          <t>Healthcare Analytics</t>
        </is>
      </c>
      <c r="R6" s="43" t="inlineStr">
        <is>
          <t>article</t>
        </is>
      </c>
      <c r="S6" s="43" t="inlineStr">
        <is>
          <t>Elsevier Inc.</t>
        </is>
      </c>
      <c r="T6" s="43" t="inlineStr">
        <is>
          <t>https://www.sciencedirect.com/science/article/pii/S2772442524000819</t>
        </is>
      </c>
      <c r="U6" s="41" t="str"/>
      <c r="V6" s="43"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W6" s="43" t="inlineStr">
        <is>
          <t>title_abstract_plus_targeted_primary_source_verification</t>
        </is>
      </c>
      <c r="X6" s="43" t="inlineStr">
        <is>
          <t>doi:10.1016/j.health.2024.100379</t>
        </is>
      </c>
      <c r="Y6" s="43">
        <f>COUNTIF($A$2:$A$431,A6)</f>
        <v/>
      </c>
      <c r="Z6" s="41">
        <f>IF(D6="Provisional include",IFERROR(IF(INDEX('Texto_completo_191'!$K$2:$K$193,MATCH(A6,'Texto_completo_191'!$A$2:$A$193,0))=0,"",INDEX('Texto_completo_191'!$K$2:$K$193,MATCH(A6,'Texto_completo_191'!$A$2:$A$193,0))),""),IF(D6="Excluded",J6,""))</f>
        <v/>
      </c>
      <c r="AA6" s="43">
        <f>IF(D6="Provisional include",IFERROR(IF(INDEX('Texto_completo_191'!$L$2:$L$193,MATCH(A6,'Texto_completo_191'!$A$2:$A$193,0))=0,"",INDEX('Texto_completo_191'!$L$2:$L$193,MATCH(A6,'Texto_completo_191'!$A$2:$A$193,0))),""),"")</f>
        <v/>
      </c>
      <c r="AB6" s="131">
        <f>IF(D6="Provisional include",IFERROR(IF(INDEX('Texto_completo_191'!$M$2:$M$193,MATCH(A6,'Texto_completo_191'!$A$2:$A$193,0))=0,"",INDEX('Texto_completo_191'!$M$2:$M$193,MATCH(A6,'Texto_completo_191'!$A$2:$A$193,0))),""),"")</f>
        <v/>
      </c>
    </row>
    <row r="7" ht="34" customHeight="1">
      <c r="A7" s="130" t="n">
        <v>6</v>
      </c>
      <c r="B7" s="43" t="inlineStr">
        <is>
          <t>exclude_secondary_or_nonempirical_publication</t>
        </is>
      </c>
      <c r="C7" s="41" t="inlineStr">
        <is>
          <t>Excluir: publicación secundaria/no empírica</t>
        </is>
      </c>
      <c r="D7" s="43" t="inlineStr">
        <is>
          <t>Excluded</t>
        </is>
      </c>
      <c r="E7" s="43" t="inlineStr">
        <is>
          <t>No</t>
        </is>
      </c>
      <c r="F7" s="43" t="inlineStr">
        <is>
          <t>Title/abstract screening</t>
        </is>
      </c>
      <c r="G7" s="41">
        <f>IF(D7="Provisional include",IFERROR(INDEX('Texto_completo_191'!$H$2:$H$193,MATCH(A7,'Texto_completo_191'!$A$2:$A$193,0)),"Not recorded"),IF(D7="Report not retrieved","Not retrieved","Not applicable"))</f>
        <v/>
      </c>
      <c r="H7" s="41">
        <f>IF(D7="Provisional include",IFERROR(INDEX('Texto_completo_191'!$J$2:$J$193,MATCH(A7,'Texto_completo_191'!$A$2:$A$193,0)),"Pending adjudication"),IF(D7="Report not retrieved","Report not retrieved","Not applicable"))</f>
        <v/>
      </c>
      <c r="I7" s="41" t="str"/>
      <c r="J7" s="41" t="inlineStr">
        <is>
          <t>Revisión, metaanálisis, encuesta de literatura, protocolo, perspectiva, carta, editorial o capítulo de síntesis sin estudio primario elegible.</t>
        </is>
      </c>
      <c r="K7" s="43" t="n"/>
      <c r="L7" s="43" t="n"/>
      <c r="M7" s="130" t="n">
        <v>2025</v>
      </c>
      <c r="N7" s="41" t="inlineStr">
        <is>
          <t>AI-based non-invasive imaging technologies for early autism spectrum disorder diagnosis: A short review and future directions</t>
        </is>
      </c>
      <c r="O7" s="43" t="inlineStr">
        <is>
          <t>Mostafa Abdelrahim and Mohamed Khudri and Ahmed Elnakib and Mohamed Shehata and Kate Weafer and Ashraf Khalil and Gehad A Saleh and Nihal M Batouty and Mohammed Ghazal and Sohail Contractor and Gregory Barnes and Ayman El-Baz</t>
        </is>
      </c>
      <c r="P7" s="43" t="inlineStr">
        <is>
          <t>10.1016/j.artmed.2025.103074</t>
        </is>
      </c>
      <c r="Q7" s="41" t="inlineStr">
        <is>
          <t>Artificial Intelligence in Medicine</t>
        </is>
      </c>
      <c r="R7" s="43" t="inlineStr">
        <is>
          <t>article</t>
        </is>
      </c>
      <c r="S7" s="43" t="inlineStr">
        <is>
          <t>Elsevier B.V.</t>
        </is>
      </c>
      <c r="T7" s="43" t="inlineStr">
        <is>
          <t>https://www.sciencedirect.com/science/article/pii/S0933365725000090</t>
        </is>
      </c>
      <c r="U7" s="41" t="str"/>
      <c r="V7" s="43" t="inlineStr">
        <is>
          <t>Autism Spectrum Disorder (ASD) is a neurological condition, with recent statistics from the CDC indicating a rising prevalence of ASD diagnoses among infants and children. This trend emphasizes the critical importance of early detection, as timely diagnosis facilitates early intervention and enhances treatment outcomes. Consequently, there is an increasing urgency for research to develop innovative tools capable of accurately and objectively identifying ASD in its earliest stages. This paper offers a short overview of recent advancements in non-invasive technology for early ASD diagnosis, focusing on an imaging modality, structural MRI technique, which has shown promising results in early ASD diagnosis. This brief review aims to address several key questions: (i) Which imaging radiomics are associated with ASD? (ii) Is the parcellation step of the brain cortex necessary to improve the diagnostic accuracy of ASD? (iii) What databases are available to researchers interested in developing non-invasive technology for ASD? (iv) How can artificial intelligence tools contribute to improving the diagnostic accuracy of ASD? Finally, our review will highlight future trends in ASD diagnostic efforts.</t>
        </is>
      </c>
      <c r="W7" s="43" t="inlineStr">
        <is>
          <t>title_abstract_plus_targeted_primary_source_verification</t>
        </is>
      </c>
      <c r="X7" s="43" t="inlineStr">
        <is>
          <t>doi:10.1016/j.artmed.2025.103074</t>
        </is>
      </c>
      <c r="Y7" s="43">
        <f>COUNTIF($A$2:$A$431,A7)</f>
        <v/>
      </c>
      <c r="Z7" s="41">
        <f>IF(D7="Provisional include",IFERROR(IF(INDEX('Texto_completo_191'!$K$2:$K$193,MATCH(A7,'Texto_completo_191'!$A$2:$A$193,0))=0,"",INDEX('Texto_completo_191'!$K$2:$K$193,MATCH(A7,'Texto_completo_191'!$A$2:$A$193,0))),""),IF(D7="Excluded",J7,""))</f>
        <v/>
      </c>
      <c r="AA7" s="43">
        <f>IF(D7="Provisional include",IFERROR(IF(INDEX('Texto_completo_191'!$L$2:$L$193,MATCH(A7,'Texto_completo_191'!$A$2:$A$193,0))=0,"",INDEX('Texto_completo_191'!$L$2:$L$193,MATCH(A7,'Texto_completo_191'!$A$2:$A$193,0))),""),"")</f>
        <v/>
      </c>
      <c r="AB7" s="131">
        <f>IF(D7="Provisional include",IFERROR(IF(INDEX('Texto_completo_191'!$M$2:$M$193,MATCH(A7,'Texto_completo_191'!$A$2:$A$193,0))=0,"",INDEX('Texto_completo_191'!$M$2:$M$193,MATCH(A7,'Texto_completo_191'!$A$2:$A$193,0))),""),"")</f>
        <v/>
      </c>
    </row>
    <row r="8" ht="34" customHeight="1">
      <c r="A8" s="130" t="n">
        <v>7</v>
      </c>
      <c r="B8" s="43" t="inlineStr">
        <is>
          <t>include_after_title_abstract_screen</t>
        </is>
      </c>
      <c r="C8" s="41" t="inlineStr">
        <is>
          <t>Incluir provisionalmente</t>
        </is>
      </c>
      <c r="D8" s="43" t="inlineStr">
        <is>
          <t>Provisional include</t>
        </is>
      </c>
      <c r="E8" s="43" t="inlineStr">
        <is>
          <t>Sí</t>
        </is>
      </c>
      <c r="F8" s="43" t="inlineStr">
        <is>
          <t>Title/abstract screening</t>
        </is>
      </c>
      <c r="G8" s="41">
        <f>IF(D8="Provisional include",IFERROR(INDEX('Texto_completo_191'!$H$2:$H$193,MATCH(A8,'Texto_completo_191'!$A$2:$A$193,0)),"Not recorded"),IF(D8="Report not retrieved","Not retrieved","Not applicable"))</f>
        <v/>
      </c>
      <c r="H8" s="41">
        <f>IF(D8="Provisional include",IFERROR(INDEX('Texto_completo_191'!$J$2:$J$193,MATCH(A8,'Texto_completo_191'!$A$2:$A$193,0)),"Pending adjudication"),IF(D8="Report not retrieved","Report not retrieved","Not applicable"))</f>
        <v/>
      </c>
      <c r="I8" s="41" t="str"/>
      <c r="J8" s="41" t="inlineStr">
        <is>
          <t>Estudio primario o implementación/evaluación empírica de IA, aprendizaje automático o modelado computacional aplicado a ASD, riesgo, caracterización, apoyo o intervención.</t>
        </is>
      </c>
      <c r="K8" s="43" t="n"/>
      <c r="L8" s="43" t="n"/>
      <c r="M8" s="130" t="n">
        <v>2025</v>
      </c>
      <c r="N8" s="41" t="inlineStr">
        <is>
          <t>Hybrid optimization enabled DenseNet for autism spectrum disorders using MRI image</t>
        </is>
      </c>
      <c r="O8" s="43" t="inlineStr">
        <is>
          <t>Ulaganathan Sakthi and Pon Harshavardhanan and N V Ganapathi Raju and G Parthasarathy</t>
        </is>
      </c>
      <c r="P8" s="43" t="inlineStr">
        <is>
          <t>10.1016/j.compbiolchem.2024.108335</t>
        </is>
      </c>
      <c r="Q8" s="41" t="inlineStr">
        <is>
          <t>Computational Biology and Chemistry</t>
        </is>
      </c>
      <c r="R8" s="43" t="inlineStr">
        <is>
          <t>article</t>
        </is>
      </c>
      <c r="S8" s="43" t="inlineStr">
        <is>
          <t>Elsevier Ltd</t>
        </is>
      </c>
      <c r="T8" s="43" t="inlineStr">
        <is>
          <t>https://www.sciencedirect.com/science/article/pii/S1476927124003232</t>
        </is>
      </c>
      <c r="U8" s="41" t="str"/>
      <c r="V8" s="43"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W8" s="43" t="inlineStr">
        <is>
          <t>title_abstract_plus_targeted_primary_source_verification</t>
        </is>
      </c>
      <c r="X8" s="43" t="inlineStr">
        <is>
          <t>doi:10.1016/j.compbiolchem.2024.108335</t>
        </is>
      </c>
      <c r="Y8" s="43">
        <f>COUNTIF($A$2:$A$431,A8)</f>
        <v/>
      </c>
      <c r="Z8" s="41">
        <f>IF(D8="Provisional include",IFERROR(IF(INDEX('Texto_completo_191'!$K$2:$K$193,MATCH(A8,'Texto_completo_191'!$A$2:$A$193,0))=0,"",INDEX('Texto_completo_191'!$K$2:$K$193,MATCH(A8,'Texto_completo_191'!$A$2:$A$193,0))),""),IF(D8="Excluded",J8,""))</f>
        <v/>
      </c>
      <c r="AA8" s="43">
        <f>IF(D8="Provisional include",IFERROR(IF(INDEX('Texto_completo_191'!$L$2:$L$193,MATCH(A8,'Texto_completo_191'!$A$2:$A$193,0))=0,"",INDEX('Texto_completo_191'!$L$2:$L$193,MATCH(A8,'Texto_completo_191'!$A$2:$A$193,0))),""),"")</f>
        <v/>
      </c>
      <c r="AB8" s="131">
        <f>IF(D8="Provisional include",IFERROR(IF(INDEX('Texto_completo_191'!$M$2:$M$193,MATCH(A8,'Texto_completo_191'!$A$2:$A$193,0))=0,"",INDEX('Texto_completo_191'!$M$2:$M$193,MATCH(A8,'Texto_completo_191'!$A$2:$A$193,0))),""),"")</f>
        <v/>
      </c>
    </row>
    <row r="9" ht="34" customHeight="1">
      <c r="A9" s="130" t="n">
        <v>8</v>
      </c>
      <c r="B9" s="43" t="inlineStr">
        <is>
          <t>exclude_secondary_or_nonempirical_publication</t>
        </is>
      </c>
      <c r="C9" s="41" t="inlineStr">
        <is>
          <t>Excluir: publicación secundaria/no empírica</t>
        </is>
      </c>
      <c r="D9" s="43" t="inlineStr">
        <is>
          <t>Excluded</t>
        </is>
      </c>
      <c r="E9" s="43" t="inlineStr">
        <is>
          <t>No</t>
        </is>
      </c>
      <c r="F9" s="43" t="inlineStr">
        <is>
          <t>Title/abstract screening</t>
        </is>
      </c>
      <c r="G9" s="41">
        <f>IF(D9="Provisional include",IFERROR(INDEX('Texto_completo_191'!$H$2:$H$193,MATCH(A9,'Texto_completo_191'!$A$2:$A$193,0)),"Not recorded"),IF(D9="Report not retrieved","Not retrieved","Not applicable"))</f>
        <v/>
      </c>
      <c r="H9" s="41">
        <f>IF(D9="Provisional include",IFERROR(INDEX('Texto_completo_191'!$J$2:$J$193,MATCH(A9,'Texto_completo_191'!$A$2:$A$193,0)),"Pending adjudication"),IF(D9="Report not retrieved","Report not retrieved","Not applicable"))</f>
        <v/>
      </c>
      <c r="I9" s="41" t="str"/>
      <c r="J9" s="41" t="inlineStr">
        <is>
          <t>Revisión, metaanálisis, encuesta de literatura, protocolo, perspectiva, carta, editorial o capítulo de síntesis sin estudio primario elegible.</t>
        </is>
      </c>
      <c r="K9" s="43" t="n"/>
      <c r="L9" s="43" t="n"/>
      <c r="M9" s="130" t="n">
        <v>2025</v>
      </c>
      <c r="N9" s="41" t="inlineStr">
        <is>
          <t>Artificial intelligence in autism spectrum disorder: A path to early detection and improved outcomes</t>
        </is>
      </c>
      <c r="O9" s="43" t="inlineStr">
        <is>
          <t>Prakriti Pokhrel and Surbhi Joshi and Laraib Fatima</t>
        </is>
      </c>
      <c r="P9" s="43" t="inlineStr">
        <is>
          <t>10.1016/j.ajp.2025.104530</t>
        </is>
      </c>
      <c r="Q9" s="41" t="inlineStr">
        <is>
          <t>Asian Journal of Psychiatry</t>
        </is>
      </c>
      <c r="R9" s="43" t="inlineStr">
        <is>
          <t>article</t>
        </is>
      </c>
      <c r="S9" s="43" t="inlineStr">
        <is>
          <t>Elsevier B.V.</t>
        </is>
      </c>
      <c r="T9" s="43" t="inlineStr">
        <is>
          <t>https://pubmed.ncbi.nlm.nih.gov/40403676/</t>
        </is>
      </c>
      <c r="U9" s="41" t="inlineStr">
        <is>
          <t>PubMed clasifica este registro como Letter (PMID 40403676).</t>
        </is>
      </c>
      <c r="V9" s="43" t="n"/>
      <c r="W9" s="43" t="inlineStr">
        <is>
          <t>title_abstract_plus_targeted_primary_source_verification</t>
        </is>
      </c>
      <c r="X9" s="43" t="inlineStr">
        <is>
          <t>doi:10.1016/j.ajp.2025.104530</t>
        </is>
      </c>
      <c r="Y9" s="43">
        <f>COUNTIF($A$2:$A$431,A9)</f>
        <v/>
      </c>
      <c r="Z9" s="41">
        <f>IF(D9="Provisional include",IFERROR(IF(INDEX('Texto_completo_191'!$K$2:$K$193,MATCH(A9,'Texto_completo_191'!$A$2:$A$193,0))=0,"",INDEX('Texto_completo_191'!$K$2:$K$193,MATCH(A9,'Texto_completo_191'!$A$2:$A$193,0))),""),IF(D9="Excluded",J9,""))</f>
        <v/>
      </c>
      <c r="AA9" s="43">
        <f>IF(D9="Provisional include",IFERROR(IF(INDEX('Texto_completo_191'!$L$2:$L$193,MATCH(A9,'Texto_completo_191'!$A$2:$A$193,0))=0,"",INDEX('Texto_completo_191'!$L$2:$L$193,MATCH(A9,'Texto_completo_191'!$A$2:$A$193,0))),""),"")</f>
        <v/>
      </c>
      <c r="AB9" s="131">
        <f>IF(D9="Provisional include",IFERROR(IF(INDEX('Texto_completo_191'!$M$2:$M$193,MATCH(A9,'Texto_completo_191'!$A$2:$A$193,0))=0,"",INDEX('Texto_completo_191'!$M$2:$M$193,MATCH(A9,'Texto_completo_191'!$A$2:$A$193,0))),""),"")</f>
        <v/>
      </c>
    </row>
    <row r="10" ht="34" customHeight="1">
      <c r="A10" s="130" t="n">
        <v>9</v>
      </c>
      <c r="B10" s="43" t="inlineStr">
        <is>
          <t>exclude_secondary_or_nonempirical_publication</t>
        </is>
      </c>
      <c r="C10" s="41" t="inlineStr">
        <is>
          <t>Excluir: publicación secundaria/no empírica</t>
        </is>
      </c>
      <c r="D10" s="43" t="inlineStr">
        <is>
          <t>Excluded</t>
        </is>
      </c>
      <c r="E10" s="43" t="inlineStr">
        <is>
          <t>No</t>
        </is>
      </c>
      <c r="F10" s="43" t="inlineStr">
        <is>
          <t>Title/abstract screening</t>
        </is>
      </c>
      <c r="G10" s="41">
        <f>IF(D10="Provisional include",IFERROR(INDEX('Texto_completo_191'!$H$2:$H$193,MATCH(A10,'Texto_completo_191'!$A$2:$A$193,0)),"Not recorded"),IF(D10="Report not retrieved","Not retrieved","Not applicable"))</f>
        <v/>
      </c>
      <c r="H10" s="41">
        <f>IF(D10="Provisional include",IFERROR(INDEX('Texto_completo_191'!$J$2:$J$193,MATCH(A10,'Texto_completo_191'!$A$2:$A$193,0)),"Pending adjudication"),IF(D10="Report not retrieved","Report not retrieved","Not applicable"))</f>
        <v/>
      </c>
      <c r="I10" s="41" t="str"/>
      <c r="J10" s="41" t="inlineStr">
        <is>
          <t>Revisión, metaanálisis, encuesta de literatura, protocolo, perspectiva, carta, editorial o capítulo de síntesis sin estudio primario elegible.</t>
        </is>
      </c>
      <c r="K10" s="43" t="n"/>
      <c r="L10" s="43" t="n"/>
      <c r="M10" s="130" t="n">
        <v>2025</v>
      </c>
      <c r="N10" s="41" t="inlineStr">
        <is>
          <t>Accelerating autism spectrum disorder care: A rapid review of data science applications in diagnosis and intervention</t>
        </is>
      </c>
      <c r="O10" s="43" t="inlineStr">
        <is>
          <t>Mogana Darshini Ganggayah and Diyan Zhao and Ewilly Jie Ying Liew and Nurul Aqilah Mohd Nor and Thayapari Paramasivam and Yu Ying Lee and Nurhasniza Idham Abu Hasan and Shazwani Shaharuddin</t>
        </is>
      </c>
      <c r="P10" s="43" t="inlineStr">
        <is>
          <t>10.1016/j.ajp.2025.104498</t>
        </is>
      </c>
      <c r="Q10" s="41" t="inlineStr">
        <is>
          <t>Asian Journal of Psychiatry</t>
        </is>
      </c>
      <c r="R10" s="43" t="inlineStr">
        <is>
          <t>article</t>
        </is>
      </c>
      <c r="S10" s="43" t="inlineStr">
        <is>
          <t>Elsevier B.V.</t>
        </is>
      </c>
      <c r="T10" s="43" t="inlineStr">
        <is>
          <t>https://www.sciencedirect.com/science/article/pii/S1876201825001418</t>
        </is>
      </c>
      <c r="U10" s="41" t="str"/>
      <c r="V10" s="43" t="inlineStr">
        <is>
          <t>Integrating data science techniques, including machine learning, natural language processing, and big data analytics, has revolutionized the diagnosis and intervention landscape for Autism Spectrum Disorder (ASD). This rapid review examines these approaches' current applications, benefits, limitations, and ethical considerations while identifying key research gaps and future directions. Data-driven methodologies offer significant advantages, such as enhanced diagnostic accuracy, personalized interventions, and increased accessibility, particularly in resource-limited settings. However, challenges like data quality, algorithmic bias, and interpretability hinder widespread implementation. Additionally, ethical concerns regarding privacy, consent, and equity necessitate careful navigation. Despite these advancements, substantial research gaps remain, including the lack of diverse datasets, limited longitudinal studies, and insufficient generalizability across populations. Future studies must prioritize addressing these gaps by fostering collaboration, ensuring ethical transparency, and developing inclusive, scalable solutions to improve patient outcomes. This review underscores the transformative potential of data science in accelerating ASD care while emphasizing the need for continued innovation and responsible application.</t>
        </is>
      </c>
      <c r="W10" s="43" t="inlineStr">
        <is>
          <t>title_abstract_plus_targeted_primary_source_verification</t>
        </is>
      </c>
      <c r="X10" s="43" t="inlineStr">
        <is>
          <t>doi:10.1016/j.ajp.2025.104498</t>
        </is>
      </c>
      <c r="Y10" s="43">
        <f>COUNTIF($A$2:$A$431,A10)</f>
        <v/>
      </c>
      <c r="Z10" s="41">
        <f>IF(D10="Provisional include",IFERROR(IF(INDEX('Texto_completo_191'!$K$2:$K$193,MATCH(A10,'Texto_completo_191'!$A$2:$A$193,0))=0,"",INDEX('Texto_completo_191'!$K$2:$K$193,MATCH(A10,'Texto_completo_191'!$A$2:$A$193,0))),""),IF(D10="Excluded",J10,""))</f>
        <v/>
      </c>
      <c r="AA10" s="43">
        <f>IF(D10="Provisional include",IFERROR(IF(INDEX('Texto_completo_191'!$L$2:$L$193,MATCH(A10,'Texto_completo_191'!$A$2:$A$193,0))=0,"",INDEX('Texto_completo_191'!$L$2:$L$193,MATCH(A10,'Texto_completo_191'!$A$2:$A$193,0))),""),"")</f>
        <v/>
      </c>
      <c r="AB10" s="131">
        <f>IF(D10="Provisional include",IFERROR(IF(INDEX('Texto_completo_191'!$M$2:$M$193,MATCH(A10,'Texto_completo_191'!$A$2:$A$193,0))=0,"",INDEX('Texto_completo_191'!$M$2:$M$193,MATCH(A10,'Texto_completo_191'!$A$2:$A$193,0))),""),"")</f>
        <v/>
      </c>
    </row>
    <row r="11" ht="34" customHeight="1">
      <c r="A11" s="130" t="n">
        <v>10</v>
      </c>
      <c r="B11" s="43" t="inlineStr">
        <is>
          <t>exclude_no_qualifying_ai_application</t>
        </is>
      </c>
      <c r="C11" s="41" t="inlineStr">
        <is>
          <t>Excluir: sin aplicación de IA elegible</t>
        </is>
      </c>
      <c r="D11" s="43" t="inlineStr">
        <is>
          <t>Excluded</t>
        </is>
      </c>
      <c r="E11" s="43" t="inlineStr">
        <is>
          <t>No</t>
        </is>
      </c>
      <c r="F11" s="43" t="inlineStr">
        <is>
          <t>Title/abstract screening</t>
        </is>
      </c>
      <c r="G11" s="41">
        <f>IF(D11="Provisional include",IFERROR(INDEX('Texto_completo_191'!$H$2:$H$193,MATCH(A11,'Texto_completo_191'!$A$2:$A$193,0)),"Not recorded"),IF(D11="Report not retrieved","Not retrieved","Not applicable"))</f>
        <v/>
      </c>
      <c r="H11" s="41">
        <f>IF(D11="Provisional include",IFERROR(INDEX('Texto_completo_191'!$J$2:$J$193,MATCH(A11,'Texto_completo_191'!$A$2:$A$193,0)),"Pending adjudication"),IF(D11="Report not retrieved","Report not retrieved","Not applicable"))</f>
        <v/>
      </c>
      <c r="I11" s="41" t="str"/>
      <c r="J11" s="41" t="inlineStr">
        <is>
          <t>El trabajo no implementa ni evalúa una técnica de IA/ML como componente sustantivo del estudio de ASD.</t>
        </is>
      </c>
      <c r="K11" s="43" t="n"/>
      <c r="L11" s="43" t="n"/>
      <c r="M11" s="130" t="n">
        <v>2025</v>
      </c>
      <c r="N11" s="41" t="inlineStr">
        <is>
          <t>Exploring the association between serum magnesium level and autism spectrum disorder using validated spectrofluorimetric method</t>
        </is>
      </c>
      <c r="O11" s="43" t="inlineStr">
        <is>
          <t>Atiah H Almalki and Ahmed K Bamaga and Adnan Alharbi and Maram H Abduljabbar and Reem M Alnemari and Fahad H Baali and Majed A Algarni and Marwa F Ahmed and Sherif Ramzy</t>
        </is>
      </c>
      <c r="P11" s="43" t="inlineStr">
        <is>
          <t>10.1016/j.ab.2024.115755</t>
        </is>
      </c>
      <c r="Q11" s="41" t="inlineStr">
        <is>
          <t>Analytical Biochemistry</t>
        </is>
      </c>
      <c r="R11" s="43" t="inlineStr">
        <is>
          <t>article</t>
        </is>
      </c>
      <c r="S11" s="43" t="inlineStr">
        <is>
          <t>Academic Press Inc.</t>
        </is>
      </c>
      <c r="T11" s="43" t="inlineStr">
        <is>
          <t>https://www.sciencedirect.com/science/article/pii/S0003269724002999</t>
        </is>
      </c>
      <c r="U11" s="41" t="str"/>
      <c r="V11" s="43" t="inlineStr">
        <is>
          <t>Magnesium is an essential mineral in biological systems and has a significant impact on brain health. Its deficiency has been found to correlate with irregular metabolic processes and neurodevelopmental disorders. The objective of this research was to establish and validate an analytical approach based on the standard addition methodology for determining endogenous magnesium levels in the serum of autistic and healthy children. Analytically, the approach involved functionalizing fluorescent graphene quantum dots with a magnesium-phosphomolybdic acid ion pair complex, followed by measuring magnesium-induced fluorescence quenching on the functionalized graphene quantum dots, which is concentration-dependent. The approach was validated in accordance with the ICH M10 requirements for bioanalytical technique validation, and it reliably quantified magnesium concentrations in the serum of both autistic and healthy children. The study found that autistic children have considerably lower serum magnesium concentrations than healthy children (P &lt; 0.01), indicating a correlation between magnesium deficiency and autism spectrum disorder. The average serum magnesium levels (mg/dl) recorded for the autistic and healthy groups were 2.03 ± 0.33 and 2.28 ± 0.26, respectively.</t>
        </is>
      </c>
      <c r="W11" s="43" t="inlineStr">
        <is>
          <t>title_abstract_plus_targeted_primary_source_verification</t>
        </is>
      </c>
      <c r="X11" s="43" t="inlineStr">
        <is>
          <t>doi:10.1016/j.ab.2024.115755</t>
        </is>
      </c>
      <c r="Y11" s="43">
        <f>COUNTIF($A$2:$A$431,A11)</f>
        <v/>
      </c>
      <c r="Z11" s="41">
        <f>IF(D11="Provisional include",IFERROR(IF(INDEX('Texto_completo_191'!$K$2:$K$193,MATCH(A11,'Texto_completo_191'!$A$2:$A$193,0))=0,"",INDEX('Texto_completo_191'!$K$2:$K$193,MATCH(A11,'Texto_completo_191'!$A$2:$A$193,0))),""),IF(D11="Excluded",J11,""))</f>
        <v/>
      </c>
      <c r="AA11" s="43">
        <f>IF(D11="Provisional include",IFERROR(IF(INDEX('Texto_completo_191'!$L$2:$L$193,MATCH(A11,'Texto_completo_191'!$A$2:$A$193,0))=0,"",INDEX('Texto_completo_191'!$L$2:$L$193,MATCH(A11,'Texto_completo_191'!$A$2:$A$193,0))),""),"")</f>
        <v/>
      </c>
      <c r="AB11" s="131">
        <f>IF(D11="Provisional include",IFERROR(IF(INDEX('Texto_completo_191'!$M$2:$M$193,MATCH(A11,'Texto_completo_191'!$A$2:$A$193,0))=0,"",INDEX('Texto_completo_191'!$M$2:$M$193,MATCH(A11,'Texto_completo_191'!$A$2:$A$193,0))),""),"")</f>
        <v/>
      </c>
    </row>
    <row r="12" ht="34" customHeight="1">
      <c r="A12" s="130" t="n">
        <v>11</v>
      </c>
      <c r="B12" s="43" t="inlineStr">
        <is>
          <t>include_after_title_abstract_screen</t>
        </is>
      </c>
      <c r="C12" s="41" t="inlineStr">
        <is>
          <t>Incluir provisionalmente</t>
        </is>
      </c>
      <c r="D12" s="43" t="inlineStr">
        <is>
          <t>Provisional include</t>
        </is>
      </c>
      <c r="E12" s="43" t="inlineStr">
        <is>
          <t>Sí</t>
        </is>
      </c>
      <c r="F12" s="43" t="inlineStr">
        <is>
          <t>Title/abstract screening</t>
        </is>
      </c>
      <c r="G12" s="41">
        <f>IF(D12="Provisional include",IFERROR(INDEX('Texto_completo_191'!$H$2:$H$193,MATCH(A12,'Texto_completo_191'!$A$2:$A$193,0)),"Not recorded"),IF(D12="Report not retrieved","Not retrieved","Not applicable"))</f>
        <v/>
      </c>
      <c r="H12" s="41">
        <f>IF(D12="Provisional include",IFERROR(INDEX('Texto_completo_191'!$J$2:$J$193,MATCH(A12,'Texto_completo_191'!$A$2:$A$193,0)),"Pending adjudication"),IF(D12="Report not retrieved","Report not retrieved","Not applicable"))</f>
        <v/>
      </c>
      <c r="I12" s="41" t="str"/>
      <c r="J12" s="41" t="inlineStr">
        <is>
          <t>Estudio primario o implementación/evaluación empírica de IA, aprendizaje automático o modelado computacional aplicado a ASD, riesgo, caracterización, apoyo o intervención.</t>
        </is>
      </c>
      <c r="K12" s="43" t="n"/>
      <c r="L12" s="43" t="n"/>
      <c r="M12" s="130" t="n">
        <v>2025</v>
      </c>
      <c r="N12" s="41" t="inlineStr">
        <is>
          <t>Ensembler_fMRI: An Intelligent Approach for the Early Prediction of Autism Disorder</t>
        </is>
      </c>
      <c r="O12" s="43" t="inlineStr">
        <is>
          <t>Rupaly Thakur and Deepti Malhotra and Mehak Mengi</t>
        </is>
      </c>
      <c r="P12" s="43" t="inlineStr">
        <is>
          <t>10.1016/j.procs.2025.04.142</t>
        </is>
      </c>
      <c r="Q12" s="41" t="inlineStr">
        <is>
          <t>Procedia Computer Science</t>
        </is>
      </c>
      <c r="R12" s="43" t="inlineStr">
        <is>
          <t>article</t>
        </is>
      </c>
      <c r="S12" s="43" t="inlineStr">
        <is>
          <t>Elsevier B.V.</t>
        </is>
      </c>
      <c r="T12" s="43" t="inlineStr">
        <is>
          <t>https://www.sciencedirect.com/science/article/pii/S187705092501244X</t>
        </is>
      </c>
      <c r="U12" s="41" t="str"/>
      <c r="V12" s="43"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W12" s="43" t="inlineStr">
        <is>
          <t>title_abstract_plus_targeted_primary_source_verification</t>
        </is>
      </c>
      <c r="X12" s="43" t="inlineStr">
        <is>
          <t>doi:10.1016/j.procs.2025.04.142</t>
        </is>
      </c>
      <c r="Y12" s="43">
        <f>COUNTIF($A$2:$A$431,A12)</f>
        <v/>
      </c>
      <c r="Z12" s="41">
        <f>IF(D12="Provisional include",IFERROR(IF(INDEX('Texto_completo_191'!$K$2:$K$193,MATCH(A12,'Texto_completo_191'!$A$2:$A$193,0))=0,"",INDEX('Texto_completo_191'!$K$2:$K$193,MATCH(A12,'Texto_completo_191'!$A$2:$A$193,0))),""),IF(D12="Excluded",J12,""))</f>
        <v/>
      </c>
      <c r="AA12" s="43">
        <f>IF(D12="Provisional include",IFERROR(IF(INDEX('Texto_completo_191'!$L$2:$L$193,MATCH(A12,'Texto_completo_191'!$A$2:$A$193,0))=0,"",INDEX('Texto_completo_191'!$L$2:$L$193,MATCH(A12,'Texto_completo_191'!$A$2:$A$193,0))),""),"")</f>
        <v/>
      </c>
      <c r="AB12" s="131">
        <f>IF(D12="Provisional include",IFERROR(IF(INDEX('Texto_completo_191'!$M$2:$M$193,MATCH(A12,'Texto_completo_191'!$A$2:$A$193,0))=0,"",INDEX('Texto_completo_191'!$M$2:$M$193,MATCH(A12,'Texto_completo_191'!$A$2:$A$193,0))),""),"")</f>
        <v/>
      </c>
    </row>
    <row r="13" ht="34" customHeight="1">
      <c r="A13" s="130" t="n">
        <v>12</v>
      </c>
      <c r="B13" s="43" t="inlineStr">
        <is>
          <t>include_after_full_text_open_access</t>
        </is>
      </c>
      <c r="C13" s="41" t="inlineStr">
        <is>
          <t>Incluir tras revisión de texto completo abierto</t>
        </is>
      </c>
      <c r="D13" s="43" t="inlineStr">
        <is>
          <t>Provisional include</t>
        </is>
      </c>
      <c r="E13" s="43" t="inlineStr">
        <is>
          <t>Sí</t>
        </is>
      </c>
      <c r="F13" s="43" t="inlineStr">
        <is>
          <t>Full-text review</t>
        </is>
      </c>
      <c r="G13" s="41">
        <f>IF(D13="Provisional include",IFERROR(INDEX('Texto_completo_191'!$H$2:$H$193,MATCH(A13,'Texto_completo_191'!$A$2:$A$193,0)),"Not recorded"),IF(D13="Report not retrieved","Not retrieved","Not applicable"))</f>
        <v/>
      </c>
      <c r="H13" s="41">
        <f>IF(D13="Provisional include",IFERROR(INDEX('Texto_completo_191'!$J$2:$J$193,MATCH(A13,'Texto_completo_191'!$A$2:$A$193,0)),"Pending adjudication"),IF(D13="Report not retrieved","Report not retrieved","Not applicable"))</f>
        <v/>
      </c>
      <c r="I13" s="41" t="n"/>
      <c r="J13" s="41" t="inlineStr">
        <is>
          <t>Texto completo confirma estudio primario con Machine Learning aplicado a ASD (Diagnostic prediction / rule-out).</t>
        </is>
      </c>
      <c r="K13" s="43" t="n"/>
      <c r="L13" s="43" t="n"/>
      <c r="M13" s="130" t="n">
        <v>2025</v>
      </c>
      <c r="N13" s="41" t="inlineStr">
        <is>
          <t>Integration of an Artificial Intelligence–Based Autism Diagnostic Device into the ECHO Autism Primary Care Workflow: Prospective Observational Study</t>
        </is>
      </c>
      <c r="O13" s="43" t="inlineStr">
        <is>
          <t>Kristin Sohl and Erik Linstead and Kelianne Heinz and Elia Eiroa Lledo and Alicia Brewer Curran and Melissa Mahurin and Valeria Nanclares-Nogués and Carmela Salomon and Minda Seal and Sharief Taraman</t>
        </is>
      </c>
      <c r="P13" s="43" t="inlineStr">
        <is>
          <t>10.2196/80733</t>
        </is>
      </c>
      <c r="Q13" s="41" t="inlineStr">
        <is>
          <t>JMIR Formative Research</t>
        </is>
      </c>
      <c r="R13" s="43" t="inlineStr">
        <is>
          <t>article</t>
        </is>
      </c>
      <c r="S13" s="43" t="inlineStr">
        <is>
          <t>JMIR Publications Inc.</t>
        </is>
      </c>
      <c r="T13" s="43" t="inlineStr">
        <is>
          <t>https://doi.org/10.2196/80733</t>
        </is>
      </c>
      <c r="U13" s="41" t="inlineStr">
        <is>
          <t>Texto completo abierto revisado; evidencia y codificación en Extraccion_RQ_nuevos.</t>
        </is>
      </c>
      <c r="V13"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13" s="43" t="inlineStr">
        <is>
          <t>open_full_text_review_2026_09_04</t>
        </is>
      </c>
      <c r="X13" s="43" t="inlineStr">
        <is>
          <t>doi:10.2196/80733</t>
        </is>
      </c>
      <c r="Y13" s="43">
        <f>COUNTIF($A$2:$A$431,A13)</f>
        <v/>
      </c>
      <c r="Z13" s="41">
        <f>IF(D13="Provisional include",IFERROR(IF(INDEX('Texto_completo_191'!$K$2:$K$193,MATCH(A13,'Texto_completo_191'!$A$2:$A$193,0))=0,"",INDEX('Texto_completo_191'!$K$2:$K$193,MATCH(A13,'Texto_completo_191'!$A$2:$A$193,0))),""),IF(D13="Excluded",J13,""))</f>
        <v/>
      </c>
      <c r="AA13" s="43">
        <f>IF(D13="Provisional include",IFERROR(IF(INDEX('Texto_completo_191'!$L$2:$L$193,MATCH(A13,'Texto_completo_191'!$A$2:$A$193,0))=0,"",INDEX('Texto_completo_191'!$L$2:$L$193,MATCH(A13,'Texto_completo_191'!$A$2:$A$193,0))),""),"")</f>
        <v/>
      </c>
      <c r="AB13" s="131">
        <f>IF(D13="Provisional include",IFERROR(IF(INDEX('Texto_completo_191'!$M$2:$M$193,MATCH(A13,'Texto_completo_191'!$A$2:$A$193,0))=0,"",INDEX('Texto_completo_191'!$M$2:$M$193,MATCH(A13,'Texto_completo_191'!$A$2:$A$193,0))),""),"")</f>
        <v/>
      </c>
    </row>
    <row r="14" ht="34" customHeight="1">
      <c r="A14" s="130" t="n">
        <v>13</v>
      </c>
      <c r="B14" s="43" t="inlineStr">
        <is>
          <t>include_after_full_text_open_access</t>
        </is>
      </c>
      <c r="C14" s="41" t="inlineStr">
        <is>
          <t>Incluir tras revisión de texto completo abierto</t>
        </is>
      </c>
      <c r="D14" s="43" t="inlineStr">
        <is>
          <t>Provisional include</t>
        </is>
      </c>
      <c r="E14" s="43" t="inlineStr">
        <is>
          <t>Sí</t>
        </is>
      </c>
      <c r="F14" s="43" t="inlineStr">
        <is>
          <t>Full-text review</t>
        </is>
      </c>
      <c r="G14" s="41">
        <f>IF(D14="Provisional include",IFERROR(INDEX('Texto_completo_191'!$H$2:$H$193,MATCH(A14,'Texto_completo_191'!$A$2:$A$193,0)),"Not recorded"),IF(D14="Report not retrieved","Not retrieved","Not applicable"))</f>
        <v/>
      </c>
      <c r="H14" s="41">
        <f>IF(D14="Provisional include",IFERROR(INDEX('Texto_completo_191'!$J$2:$J$193,MATCH(A14,'Texto_completo_191'!$A$2:$A$193,0)),"Pending adjudication"),IF(D14="Report not retrieved","Report not retrieved","Not applicable"))</f>
        <v/>
      </c>
      <c r="I14" s="41" t="n"/>
      <c r="J14" s="41" t="inlineStr">
        <is>
          <t>Texto completo confirma estudio primario con Hybrid aplicado a ASD (Mechanistic interpretation / biomarker characterization).</t>
        </is>
      </c>
      <c r="K14" s="43" t="n"/>
      <c r="L14" s="43" t="n"/>
      <c r="M14" s="130" t="n">
        <v>2025</v>
      </c>
      <c r="N14" s="41" t="inlineStr">
        <is>
          <t>In-silico assessment of dynamic symbiotic microbial interactions in a reduced microbiota related to the autism spectrum disorder symptoms</t>
        </is>
      </c>
      <c r="O14" s="43" t="inlineStr">
        <is>
          <t>Juan Manuel Olaguez-Gonzalez and Isaac Chairez and Luz Breton-Deval and Mariel Alfaro-Ponce</t>
        </is>
      </c>
      <c r="P14" s="43" t="inlineStr">
        <is>
          <t>10.1016/j.csbj.2025.09.006</t>
        </is>
      </c>
      <c r="Q14" s="41" t="inlineStr">
        <is>
          <t>Computational and Structural Biotechnology Journal</t>
        </is>
      </c>
      <c r="R14" s="43" t="inlineStr">
        <is>
          <t>article</t>
        </is>
      </c>
      <c r="S14" s="43" t="inlineStr">
        <is>
          <t>Elsevier B.V.</t>
        </is>
      </c>
      <c r="T14" s="43" t="inlineStr">
        <is>
          <t>https://doi.org/10.1016/j.csbj.2025.09.006</t>
        </is>
      </c>
      <c r="U14" s="41" t="inlineStr">
        <is>
          <t>Texto completo abierto revisado; evidencia y codificación en Extraccion_RQ_nuevos.</t>
        </is>
      </c>
      <c r="V14" s="43"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W14" s="43" t="inlineStr">
        <is>
          <t>open_full_text_review_2026_09_04</t>
        </is>
      </c>
      <c r="X14" s="43" t="inlineStr">
        <is>
          <t>doi:10.1016/j.csbj.2025.09.006</t>
        </is>
      </c>
      <c r="Y14" s="43">
        <f>COUNTIF($A$2:$A$431,A14)</f>
        <v/>
      </c>
      <c r="Z14" s="41">
        <f>IF(D14="Provisional include",IFERROR(IF(INDEX('Texto_completo_191'!$K$2:$K$193,MATCH(A14,'Texto_completo_191'!$A$2:$A$193,0))=0,"",INDEX('Texto_completo_191'!$K$2:$K$193,MATCH(A14,'Texto_completo_191'!$A$2:$A$193,0))),""),IF(D14="Excluded",J14,""))</f>
        <v/>
      </c>
      <c r="AA14" s="43">
        <f>IF(D14="Provisional include",IFERROR(IF(INDEX('Texto_completo_191'!$L$2:$L$193,MATCH(A14,'Texto_completo_191'!$A$2:$A$193,0))=0,"",INDEX('Texto_completo_191'!$L$2:$L$193,MATCH(A14,'Texto_completo_191'!$A$2:$A$193,0))),""),"")</f>
        <v/>
      </c>
      <c r="AB14" s="131">
        <f>IF(D14="Provisional include",IFERROR(IF(INDEX('Texto_completo_191'!$M$2:$M$193,MATCH(A14,'Texto_completo_191'!$A$2:$A$193,0))=0,"",INDEX('Texto_completo_191'!$M$2:$M$193,MATCH(A14,'Texto_completo_191'!$A$2:$A$193,0))),""),"")</f>
        <v/>
      </c>
    </row>
    <row r="15" ht="34" customHeight="1">
      <c r="A15" s="130" t="n">
        <v>14</v>
      </c>
      <c r="B15" s="43" t="inlineStr">
        <is>
          <t>already_in_current_276</t>
        </is>
      </c>
      <c r="C15" s="41" t="inlineStr">
        <is>
          <t>No agregar: ya está en los 276</t>
        </is>
      </c>
      <c r="D15" s="43" t="inlineStr">
        <is>
          <t>Already in base 276</t>
        </is>
      </c>
      <c r="E15" s="43" t="inlineStr">
        <is>
          <t>No</t>
        </is>
      </c>
      <c r="F15" s="43" t="inlineStr">
        <is>
          <t>Deduplication against base corpus</t>
        </is>
      </c>
      <c r="G15" s="41">
        <f>IF(D15="Provisional include",IFERROR(INDEX('Texto_completo_191'!$H$2:$H$193,MATCH(A15,'Texto_completo_191'!$A$2:$A$193,0)),"Not recorded"),IF(D15="Report not retrieved","Not retrieved","Not applicable"))</f>
        <v/>
      </c>
      <c r="H15" s="41">
        <f>IF(D15="Provisional include",IFERROR(INDEX('Texto_completo_191'!$J$2:$J$193,MATCH(A15,'Texto_completo_191'!$A$2:$A$193,0)),"Pending adjudication"),IF(D15="Report not retrieved","Report not retrieved","Not applicable"))</f>
        <v/>
      </c>
      <c r="I15" s="41" t="str"/>
      <c r="J15" s="41" t="inlineStr">
        <is>
          <t>Coincidencia por DOI o título normalizado con el corpus analítico vigente de 276 estudios.</t>
        </is>
      </c>
      <c r="K15" s="43" t="n"/>
      <c r="L15" s="43" t="n">
        <v>29</v>
      </c>
      <c r="M15" s="130" t="n">
        <v>2025</v>
      </c>
      <c r="N15" s="41" t="inlineStr">
        <is>
          <t>An intellectual autism spectrum disorder classification framework in healthcare industry using ViT-based adaptive deep learning model</t>
        </is>
      </c>
      <c r="O15" s="43" t="inlineStr">
        <is>
          <t>Rama Parvathy and Rajesh Arunachalam and Sukumaran Damodaran and Muna Al-Razgan and Yasser A Ali and Yogapriya J</t>
        </is>
      </c>
      <c r="P15" s="43" t="inlineStr">
        <is>
          <t>10.1016/j.bspc.2025.107737</t>
        </is>
      </c>
      <c r="Q15" s="41" t="inlineStr">
        <is>
          <t>Biomedical Signal Processing and Control</t>
        </is>
      </c>
      <c r="R15" s="43" t="inlineStr">
        <is>
          <t>article</t>
        </is>
      </c>
      <c r="S15" s="43" t="inlineStr">
        <is>
          <t>Elsevier Ltd</t>
        </is>
      </c>
      <c r="T15" s="43" t="inlineStr">
        <is>
          <t>https://www.sciencedirect.com/science/article/pii/S1746809425002484</t>
        </is>
      </c>
      <c r="U15" s="41" t="str"/>
      <c r="V15" s="43"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W15" s="43" t="inlineStr">
        <is>
          <t>title_abstract_plus_targeted_primary_source_verification</t>
        </is>
      </c>
      <c r="X15" s="43" t="inlineStr">
        <is>
          <t>doi:10.1016/j.bspc.2025.107737</t>
        </is>
      </c>
      <c r="Y15" s="43">
        <f>COUNTIF($A$2:$A$431,A15)</f>
        <v/>
      </c>
      <c r="Z15" s="41">
        <f>IF(D15="Provisional include",IFERROR(IF(INDEX('Texto_completo_191'!$K$2:$K$193,MATCH(A15,'Texto_completo_191'!$A$2:$A$193,0))=0,"",INDEX('Texto_completo_191'!$K$2:$K$193,MATCH(A15,'Texto_completo_191'!$A$2:$A$193,0))),""),IF(D15="Excluded",J15,""))</f>
        <v/>
      </c>
      <c r="AA15" s="43">
        <f>IF(D15="Provisional include",IFERROR(IF(INDEX('Texto_completo_191'!$L$2:$L$193,MATCH(A15,'Texto_completo_191'!$A$2:$A$193,0))=0,"",INDEX('Texto_completo_191'!$L$2:$L$193,MATCH(A15,'Texto_completo_191'!$A$2:$A$193,0))),""),"")</f>
        <v/>
      </c>
      <c r="AB15" s="131">
        <f>IF(D15="Provisional include",IFERROR(IF(INDEX('Texto_completo_191'!$M$2:$M$193,MATCH(A15,'Texto_completo_191'!$A$2:$A$193,0))=0,"",INDEX('Texto_completo_191'!$M$2:$M$193,MATCH(A15,'Texto_completo_191'!$A$2:$A$193,0))),""),"")</f>
        <v/>
      </c>
    </row>
    <row r="16" ht="34" customHeight="1">
      <c r="A16" s="130" t="n">
        <v>15</v>
      </c>
      <c r="B16" s="43" t="inlineStr">
        <is>
          <t>include_after_title_abstract_screen</t>
        </is>
      </c>
      <c r="C16" s="41" t="inlineStr">
        <is>
          <t>Incluir provisionalmente</t>
        </is>
      </c>
      <c r="D16" s="43" t="inlineStr">
        <is>
          <t>Provisional include</t>
        </is>
      </c>
      <c r="E16" s="43" t="inlineStr">
        <is>
          <t>Sí</t>
        </is>
      </c>
      <c r="F16" s="43" t="inlineStr">
        <is>
          <t>Title/abstract screening</t>
        </is>
      </c>
      <c r="G16" s="41">
        <f>IF(D16="Provisional include",IFERROR(INDEX('Texto_completo_191'!$H$2:$H$193,MATCH(A16,'Texto_completo_191'!$A$2:$A$193,0)),"Not recorded"),IF(D16="Report not retrieved","Not retrieved","Not applicable"))</f>
        <v/>
      </c>
      <c r="H16" s="41">
        <f>IF(D16="Provisional include",IFERROR(INDEX('Texto_completo_191'!$J$2:$J$193,MATCH(A16,'Texto_completo_191'!$A$2:$A$193,0)),"Pending adjudication"),IF(D16="Report not retrieved","Report not retrieved","Not applicable"))</f>
        <v/>
      </c>
      <c r="I16" s="41" t="str"/>
      <c r="J16" s="41" t="inlineStr">
        <is>
          <t>Estudio primario o implementación/evaluación empírica de IA, aprendizaje automático o modelado computacional aplicado a ASD, riesgo, caracterización, apoyo o intervención.</t>
        </is>
      </c>
      <c r="K16" s="43" t="n"/>
      <c r="L16" s="43" t="n"/>
      <c r="M16" s="130" t="n">
        <v>2025</v>
      </c>
      <c r="N16" s="41" t="inlineStr">
        <is>
          <t>MCBERT: A multi-modal framework for the diagnosis of autism spectrum disorder</t>
        </is>
      </c>
      <c r="O16" s="43" t="inlineStr">
        <is>
          <t>Kainat Khan and Rahul Katarya</t>
        </is>
      </c>
      <c r="P16" s="43" t="inlineStr">
        <is>
          <t>10.1016/j.biopsycho.2024.108976</t>
        </is>
      </c>
      <c r="Q16" s="41" t="inlineStr">
        <is>
          <t>Biological Psychology</t>
        </is>
      </c>
      <c r="R16" s="43" t="inlineStr">
        <is>
          <t>article</t>
        </is>
      </c>
      <c r="S16" s="43" t="inlineStr">
        <is>
          <t>Elsevier B.V.</t>
        </is>
      </c>
      <c r="T16" s="43" t="inlineStr">
        <is>
          <t>https://www.sciencedirect.com/science/article/pii/S0301051124002369</t>
        </is>
      </c>
      <c r="U16" s="41" t="str"/>
      <c r="V16" s="43"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W16" s="43" t="inlineStr">
        <is>
          <t>title_abstract_plus_targeted_primary_source_verification</t>
        </is>
      </c>
      <c r="X16" s="43" t="inlineStr">
        <is>
          <t>doi:10.1016/j.biopsycho.2024.108976</t>
        </is>
      </c>
      <c r="Y16" s="43">
        <f>COUNTIF($A$2:$A$431,A16)</f>
        <v/>
      </c>
      <c r="Z16" s="41">
        <f>IF(D16="Provisional include",IFERROR(IF(INDEX('Texto_completo_191'!$K$2:$K$193,MATCH(A16,'Texto_completo_191'!$A$2:$A$193,0))=0,"",INDEX('Texto_completo_191'!$K$2:$K$193,MATCH(A16,'Texto_completo_191'!$A$2:$A$193,0))),""),IF(D16="Excluded",J16,""))</f>
        <v/>
      </c>
      <c r="AA16" s="43">
        <f>IF(D16="Provisional include",IFERROR(IF(INDEX('Texto_completo_191'!$L$2:$L$193,MATCH(A16,'Texto_completo_191'!$A$2:$A$193,0))=0,"",INDEX('Texto_completo_191'!$L$2:$L$193,MATCH(A16,'Texto_completo_191'!$A$2:$A$193,0))),""),"")</f>
        <v/>
      </c>
      <c r="AB16" s="131">
        <f>IF(D16="Provisional include",IFERROR(IF(INDEX('Texto_completo_191'!$M$2:$M$193,MATCH(A16,'Texto_completo_191'!$A$2:$A$193,0))=0,"",INDEX('Texto_completo_191'!$M$2:$M$193,MATCH(A16,'Texto_completo_191'!$A$2:$A$193,0))),""),"")</f>
        <v/>
      </c>
    </row>
    <row r="17" ht="34" customHeight="1">
      <c r="A17" s="130" t="n">
        <v>16</v>
      </c>
      <c r="B17" s="43" t="inlineStr">
        <is>
          <t>include_after_title_abstract_screen</t>
        </is>
      </c>
      <c r="C17" s="41" t="inlineStr">
        <is>
          <t>Incluir provisionalmente</t>
        </is>
      </c>
      <c r="D17" s="43" t="inlineStr">
        <is>
          <t>Provisional include</t>
        </is>
      </c>
      <c r="E17" s="43" t="inlineStr">
        <is>
          <t>Sí</t>
        </is>
      </c>
      <c r="F17" s="43" t="inlineStr">
        <is>
          <t>Title/abstract screening</t>
        </is>
      </c>
      <c r="G17" s="41">
        <f>IF(D17="Provisional include",IFERROR(INDEX('Texto_completo_191'!$H$2:$H$193,MATCH(A17,'Texto_completo_191'!$A$2:$A$193,0)),"Not recorded"),IF(D17="Report not retrieved","Not retrieved","Not applicable"))</f>
        <v/>
      </c>
      <c r="H17" s="41">
        <f>IF(D17="Provisional include",IFERROR(INDEX('Texto_completo_191'!$J$2:$J$193,MATCH(A17,'Texto_completo_191'!$A$2:$A$193,0)),"Pending adjudication"),IF(D17="Report not retrieved","Report not retrieved","Not applicable"))</f>
        <v/>
      </c>
      <c r="I17" s="41" t="str"/>
      <c r="J17" s="41" t="inlineStr">
        <is>
          <t>Estudio primario o implementación/evaluación empírica de IA, aprendizaje automático o modelado computacional aplicado a ASD, riesgo, caracterización, apoyo o intervención.</t>
        </is>
      </c>
      <c r="K17" s="43" t="n"/>
      <c r="L17" s="43" t="n"/>
      <c r="M17" s="130" t="n">
        <v>2025</v>
      </c>
      <c r="N17" s="41" t="inlineStr">
        <is>
          <t>Unraveling pathogenesis and potential biomarkers for autism spectrum disorder associated with HIF1A pathway based on machine learning and experiment validation</t>
        </is>
      </c>
      <c r="O17" s="43" t="inlineStr">
        <is>
          <t>Jinru Cui and Heli Li and Cong Hu and Feiyan Zhang and Yunjie Li and Ying Weng and Liping Yang and Yingying Li and Minglan Yao and Hao Li and Xiaoping Luo and Yan Hao</t>
        </is>
      </c>
      <c r="P17" s="43" t="inlineStr">
        <is>
          <t>10.1016/j.nbd.2024.106763</t>
        </is>
      </c>
      <c r="Q17" s="41" t="inlineStr">
        <is>
          <t>Neurobiology of Disease</t>
        </is>
      </c>
      <c r="R17" s="43" t="inlineStr">
        <is>
          <t>article</t>
        </is>
      </c>
      <c r="S17" s="43" t="inlineStr">
        <is>
          <t>Academic Press Inc.</t>
        </is>
      </c>
      <c r="T17" s="43" t="inlineStr">
        <is>
          <t>https://www.sciencedirect.com/science/article/pii/S0969996124003656</t>
        </is>
      </c>
      <c r="U17" s="41" t="str"/>
      <c r="V17" s="43"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W17" s="43" t="inlineStr">
        <is>
          <t>title_abstract_plus_targeted_primary_source_verification</t>
        </is>
      </c>
      <c r="X17" s="43" t="inlineStr">
        <is>
          <t>doi:10.1016/j.nbd.2024.106763</t>
        </is>
      </c>
      <c r="Y17" s="43">
        <f>COUNTIF($A$2:$A$431,A17)</f>
        <v/>
      </c>
      <c r="Z17" s="41">
        <f>IF(D17="Provisional include",IFERROR(IF(INDEX('Texto_completo_191'!$K$2:$K$193,MATCH(A17,'Texto_completo_191'!$A$2:$A$193,0))=0,"",INDEX('Texto_completo_191'!$K$2:$K$193,MATCH(A17,'Texto_completo_191'!$A$2:$A$193,0))),""),IF(D17="Excluded",J17,""))</f>
        <v/>
      </c>
      <c r="AA17" s="43">
        <f>IF(D17="Provisional include",IFERROR(IF(INDEX('Texto_completo_191'!$L$2:$L$193,MATCH(A17,'Texto_completo_191'!$A$2:$A$193,0))=0,"",INDEX('Texto_completo_191'!$L$2:$L$193,MATCH(A17,'Texto_completo_191'!$A$2:$A$193,0))),""),"")</f>
        <v/>
      </c>
      <c r="AB17" s="131">
        <f>IF(D17="Provisional include",IFERROR(IF(INDEX('Texto_completo_191'!$M$2:$M$193,MATCH(A17,'Texto_completo_191'!$A$2:$A$193,0))=0,"",INDEX('Texto_completo_191'!$M$2:$M$193,MATCH(A17,'Texto_completo_191'!$A$2:$A$193,0))),""),"")</f>
        <v/>
      </c>
    </row>
    <row r="18" ht="34" customHeight="1">
      <c r="A18" s="130" t="n">
        <v>17</v>
      </c>
      <c r="B18" s="43" t="inlineStr">
        <is>
          <t>already_in_current_276</t>
        </is>
      </c>
      <c r="C18" s="41" t="inlineStr">
        <is>
          <t>No agregar: ya está en los 276</t>
        </is>
      </c>
      <c r="D18" s="43" t="inlineStr">
        <is>
          <t>Already in base 276</t>
        </is>
      </c>
      <c r="E18" s="43" t="inlineStr">
        <is>
          <t>No</t>
        </is>
      </c>
      <c r="F18" s="43" t="inlineStr">
        <is>
          <t>Deduplication against base corpus</t>
        </is>
      </c>
      <c r="G18" s="41">
        <f>IF(D18="Provisional include",IFERROR(INDEX('Texto_completo_191'!$H$2:$H$193,MATCH(A18,'Texto_completo_191'!$A$2:$A$193,0)),"Not recorded"),IF(D18="Report not retrieved","Not retrieved","Not applicable"))</f>
        <v/>
      </c>
      <c r="H18" s="41">
        <f>IF(D18="Provisional include",IFERROR(INDEX('Texto_completo_191'!$J$2:$J$193,MATCH(A18,'Texto_completo_191'!$A$2:$A$193,0)),"Pending adjudication"),IF(D18="Report not retrieved","Report not retrieved","Not applicable"))</f>
        <v/>
      </c>
      <c r="I18" s="41" t="str"/>
      <c r="J18" s="41" t="inlineStr">
        <is>
          <t>Coincidencia por DOI o título normalizado con el corpus analítico vigente de 276 estudios.</t>
        </is>
      </c>
      <c r="K18" s="43" t="n"/>
      <c r="L18" s="43" t="n">
        <v>203</v>
      </c>
      <c r="M18" s="130" t="n">
        <v>2025</v>
      </c>
      <c r="N18" s="41" t="inlineStr">
        <is>
          <t>Multimodal autism detection: Deep hybrid model with improved feature level fusion</t>
        </is>
      </c>
      <c r="O18" s="43" t="inlineStr">
        <is>
          <t>S Vidivelli and P Padmakumari and P Shanthi</t>
        </is>
      </c>
      <c r="P18" s="43" t="inlineStr">
        <is>
          <t>10.1016/j.cmpb.2024.108492</t>
        </is>
      </c>
      <c r="Q18" s="41" t="inlineStr">
        <is>
          <t>Computer Methods and Programs in Biomedicine</t>
        </is>
      </c>
      <c r="R18" s="43" t="inlineStr">
        <is>
          <t>article</t>
        </is>
      </c>
      <c r="S18" s="43" t="inlineStr">
        <is>
          <t>Elsevier Ireland Ltd</t>
        </is>
      </c>
      <c r="T18" s="43" t="inlineStr">
        <is>
          <t>https://www.sciencedirect.com/science/article/pii/S0169260724004851</t>
        </is>
      </c>
      <c r="U18" s="41" t="str"/>
      <c r="V18" s="4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W18" s="43" t="inlineStr">
        <is>
          <t>title_abstract_plus_targeted_primary_source_verification</t>
        </is>
      </c>
      <c r="X18" s="43" t="inlineStr">
        <is>
          <t>doi:10.1016/j.cmpb.2024.108492</t>
        </is>
      </c>
      <c r="Y18" s="43">
        <f>COUNTIF($A$2:$A$431,A18)</f>
        <v/>
      </c>
      <c r="Z18" s="41">
        <f>IF(D18="Provisional include",IFERROR(IF(INDEX('Texto_completo_191'!$K$2:$K$193,MATCH(A18,'Texto_completo_191'!$A$2:$A$193,0))=0,"",INDEX('Texto_completo_191'!$K$2:$K$193,MATCH(A18,'Texto_completo_191'!$A$2:$A$193,0))),""),IF(D18="Excluded",J18,""))</f>
        <v/>
      </c>
      <c r="AA18" s="43">
        <f>IF(D18="Provisional include",IFERROR(IF(INDEX('Texto_completo_191'!$L$2:$L$193,MATCH(A18,'Texto_completo_191'!$A$2:$A$193,0))=0,"",INDEX('Texto_completo_191'!$L$2:$L$193,MATCH(A18,'Texto_completo_191'!$A$2:$A$193,0))),""),"")</f>
        <v/>
      </c>
      <c r="AB18" s="131">
        <f>IF(D18="Provisional include",IFERROR(IF(INDEX('Texto_completo_191'!$M$2:$M$193,MATCH(A18,'Texto_completo_191'!$A$2:$A$193,0))=0,"",INDEX('Texto_completo_191'!$M$2:$M$193,MATCH(A18,'Texto_completo_191'!$A$2:$A$193,0))),""),"")</f>
        <v/>
      </c>
    </row>
    <row r="19" ht="34" customHeight="1">
      <c r="A19" s="130" t="n">
        <v>18</v>
      </c>
      <c r="B19" s="43" t="inlineStr">
        <is>
          <t>exclude_no_qualifying_ai_application</t>
        </is>
      </c>
      <c r="C19" s="41" t="inlineStr">
        <is>
          <t>Excluir: sin aplicación de IA elegible</t>
        </is>
      </c>
      <c r="D19" s="43" t="inlineStr">
        <is>
          <t>Excluded</t>
        </is>
      </c>
      <c r="E19" s="43" t="inlineStr">
        <is>
          <t>No</t>
        </is>
      </c>
      <c r="F19" s="43" t="inlineStr">
        <is>
          <t>Title/abstract screening</t>
        </is>
      </c>
      <c r="G19" s="41">
        <f>IF(D19="Provisional include",IFERROR(INDEX('Texto_completo_191'!$H$2:$H$193,MATCH(A19,'Texto_completo_191'!$A$2:$A$193,0)),"Not recorded"),IF(D19="Report not retrieved","Not retrieved","Not applicable"))</f>
        <v/>
      </c>
      <c r="H19" s="41">
        <f>IF(D19="Provisional include",IFERROR(INDEX('Texto_completo_191'!$J$2:$J$193,MATCH(A19,'Texto_completo_191'!$A$2:$A$193,0)),"Pending adjudication"),IF(D19="Report not retrieved","Report not retrieved","Not applicable"))</f>
        <v/>
      </c>
      <c r="I19" s="41" t="str"/>
      <c r="J19" s="41" t="inlineStr">
        <is>
          <t>El trabajo no implementa ni evalúa una técnica de IA/ML como componente sustantivo del estudio de ASD.</t>
        </is>
      </c>
      <c r="K19" s="43" t="n"/>
      <c r="L19" s="43" t="n"/>
      <c r="M19" s="130" t="n">
        <v>2025</v>
      </c>
      <c r="N19" s="41" t="inlineStr">
        <is>
          <t>What About Life Skills? Tailoring Interventions for Autism and Beyond</t>
        </is>
      </c>
      <c r="O19" s="43" t="inlineStr">
        <is>
          <t>Elaine B Clarke and Amie Duncan and Catherine Lord</t>
        </is>
      </c>
      <c r="P19" s="43" t="inlineStr">
        <is>
          <t>10.1016/j.jaac.2024.12.012</t>
        </is>
      </c>
      <c r="Q19" s="41" t="inlineStr">
        <is>
          <t>Journal of the American Academy of Child and Adolescent Psychiatry</t>
        </is>
      </c>
      <c r="R19" s="43" t="inlineStr">
        <is>
          <t>article</t>
        </is>
      </c>
      <c r="S19" s="43" t="inlineStr">
        <is>
          <t>Elsevier Inc.</t>
        </is>
      </c>
      <c r="T19" s="43" t="inlineStr">
        <is>
          <t>https://www.sciencedirect.com/science/article/pii/S0890856725000851</t>
        </is>
      </c>
      <c r="U19" s="41" t="str"/>
      <c r="V19" s="43" t="n"/>
      <c r="W19" s="43" t="inlineStr">
        <is>
          <t>title_abstract_plus_targeted_primary_source_verification</t>
        </is>
      </c>
      <c r="X19" s="43" t="inlineStr">
        <is>
          <t>doi:10.1016/j.jaac.2024.12.012</t>
        </is>
      </c>
      <c r="Y19" s="43">
        <f>COUNTIF($A$2:$A$431,A19)</f>
        <v/>
      </c>
      <c r="Z19" s="41">
        <f>IF(D19="Provisional include",IFERROR(IF(INDEX('Texto_completo_191'!$K$2:$K$193,MATCH(A19,'Texto_completo_191'!$A$2:$A$193,0))=0,"",INDEX('Texto_completo_191'!$K$2:$K$193,MATCH(A19,'Texto_completo_191'!$A$2:$A$193,0))),""),IF(D19="Excluded",J19,""))</f>
        <v/>
      </c>
      <c r="AA19" s="43">
        <f>IF(D19="Provisional include",IFERROR(IF(INDEX('Texto_completo_191'!$L$2:$L$193,MATCH(A19,'Texto_completo_191'!$A$2:$A$193,0))=0,"",INDEX('Texto_completo_191'!$L$2:$L$193,MATCH(A19,'Texto_completo_191'!$A$2:$A$193,0))),""),"")</f>
        <v/>
      </c>
      <c r="AB19" s="131">
        <f>IF(D19="Provisional include",IFERROR(IF(INDEX('Texto_completo_191'!$M$2:$M$193,MATCH(A19,'Texto_completo_191'!$A$2:$A$193,0))=0,"",INDEX('Texto_completo_191'!$M$2:$M$193,MATCH(A19,'Texto_completo_191'!$A$2:$A$193,0))),""),"")</f>
        <v/>
      </c>
    </row>
    <row r="20" ht="34" customHeight="1">
      <c r="A20" s="130" t="n">
        <v>19</v>
      </c>
      <c r="B20" s="43" t="inlineStr">
        <is>
          <t>already_in_current_276</t>
        </is>
      </c>
      <c r="C20" s="41" t="inlineStr">
        <is>
          <t>No agregar: ya está en los 276</t>
        </is>
      </c>
      <c r="D20" s="43" t="inlineStr">
        <is>
          <t>Already in base 276</t>
        </is>
      </c>
      <c r="E20" s="43" t="inlineStr">
        <is>
          <t>No</t>
        </is>
      </c>
      <c r="F20" s="43" t="inlineStr">
        <is>
          <t>Deduplication against base corpus</t>
        </is>
      </c>
      <c r="G20" s="41">
        <f>IF(D20="Provisional include",IFERROR(INDEX('Texto_completo_191'!$H$2:$H$193,MATCH(A20,'Texto_completo_191'!$A$2:$A$193,0)),"Not recorded"),IF(D20="Report not retrieved","Not retrieved","Not applicable"))</f>
        <v/>
      </c>
      <c r="H20" s="41">
        <f>IF(D20="Provisional include",IFERROR(INDEX('Texto_completo_191'!$J$2:$J$193,MATCH(A20,'Texto_completo_191'!$A$2:$A$193,0)),"Pending adjudication"),IF(D20="Report not retrieved","Report not retrieved","Not applicable"))</f>
        <v/>
      </c>
      <c r="I20" s="41" t="str"/>
      <c r="J20" s="41" t="inlineStr">
        <is>
          <t>Coincidencia por DOI o título normalizado con el corpus analítico vigente de 276 estudios.</t>
        </is>
      </c>
      <c r="K20" s="43" t="n"/>
      <c r="L20" s="43" t="n">
        <v>92</v>
      </c>
      <c r="M20" s="130" t="n">
        <v>2025</v>
      </c>
      <c r="N20" s="41" t="inlineStr">
        <is>
          <t>Learning discriminative functional connectivity networks for identifying Autism spectrum disorder</t>
        </is>
      </c>
      <c r="O20" s="43" t="inlineStr">
        <is>
          <t>Mengxue Pang and Lei Liu and Feng Zhao and Bin Fu and Limei Zhang and Lishan Qiao</t>
        </is>
      </c>
      <c r="P20" s="43" t="inlineStr">
        <is>
          <t>10.1016/j.bspc.2024.107466</t>
        </is>
      </c>
      <c r="Q20" s="41" t="inlineStr">
        <is>
          <t>Biomedical Signal Processing and Control</t>
        </is>
      </c>
      <c r="R20" s="43" t="inlineStr">
        <is>
          <t>article</t>
        </is>
      </c>
      <c r="S20" s="43" t="inlineStr">
        <is>
          <t>Elsevier Ltd</t>
        </is>
      </c>
      <c r="T20" s="43" t="inlineStr">
        <is>
          <t>https://www.sciencedirect.com/science/article/pii/S1746809424015246</t>
        </is>
      </c>
      <c r="U20" s="41" t="str"/>
      <c r="V20" s="4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W20" s="43" t="inlineStr">
        <is>
          <t>title_abstract_plus_targeted_primary_source_verification</t>
        </is>
      </c>
      <c r="X20" s="43" t="inlineStr">
        <is>
          <t>doi:10.1016/j.bspc.2024.107466</t>
        </is>
      </c>
      <c r="Y20" s="43">
        <f>COUNTIF($A$2:$A$431,A20)</f>
        <v/>
      </c>
      <c r="Z20" s="41">
        <f>IF(D20="Provisional include",IFERROR(IF(INDEX('Texto_completo_191'!$K$2:$K$193,MATCH(A20,'Texto_completo_191'!$A$2:$A$193,0))=0,"",INDEX('Texto_completo_191'!$K$2:$K$193,MATCH(A20,'Texto_completo_191'!$A$2:$A$193,0))),""),IF(D20="Excluded",J20,""))</f>
        <v/>
      </c>
      <c r="AA20" s="43">
        <f>IF(D20="Provisional include",IFERROR(IF(INDEX('Texto_completo_191'!$L$2:$L$193,MATCH(A20,'Texto_completo_191'!$A$2:$A$193,0))=0,"",INDEX('Texto_completo_191'!$L$2:$L$193,MATCH(A20,'Texto_completo_191'!$A$2:$A$193,0))),""),"")</f>
        <v/>
      </c>
      <c r="AB20" s="131">
        <f>IF(D20="Provisional include",IFERROR(IF(INDEX('Texto_completo_191'!$M$2:$M$193,MATCH(A20,'Texto_completo_191'!$A$2:$A$193,0))=0,"",INDEX('Texto_completo_191'!$M$2:$M$193,MATCH(A20,'Texto_completo_191'!$A$2:$A$193,0))),""),"")</f>
        <v/>
      </c>
    </row>
    <row r="21" ht="34" customHeight="1">
      <c r="A21" s="130" t="n">
        <v>20</v>
      </c>
      <c r="B21" s="43" t="inlineStr">
        <is>
          <t>already_in_current_276</t>
        </is>
      </c>
      <c r="C21" s="41" t="inlineStr">
        <is>
          <t>No agregar: ya está en los 276</t>
        </is>
      </c>
      <c r="D21" s="43" t="inlineStr">
        <is>
          <t>Already in base 276</t>
        </is>
      </c>
      <c r="E21" s="43" t="inlineStr">
        <is>
          <t>No</t>
        </is>
      </c>
      <c r="F21" s="43" t="inlineStr">
        <is>
          <t>Deduplication against base corpus</t>
        </is>
      </c>
      <c r="G21" s="41">
        <f>IF(D21="Provisional include",IFERROR(INDEX('Texto_completo_191'!$H$2:$H$193,MATCH(A21,'Texto_completo_191'!$A$2:$A$193,0)),"Not recorded"),IF(D21="Report not retrieved","Not retrieved","Not applicable"))</f>
        <v/>
      </c>
      <c r="H21" s="41">
        <f>IF(D21="Provisional include",IFERROR(INDEX('Texto_completo_191'!$J$2:$J$193,MATCH(A21,'Texto_completo_191'!$A$2:$A$193,0)),"Pending adjudication"),IF(D21="Report not retrieved","Report not retrieved","Not applicable"))</f>
        <v/>
      </c>
      <c r="I21" s="41" t="str"/>
      <c r="J21" s="41" t="inlineStr">
        <is>
          <t>Coincidencia por DOI o título normalizado con el corpus analítico vigente de 276 estudios.</t>
        </is>
      </c>
      <c r="K21" s="43" t="n"/>
      <c r="L21" s="43" t="n">
        <v>11</v>
      </c>
      <c r="M21" s="130" t="n">
        <v>2025</v>
      </c>
      <c r="N21" s="41" t="inlineStr">
        <is>
          <t>Data Mining–Based Model for Computer-Aided Diagnosis of Autism and Gelotophobia: Mixed Methods Deep Learning Approach</t>
        </is>
      </c>
      <c r="O21" s="43" t="inlineStr">
        <is>
          <t>Mohamed Eldawansy and Hazem El Bakry and Samaa M Shohieb</t>
        </is>
      </c>
      <c r="P21" s="43" t="inlineStr">
        <is>
          <t>10.2196/72115</t>
        </is>
      </c>
      <c r="Q21" s="41" t="inlineStr">
        <is>
          <t>JMIR Formative Research</t>
        </is>
      </c>
      <c r="R21" s="43" t="inlineStr">
        <is>
          <t>article</t>
        </is>
      </c>
      <c r="S21" s="43" t="inlineStr">
        <is>
          <t>JMIR Publications Inc.</t>
        </is>
      </c>
      <c r="T21" s="43" t="inlineStr">
        <is>
          <t>https://formative.jmir.org/2026/1/e91833</t>
        </is>
      </c>
      <c r="U21" s="41" t="inlineStr">
        <is>
          <t>El artículo ya está en los 276 y tiene una expresión de preocupación posterior (DOI 10.2196/91833). No cambia N automáticamente, pero requiere bandera de integridad.</t>
        </is>
      </c>
      <c r="V21" s="43"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W21" s="43" t="inlineStr">
        <is>
          <t>title_abstract_plus_targeted_primary_source_verification</t>
        </is>
      </c>
      <c r="X21" s="43" t="inlineStr">
        <is>
          <t>doi:10.2196/72115</t>
        </is>
      </c>
      <c r="Y21" s="43">
        <f>COUNTIF($A$2:$A$431,A21)</f>
        <v/>
      </c>
      <c r="Z21" s="41">
        <f>IF(D21="Provisional include",IFERROR(IF(INDEX('Texto_completo_191'!$K$2:$K$193,MATCH(A21,'Texto_completo_191'!$A$2:$A$193,0))=0,"",INDEX('Texto_completo_191'!$K$2:$K$193,MATCH(A21,'Texto_completo_191'!$A$2:$A$193,0))),""),IF(D21="Excluded",J21,""))</f>
        <v/>
      </c>
      <c r="AA21" s="43">
        <f>IF(D21="Provisional include",IFERROR(IF(INDEX('Texto_completo_191'!$L$2:$L$193,MATCH(A21,'Texto_completo_191'!$A$2:$A$193,0))=0,"",INDEX('Texto_completo_191'!$L$2:$L$193,MATCH(A21,'Texto_completo_191'!$A$2:$A$193,0))),""),"")</f>
        <v/>
      </c>
      <c r="AB21" s="131">
        <f>IF(D21="Provisional include",IFERROR(IF(INDEX('Texto_completo_191'!$M$2:$M$193,MATCH(A21,'Texto_completo_191'!$A$2:$A$193,0))=0,"",INDEX('Texto_completo_191'!$M$2:$M$193,MATCH(A21,'Texto_completo_191'!$A$2:$A$193,0))),""),"")</f>
        <v/>
      </c>
    </row>
    <row r="22" ht="34" customHeight="1">
      <c r="A22" s="130" t="n">
        <v>21</v>
      </c>
      <c r="B22" s="43" t="inlineStr">
        <is>
          <t>include_after_title_abstract_screen</t>
        </is>
      </c>
      <c r="C22" s="41" t="inlineStr">
        <is>
          <t>Incluir provisionalmente</t>
        </is>
      </c>
      <c r="D22" s="43" t="inlineStr">
        <is>
          <t>Provisional include</t>
        </is>
      </c>
      <c r="E22" s="43" t="inlineStr">
        <is>
          <t>Sí</t>
        </is>
      </c>
      <c r="F22" s="43" t="inlineStr">
        <is>
          <t>Title/abstract screening</t>
        </is>
      </c>
      <c r="G22" s="41">
        <f>IF(D22="Provisional include",IFERROR(INDEX('Texto_completo_191'!$H$2:$H$193,MATCH(A22,'Texto_completo_191'!$A$2:$A$193,0)),"Not recorded"),IF(D22="Report not retrieved","Not retrieved","Not applicable"))</f>
        <v/>
      </c>
      <c r="H22" s="41">
        <f>IF(D22="Provisional include",IFERROR(INDEX('Texto_completo_191'!$J$2:$J$193,MATCH(A22,'Texto_completo_191'!$A$2:$A$193,0)),"Pending adjudication"),IF(D22="Report not retrieved","Report not retrieved","Not applicable"))</f>
        <v/>
      </c>
      <c r="I22" s="41" t="str"/>
      <c r="J22" s="41" t="inlineStr">
        <is>
          <t>Estudio primario o implementación/evaluación empírica de IA, aprendizaje automático o modelado computacional aplicado a ASD, riesgo, caracterización, apoyo o intervención.</t>
        </is>
      </c>
      <c r="K22" s="43" t="n"/>
      <c r="L22" s="43" t="n"/>
      <c r="M22" s="130" t="n">
        <v>2025</v>
      </c>
      <c r="N22" s="41" t="inlineStr">
        <is>
          <t>Screening biomarkers for autism spectrum disorder using plasma proteomics combined with machine learning methods</t>
        </is>
      </c>
      <c r="O22" s="43" t="inlineStr">
        <is>
          <t>Xiaoxiao Tang and Xiaoqian Ran and Zhiyuan Liang and Hongbin Zhuang and Xi Yan and Chengyun Feng and Ayesha Qureshi and Yan Gao and Liming Shen</t>
        </is>
      </c>
      <c r="P22" s="43" t="inlineStr">
        <is>
          <t>10.1016/j.cca.2024.120018</t>
        </is>
      </c>
      <c r="Q22" s="41" t="inlineStr">
        <is>
          <t>Clinica Chimica Acta</t>
        </is>
      </c>
      <c r="R22" s="43" t="inlineStr">
        <is>
          <t>article</t>
        </is>
      </c>
      <c r="S22" s="43" t="inlineStr">
        <is>
          <t>Elsevier B.V.</t>
        </is>
      </c>
      <c r="T22" s="43" t="inlineStr">
        <is>
          <t>https://www.sciencedirect.com/science/article/pii/S000989812402271X</t>
        </is>
      </c>
      <c r="U22" s="41" t="str"/>
      <c r="V22" s="43"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W22" s="43" t="inlineStr">
        <is>
          <t>title_abstract_plus_targeted_primary_source_verification</t>
        </is>
      </c>
      <c r="X22" s="43" t="inlineStr">
        <is>
          <t>doi:10.1016/j.cca.2024.120018</t>
        </is>
      </c>
      <c r="Y22" s="43">
        <f>COUNTIF($A$2:$A$431,A22)</f>
        <v/>
      </c>
      <c r="Z22" s="41">
        <f>IF(D22="Provisional include",IFERROR(IF(INDEX('Texto_completo_191'!$K$2:$K$193,MATCH(A22,'Texto_completo_191'!$A$2:$A$193,0))=0,"",INDEX('Texto_completo_191'!$K$2:$K$193,MATCH(A22,'Texto_completo_191'!$A$2:$A$193,0))),""),IF(D22="Excluded",J22,""))</f>
        <v/>
      </c>
      <c r="AA22" s="43">
        <f>IF(D22="Provisional include",IFERROR(IF(INDEX('Texto_completo_191'!$L$2:$L$193,MATCH(A22,'Texto_completo_191'!$A$2:$A$193,0))=0,"",INDEX('Texto_completo_191'!$L$2:$L$193,MATCH(A22,'Texto_completo_191'!$A$2:$A$193,0))),""),"")</f>
        <v/>
      </c>
      <c r="AB22" s="131">
        <f>IF(D22="Provisional include",IFERROR(IF(INDEX('Texto_completo_191'!$M$2:$M$193,MATCH(A22,'Texto_completo_191'!$A$2:$A$193,0))=0,"",INDEX('Texto_completo_191'!$M$2:$M$193,MATCH(A22,'Texto_completo_191'!$A$2:$A$193,0))),""),"")</f>
        <v/>
      </c>
    </row>
    <row r="23" ht="34" customHeight="1">
      <c r="A23" s="130" t="n">
        <v>22</v>
      </c>
      <c r="B23" s="43" t="inlineStr">
        <is>
          <t>exclude_secondary_or_nonempirical_publication</t>
        </is>
      </c>
      <c r="C23" s="41" t="inlineStr">
        <is>
          <t>Excluir: publicación secundaria/no empírica</t>
        </is>
      </c>
      <c r="D23" s="43" t="inlineStr">
        <is>
          <t>Excluded</t>
        </is>
      </c>
      <c r="E23" s="43" t="inlineStr">
        <is>
          <t>No</t>
        </is>
      </c>
      <c r="F23" s="43" t="inlineStr">
        <is>
          <t>Title/abstract screening</t>
        </is>
      </c>
      <c r="G23" s="41">
        <f>IF(D23="Provisional include",IFERROR(INDEX('Texto_completo_191'!$H$2:$H$193,MATCH(A23,'Texto_completo_191'!$A$2:$A$193,0)),"Not recorded"),IF(D23="Report not retrieved","Not retrieved","Not applicable"))</f>
        <v/>
      </c>
      <c r="H23" s="41">
        <f>IF(D23="Provisional include",IFERROR(INDEX('Texto_completo_191'!$J$2:$J$193,MATCH(A23,'Texto_completo_191'!$A$2:$A$193,0)),"Pending adjudication"),IF(D23="Report not retrieved","Report not retrieved","Not applicable"))</f>
        <v/>
      </c>
      <c r="I23" s="41" t="str"/>
      <c r="J23" s="41" t="inlineStr">
        <is>
          <t>Revisión, metaanálisis, encuesta de literatura, protocolo, perspectiva, carta, editorial o capítulo de síntesis sin estudio primario elegible.</t>
        </is>
      </c>
      <c r="K23" s="43" t="n"/>
      <c r="L23" s="43" t="n"/>
      <c r="M23" s="130" t="n">
        <v>2025</v>
      </c>
      <c r="N23" s="41" t="inlineStr">
        <is>
          <t>Latest clinical frontiers related to autism diagnostic strategies</t>
        </is>
      </c>
      <c r="O23" s="43"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P23" s="43" t="inlineStr">
        <is>
          <t>10.1016/j.xcrm.2024.101916</t>
        </is>
      </c>
      <c r="Q23" s="41" t="inlineStr">
        <is>
          <t>Cell Reports Medicine</t>
        </is>
      </c>
      <c r="R23" s="43" t="inlineStr">
        <is>
          <t>article</t>
        </is>
      </c>
      <c r="S23" s="43" t="inlineStr">
        <is>
          <t>Cell Press</t>
        </is>
      </c>
      <c r="T23" s="43" t="inlineStr">
        <is>
          <t>https://www.sciencedirect.com/science/article/pii/S2666379124006876</t>
        </is>
      </c>
      <c r="U23" s="41" t="str"/>
      <c r="V23" s="43" t="inlineStr">
        <is>
          <t>The diagnosis of autism is currently based on the developmental history, direct observation of behavior, and reported symptoms, supplemented by rating scales/interviews/structured observational evaluations—which is influenced by the clinician's knowledge and experience—with no established diagnostic biomarkers. A growing body of research has been conducted over the past decades to improve diagnostic accuracy. Here, we provide an overview of the current diagnostic assessment process as well as of recent and ongoing developments to support diagnosis in terms of genetic evaluation, telemedicine, digital technologies, use of machine learning/artificial intelligence, and research on candidate diagnostic biomarkers. Genetic testing can meaningfully contribute to the assessment process, but caution is required when interpreting negative results, and more work is needed to strengthen the transferability of genetic information into clinical practice. Digital diagnostic and machine-learning-based analyses are emerging as promising approaches, but larger and more robust studies are needed. To date, there are no available diagnostic biomarkers. Moving forward, international collaborations may help develop multimodal datasets to identify biomarkers, ensure reproducibility, and support clinical translation.</t>
        </is>
      </c>
      <c r="W23" s="43" t="inlineStr">
        <is>
          <t>title_abstract_plus_targeted_primary_source_verification</t>
        </is>
      </c>
      <c r="X23" s="43" t="inlineStr">
        <is>
          <t>doi:10.1016/j.xcrm.2024.101916</t>
        </is>
      </c>
      <c r="Y23" s="43">
        <f>COUNTIF($A$2:$A$431,A23)</f>
        <v/>
      </c>
      <c r="Z23" s="41">
        <f>IF(D23="Provisional include",IFERROR(IF(INDEX('Texto_completo_191'!$K$2:$K$193,MATCH(A23,'Texto_completo_191'!$A$2:$A$193,0))=0,"",INDEX('Texto_completo_191'!$K$2:$K$193,MATCH(A23,'Texto_completo_191'!$A$2:$A$193,0))),""),IF(D23="Excluded",J23,""))</f>
        <v/>
      </c>
      <c r="AA23" s="43">
        <f>IF(D23="Provisional include",IFERROR(IF(INDEX('Texto_completo_191'!$L$2:$L$193,MATCH(A23,'Texto_completo_191'!$A$2:$A$193,0))=0,"",INDEX('Texto_completo_191'!$L$2:$L$193,MATCH(A23,'Texto_completo_191'!$A$2:$A$193,0))),""),"")</f>
        <v/>
      </c>
      <c r="AB23" s="131">
        <f>IF(D23="Provisional include",IFERROR(IF(INDEX('Texto_completo_191'!$M$2:$M$193,MATCH(A23,'Texto_completo_191'!$A$2:$A$193,0))=0,"",INDEX('Texto_completo_191'!$M$2:$M$193,MATCH(A23,'Texto_completo_191'!$A$2:$A$193,0))),""),"")</f>
        <v/>
      </c>
    </row>
    <row r="24" ht="34" customHeight="1">
      <c r="A24" s="130" t="n">
        <v>23</v>
      </c>
      <c r="B24" s="43" t="inlineStr">
        <is>
          <t>include_after_title_abstract_screen</t>
        </is>
      </c>
      <c r="C24" s="41" t="inlineStr">
        <is>
          <t>Incluir provisionalmente</t>
        </is>
      </c>
      <c r="D24" s="43" t="inlineStr">
        <is>
          <t>Provisional include</t>
        </is>
      </c>
      <c r="E24" s="43" t="inlineStr">
        <is>
          <t>Sí</t>
        </is>
      </c>
      <c r="F24" s="43" t="inlineStr">
        <is>
          <t>Title/abstract screening</t>
        </is>
      </c>
      <c r="G24" s="41">
        <f>IF(D24="Provisional include",IFERROR(INDEX('Texto_completo_191'!$H$2:$H$193,MATCH(A24,'Texto_completo_191'!$A$2:$A$193,0)),"Not recorded"),IF(D24="Report not retrieved","Not retrieved","Not applicable"))</f>
        <v/>
      </c>
      <c r="H24" s="41">
        <f>IF(D24="Provisional include",IFERROR(INDEX('Texto_completo_191'!$J$2:$J$193,MATCH(A24,'Texto_completo_191'!$A$2:$A$193,0)),"Pending adjudication"),IF(D24="Report not retrieved","Report not retrieved","Not applicable"))</f>
        <v/>
      </c>
      <c r="I24" s="41" t="str"/>
      <c r="J24" s="41" t="inlineStr">
        <is>
          <t>Estudio primario o implementación/evaluación empírica de IA, aprendizaje automático o modelado computacional aplicado a ASD, riesgo, caracterización, apoyo o intervención.</t>
        </is>
      </c>
      <c r="K24" s="43" t="n"/>
      <c r="L24" s="43" t="n"/>
      <c r="M24" s="130" t="n">
        <v>2025</v>
      </c>
      <c r="N24" s="41" t="inlineStr">
        <is>
          <t>Introducing 3DCNN ResNets for ASD full-body kinematic assessment: A comparison with hand-crafted features</t>
        </is>
      </c>
      <c r="O24" s="43" t="inlineStr">
        <is>
          <t>Alberto Altozano and Maria Eleonora Minissi and Mariano Alcañiz and Javier Marín-Morales</t>
        </is>
      </c>
      <c r="P24" s="43" t="inlineStr">
        <is>
          <t>10.1016/j.eswa.2024.126295</t>
        </is>
      </c>
      <c r="Q24" s="41" t="inlineStr">
        <is>
          <t>Expert Systems with Applications</t>
        </is>
      </c>
      <c r="R24" s="43" t="inlineStr">
        <is>
          <t>article</t>
        </is>
      </c>
      <c r="S24" s="43" t="inlineStr">
        <is>
          <t>Elsevier Ltd</t>
        </is>
      </c>
      <c r="T24" s="43" t="inlineStr">
        <is>
          <t>https://www.sciencedirect.com/science/article/pii/S0957417424031622</t>
        </is>
      </c>
      <c r="U24" s="41" t="str"/>
      <c r="V24" s="43"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W24" s="43" t="inlineStr">
        <is>
          <t>title_abstract_plus_targeted_primary_source_verification</t>
        </is>
      </c>
      <c r="X24" s="43" t="inlineStr">
        <is>
          <t>doi:10.1016/j.eswa.2024.126295</t>
        </is>
      </c>
      <c r="Y24" s="43">
        <f>COUNTIF($A$2:$A$431,A24)</f>
        <v/>
      </c>
      <c r="Z24" s="41">
        <f>IF(D24="Provisional include",IFERROR(IF(INDEX('Texto_completo_191'!$K$2:$K$193,MATCH(A24,'Texto_completo_191'!$A$2:$A$193,0))=0,"",INDEX('Texto_completo_191'!$K$2:$K$193,MATCH(A24,'Texto_completo_191'!$A$2:$A$193,0))),""),IF(D24="Excluded",J24,""))</f>
        <v/>
      </c>
      <c r="AA24" s="43">
        <f>IF(D24="Provisional include",IFERROR(IF(INDEX('Texto_completo_191'!$L$2:$L$193,MATCH(A24,'Texto_completo_191'!$A$2:$A$193,0))=0,"",INDEX('Texto_completo_191'!$L$2:$L$193,MATCH(A24,'Texto_completo_191'!$A$2:$A$193,0))),""),"")</f>
        <v/>
      </c>
      <c r="AB24" s="131">
        <f>IF(D24="Provisional include",IFERROR(IF(INDEX('Texto_completo_191'!$M$2:$M$193,MATCH(A24,'Texto_completo_191'!$A$2:$A$193,0))=0,"",INDEX('Texto_completo_191'!$M$2:$M$193,MATCH(A24,'Texto_completo_191'!$A$2:$A$193,0))),""),"")</f>
        <v/>
      </c>
    </row>
    <row r="25" ht="34" customHeight="1">
      <c r="A25" s="130" t="n">
        <v>24</v>
      </c>
      <c r="B25" s="43" t="inlineStr">
        <is>
          <t>exclude_out_of_scope_topic_or_population</t>
        </is>
      </c>
      <c r="C25" s="41" t="inlineStr">
        <is>
          <t>Excluir: tema/población fuera de alcance</t>
        </is>
      </c>
      <c r="D25" s="43" t="inlineStr">
        <is>
          <t>Excluded</t>
        </is>
      </c>
      <c r="E25" s="43" t="inlineStr">
        <is>
          <t>No</t>
        </is>
      </c>
      <c r="F25" s="43" t="inlineStr">
        <is>
          <t>Title/abstract screening</t>
        </is>
      </c>
      <c r="G25" s="41">
        <f>IF(D25="Provisional include",IFERROR(INDEX('Texto_completo_191'!$H$2:$H$193,MATCH(A25,'Texto_completo_191'!$A$2:$A$193,0)),"Not recorded"),IF(D25="Report not retrieved","Not retrieved","Not applicable"))</f>
        <v/>
      </c>
      <c r="H25" s="41">
        <f>IF(D25="Provisional include",IFERROR(INDEX('Texto_completo_191'!$J$2:$J$193,MATCH(A25,'Texto_completo_191'!$A$2:$A$193,0)),"Pending adjudication"),IF(D25="Report not retrieved","Report not retrieved","Not applicable"))</f>
        <v/>
      </c>
      <c r="I25" s="41" t="str"/>
      <c r="J25" s="41" t="inlineStr">
        <is>
          <t>No estudia ASD en el sentido del protocolo, usa otro significado de ASD o aborda otra población/resultado sin aplicación pertinente al proceso ASD.</t>
        </is>
      </c>
      <c r="K25" s="43" t="n"/>
      <c r="L25" s="43" t="n"/>
      <c r="M25" s="130" t="n">
        <v>2026</v>
      </c>
      <c r="N25" s="41" t="inlineStr">
        <is>
          <t>Families Moving Forward Connect mHealth Intervention for Caregivers of Children With Fetal Alcohol Spectrum Disorders: Randomized Controlled Trial</t>
        </is>
      </c>
      <c r="O25" s="43" t="inlineStr">
        <is>
          <t>Christie L M Petrenko and Madeline N Rockhold and Julianne M Myers and Cristiano Tapparello and Carson Kautz-Turnbull and Emily Speybroeck and Zhi Li and Lynn L Cole and Heather Carmichael Olson</t>
        </is>
      </c>
      <c r="P25" s="43" t="inlineStr">
        <is>
          <t>10.2196/73647</t>
        </is>
      </c>
      <c r="Q25" s="41" t="inlineStr">
        <is>
          <t>JMIR mHealth and uHealth</t>
        </is>
      </c>
      <c r="R25" s="43" t="inlineStr">
        <is>
          <t>article</t>
        </is>
      </c>
      <c r="S25" s="43" t="inlineStr">
        <is>
          <t>JMIR Publications Inc.</t>
        </is>
      </c>
      <c r="T25" s="43" t="inlineStr">
        <is>
          <t>https://doi.org/10.2196/73647</t>
        </is>
      </c>
      <c r="U25" s="41" t="str"/>
      <c r="V25" s="43" t="inlineStr">
        <is>
          <t>Background: Fetal alcohol spectrum disorders (FASD) affect 1.1% to 5% of the general population. Yet, most children with FASD and their families cannot access evidence-based interventions. Mobile health (mHealth) interventions have the potential to increase access to care on a broad scale. While numerous self-directed parenting apps exist, none have been tested for FASD. The FMF (Families Moving Forward) Connect app is a self-directed intervention derived from an empirically supported intervention for caregivers raising children with FASD. FMF Connect is the first self-directed parenting app for FASD, and also one of the first parenting apps to be systematically developed and tested. Objective: This study aimed to test the efficacy of FMF Connect for caregivers raising children with FASD on targeted primary (child behavior, caregiver attributions, parenting efficacy and satisfaction, FASD knowledge, and family needs met) and secondary (child adaptive behavior, caregiver self-care, and app satisfaction) outcomes. Methods: This study involved a 3-arm randomized controlled trial with equal allocation to groups (1) FMF Connect+coaching, (2) FMF Connect, or (3) waitlist control. Participants from the United States were recruited online through an open access website. Recruitment materials were distributed by the Collaborative Initiative on FASD, FASD listserves, and social media. In total, 129 caregivers of children (aged 3‐12 y) with FASD or prenatal alcohol exposure (PAE) were enrolled. Online surveys were administered at baseline, 6 weeks, and 12 weeks. Data were analyzed with linear mixed modeling, linear regressions, and structural equation modeling using SPSS (version 29.0; IBM) and Mplus 8 (Muthén &amp; Muthén). Results: A total of 43 participants were randomized to each group. Caregivers were predominantly White adoptive mothers. Of the total, 64% (n=83) of participants were retained through the 12-week follow-up. Groups did not differ in terms of demographic characteristics, baseline levels of functioning, or attrition. Usage patterns were similar across groups, suggesting coaching did not increase engagement. Given a few differences, app intervention groups were combined for analyses. Relative to the waitlist group, caregivers in the FMF Connect group evidenced greater improvements in FASD knowledge, child behavior attributions, family needs met, and self-care after 12 weeks (P=.01-.048). After controlling for multiple comparisons, differences in FASD knowledge, self-care, and family needs met approached significance (P=.06-.07). Groups did not differ in parenting satisfaction, child behavior problems, or adaptive functioning. More app usage is related to greater changes in parenting efficacy. Caregiver behavior attributions at 6 weeks did not mediate intervention effects. Conclusions: This study demonstrated initial efficacy of the FMF Connect app for targeted caregiver outcomes, with small to medium effect sizes. As an mHealth app, the FMF Connect intervention has potential for scalability and accessibility. This could lead to a substantial public health impact, particularly for families who face challenges accessing evidence-based resources or encounter other barriers to care.</t>
        </is>
      </c>
      <c r="W25" s="43" t="inlineStr">
        <is>
          <t>title_abstract_plus_targeted_primary_source_verification</t>
        </is>
      </c>
      <c r="X25" s="43" t="inlineStr">
        <is>
          <t>doi:10.2196/73647</t>
        </is>
      </c>
      <c r="Y25" s="43">
        <f>COUNTIF($A$2:$A$431,A25)</f>
        <v/>
      </c>
      <c r="Z25" s="41">
        <f>IF(D25="Provisional include",IFERROR(IF(INDEX('Texto_completo_191'!$K$2:$K$193,MATCH(A25,'Texto_completo_191'!$A$2:$A$193,0))=0,"",INDEX('Texto_completo_191'!$K$2:$K$193,MATCH(A25,'Texto_completo_191'!$A$2:$A$193,0))),""),IF(D25="Excluded",J25,""))</f>
        <v/>
      </c>
      <c r="AA25" s="43">
        <f>IF(D25="Provisional include",IFERROR(IF(INDEX('Texto_completo_191'!$L$2:$L$193,MATCH(A25,'Texto_completo_191'!$A$2:$A$193,0))=0,"",INDEX('Texto_completo_191'!$L$2:$L$193,MATCH(A25,'Texto_completo_191'!$A$2:$A$193,0))),""),"")</f>
        <v/>
      </c>
      <c r="AB25" s="131">
        <f>IF(D25="Provisional include",IFERROR(IF(INDEX('Texto_completo_191'!$M$2:$M$193,MATCH(A25,'Texto_completo_191'!$A$2:$A$193,0))=0,"",INDEX('Texto_completo_191'!$M$2:$M$193,MATCH(A25,'Texto_completo_191'!$A$2:$A$193,0))),""),"")</f>
        <v/>
      </c>
    </row>
    <row r="26" ht="34" customHeight="1">
      <c r="A26" s="130" t="n">
        <v>25</v>
      </c>
      <c r="B26" s="43" t="inlineStr">
        <is>
          <t>exclude_out_of_scope_topic_or_population</t>
        </is>
      </c>
      <c r="C26" s="41" t="inlineStr">
        <is>
          <t>Excluir: tema/población fuera de alcance</t>
        </is>
      </c>
      <c r="D26" s="43" t="inlineStr">
        <is>
          <t>Excluded</t>
        </is>
      </c>
      <c r="E26" s="43" t="inlineStr">
        <is>
          <t>No</t>
        </is>
      </c>
      <c r="F26" s="43" t="inlineStr">
        <is>
          <t>Title/abstract screening</t>
        </is>
      </c>
      <c r="G26" s="41">
        <f>IF(D26="Provisional include",IFERROR(INDEX('Texto_completo_191'!$H$2:$H$193,MATCH(A26,'Texto_completo_191'!$A$2:$A$193,0)),"Not recorded"),IF(D26="Report not retrieved","Not retrieved","Not applicable"))</f>
        <v/>
      </c>
      <c r="H26" s="41">
        <f>IF(D26="Provisional include",IFERROR(INDEX('Texto_completo_191'!$J$2:$J$193,MATCH(A26,'Texto_completo_191'!$A$2:$A$193,0)),"Pending adjudication"),IF(D26="Report not retrieved","Report not retrieved","Not applicable"))</f>
        <v/>
      </c>
      <c r="I26" s="41" t="str"/>
      <c r="J26" s="41" t="inlineStr">
        <is>
          <t>No estudia ASD en el sentido del protocolo, usa otro significado de ASD o aborda otra población/resultado sin aplicación pertinente al proceso ASD.</t>
        </is>
      </c>
      <c r="K26" s="43" t="n"/>
      <c r="L26" s="43" t="n"/>
      <c r="M26" s="130" t="n">
        <v>2026</v>
      </c>
      <c r="N26" s="41" t="inlineStr">
        <is>
          <t>Assessment of the Cultural Nuances in COVID-19 Vaccine Uptake Through a Comparative Analysis of English and Spanish Facebook Posts in Tarrant County, Texas: Longitudinal Study</t>
        </is>
      </c>
      <c r="O26" s="43" t="inlineStr">
        <is>
          <t>Ana Aleksandric and Anisha Dangal and Shirin Nilizadeh and Gabriela Mustata Wilson</t>
        </is>
      </c>
      <c r="P26" s="43" t="inlineStr">
        <is>
          <t>10.2196/72465</t>
        </is>
      </c>
      <c r="Q26" s="41" t="inlineStr">
        <is>
          <t>Online Journal of Public Health Informatics</t>
        </is>
      </c>
      <c r="R26" s="43" t="inlineStr">
        <is>
          <t>article</t>
        </is>
      </c>
      <c r="S26" s="43" t="inlineStr">
        <is>
          <t>JMIR Publications Inc.</t>
        </is>
      </c>
      <c r="T26" s="43" t="inlineStr">
        <is>
          <t>https://doi.org/10.2196/72465</t>
        </is>
      </c>
      <c r="U26" s="41" t="str"/>
      <c r="V26" s="43" t="inlineStr">
        <is>
          <t>Background: Prior studies have identified key factors contributing to COVID-19 vaccine hesitancy, including concerns over vaccine safety, potential side effects, and mistrust in the health care system. According to the World Health Organization, vaccine hesitancy is among the top 10 threats to global public health. Previous research has suggested that vaccine hesitancy is a significant barrier within the Hispanic population, particularly in Texas. Objective: This longitudinal study examined the relationships of daily stance, misinformation, and topics in vaccine-related English and Spanish Facebook posts with daily vaccination rates in Tarrant County, Texas, during 2021 and 2022. The goal was to identify the predictors associated with vaccination uptake and inform targeted social media interventions, with particular attention to the Hispanic population. Methods: COVID-19 vaccine-related English and Spanish Facebook posts from Tarrant County were collected for 2021 and 2022. The study analyzed 12,395 English posts and 1123 Spanish posts. Posts were annotated using GPT-4 for stance, misinformation, and relevant topics, including vaccine availability, safety, and side effects. Category prevalence was compared across English and Spanish posts and across years. Linear regression models were used to examine associations between post characteristics and daily vaccination rates in the total and Hispanic populations. Results: Regression analysis identified distinct predictors of Hispanic vaccination uptake, including encouraging posts (P=.02) and religion-related posts (P=.007), which were not significant predictors for vaccination uptake in the general population. A substantial proportion of Spanish discouraging posts focused on vaccine side effects (13/70, 19%) and health system distrust (24/70, 34%), suggesting concerns that may be especially relevant within the Hispanic community. Predictors associated with higher uptake in both the Hispanic and total populations included posts related to vaccine availability (P=.01), vaccine safety (P=.006), and misinformation debunking (P&lt;.001). Conclusions: Posts related to vaccine availability, vaccine safety, and debunking misinformation were associated with higher vaccination uptake. Encouraging posts and religion-related posts were associated with higher vaccination uptake in the Hispanic population, suggesting meaningful cultural nuances. These findings support the value of culturally tailored social media messaging in public health campaigns.</t>
        </is>
      </c>
      <c r="W26" s="43" t="inlineStr">
        <is>
          <t>title_abstract_plus_targeted_primary_source_verification</t>
        </is>
      </c>
      <c r="X26" s="43" t="inlineStr">
        <is>
          <t>doi:10.2196/72465</t>
        </is>
      </c>
      <c r="Y26" s="43">
        <f>COUNTIF($A$2:$A$431,A26)</f>
        <v/>
      </c>
      <c r="Z26" s="41">
        <f>IF(D26="Provisional include",IFERROR(IF(INDEX('Texto_completo_191'!$K$2:$K$193,MATCH(A26,'Texto_completo_191'!$A$2:$A$193,0))=0,"",INDEX('Texto_completo_191'!$K$2:$K$193,MATCH(A26,'Texto_completo_191'!$A$2:$A$193,0))),""),IF(D26="Excluded",J26,""))</f>
        <v/>
      </c>
      <c r="AA26" s="43">
        <f>IF(D26="Provisional include",IFERROR(IF(INDEX('Texto_completo_191'!$L$2:$L$193,MATCH(A26,'Texto_completo_191'!$A$2:$A$193,0))=0,"",INDEX('Texto_completo_191'!$L$2:$L$193,MATCH(A26,'Texto_completo_191'!$A$2:$A$193,0))),""),"")</f>
        <v/>
      </c>
      <c r="AB26" s="131">
        <f>IF(D26="Provisional include",IFERROR(IF(INDEX('Texto_completo_191'!$M$2:$M$193,MATCH(A26,'Texto_completo_191'!$A$2:$A$193,0))=0,"",INDEX('Texto_completo_191'!$M$2:$M$193,MATCH(A26,'Texto_completo_191'!$A$2:$A$193,0))),""),"")</f>
        <v/>
      </c>
    </row>
    <row r="27" ht="34" customHeight="1">
      <c r="A27" s="130" t="n">
        <v>26</v>
      </c>
      <c r="B27" s="43" t="inlineStr">
        <is>
          <t>exclude_integrity_notice_or_retracted</t>
        </is>
      </c>
      <c r="C27" s="41" t="inlineStr">
        <is>
          <t>Excluir por integridad/tipo de registro</t>
        </is>
      </c>
      <c r="D27" s="43" t="inlineStr">
        <is>
          <t>Excluded</t>
        </is>
      </c>
      <c r="E27" s="43" t="inlineStr">
        <is>
          <t>No</t>
        </is>
      </c>
      <c r="F27" s="43" t="inlineStr">
        <is>
          <t>Title/abstract screening and source verification</t>
        </is>
      </c>
      <c r="G27" s="41">
        <f>IF(D27="Provisional include",IFERROR(INDEX('Texto_completo_191'!$H$2:$H$193,MATCH(A27,'Texto_completo_191'!$A$2:$A$193,0)),"Not recorded"),IF(D27="Report not retrieved","Not retrieved","Not applicable"))</f>
        <v/>
      </c>
      <c r="H27" s="41">
        <f>IF(D27="Provisional include",IFERROR(INDEX('Texto_completo_191'!$J$2:$J$193,MATCH(A27,'Texto_completo_191'!$A$2:$A$193,0)),"Pending adjudication"),IF(D27="Report not retrieved","Report not retrieved","Not applicable"))</f>
        <v/>
      </c>
      <c r="I27" s="41" t="inlineStr">
        <is>
          <t>Code error notice</t>
        </is>
      </c>
      <c r="J27" s="41" t="inlineStr">
        <is>
          <t>Aviso editorial, corrección, retirada, retractación o artículo retractado; no constituye un estudio nuevo incorporable.</t>
        </is>
      </c>
      <c r="K27" s="43" t="n"/>
      <c r="L27" s="43" t="n"/>
      <c r="M27" s="130" t="n">
        <v>2025</v>
      </c>
      <c r="N27" s="41" t="inlineStr">
        <is>
          <t>Code Error in “Diagnostic Classification and Prognostic Prediction Using Common Genetic Variants in Autism Spectrum Disorder: Genotype-Based Deep Learning”</t>
        </is>
      </c>
      <c r="O27" s="43" t="inlineStr">
        <is>
          <t>Catriona Miller and Theo Portlock and Denis M Nyaga and Greg D Gamble and Justin M O'Sullivan</t>
        </is>
      </c>
      <c r="P27" s="43" t="inlineStr">
        <is>
          <t>10.2196/66556</t>
        </is>
      </c>
      <c r="Q27" s="41" t="inlineStr">
        <is>
          <t>JMIR Medical Informatics</t>
        </is>
      </c>
      <c r="R27" s="43" t="inlineStr">
        <is>
          <t>article</t>
        </is>
      </c>
      <c r="S27" s="43" t="inlineStr">
        <is>
          <t>JMIR Publications Inc.</t>
        </is>
      </c>
      <c r="T27" s="43" t="inlineStr">
        <is>
          <t>https://www.sciencedirect.com/science/article/pii/S2291969425000845</t>
        </is>
      </c>
      <c r="U27" s="41" t="str"/>
      <c r="V27" s="43" t="n"/>
      <c r="W27" s="43" t="inlineStr">
        <is>
          <t>title_abstract_plus_targeted_primary_source_verification</t>
        </is>
      </c>
      <c r="X27" s="43" t="inlineStr">
        <is>
          <t>doi:10.2196/66556</t>
        </is>
      </c>
      <c r="Y27" s="43">
        <f>COUNTIF($A$2:$A$431,A27)</f>
        <v/>
      </c>
      <c r="Z27" s="41">
        <f>IF(D27="Provisional include",IFERROR(IF(INDEX('Texto_completo_191'!$K$2:$K$193,MATCH(A27,'Texto_completo_191'!$A$2:$A$193,0))=0,"",INDEX('Texto_completo_191'!$K$2:$K$193,MATCH(A27,'Texto_completo_191'!$A$2:$A$193,0))),""),IF(D27="Excluded",J27,""))</f>
        <v/>
      </c>
      <c r="AA27" s="43">
        <f>IF(D27="Provisional include",IFERROR(IF(INDEX('Texto_completo_191'!$L$2:$L$193,MATCH(A27,'Texto_completo_191'!$A$2:$A$193,0))=0,"",INDEX('Texto_completo_191'!$L$2:$L$193,MATCH(A27,'Texto_completo_191'!$A$2:$A$193,0))),""),"")</f>
        <v/>
      </c>
      <c r="AB27" s="131">
        <f>IF(D27="Provisional include",IFERROR(IF(INDEX('Texto_completo_191'!$M$2:$M$193,MATCH(A27,'Texto_completo_191'!$A$2:$A$193,0))=0,"",INDEX('Texto_completo_191'!$M$2:$M$193,MATCH(A27,'Texto_completo_191'!$A$2:$A$193,0))),""),"")</f>
        <v/>
      </c>
    </row>
    <row r="28" ht="34" customHeight="1">
      <c r="A28" s="130" t="n">
        <v>27</v>
      </c>
      <c r="B28" s="43" t="inlineStr">
        <is>
          <t>include_after_title_abstract_screen</t>
        </is>
      </c>
      <c r="C28" s="41" t="inlineStr">
        <is>
          <t>Incluir provisionalmente</t>
        </is>
      </c>
      <c r="D28" s="43" t="inlineStr">
        <is>
          <t>Provisional include</t>
        </is>
      </c>
      <c r="E28" s="43" t="inlineStr">
        <is>
          <t>Sí</t>
        </is>
      </c>
      <c r="F28" s="43" t="inlineStr">
        <is>
          <t>Title/abstract screening</t>
        </is>
      </c>
      <c r="G28" s="41">
        <f>IF(D28="Provisional include",IFERROR(INDEX('Texto_completo_191'!$H$2:$H$193,MATCH(A28,'Texto_completo_191'!$A$2:$A$193,0)),"Not recorded"),IF(D28="Report not retrieved","Not retrieved","Not applicable"))</f>
        <v/>
      </c>
      <c r="H28" s="41">
        <f>IF(D28="Provisional include",IFERROR(INDEX('Texto_completo_191'!$J$2:$J$193,MATCH(A28,'Texto_completo_191'!$A$2:$A$193,0)),"Pending adjudication"),IF(D28="Report not retrieved","Report not retrieved","Not applicable"))</f>
        <v/>
      </c>
      <c r="I28" s="41" t="str"/>
      <c r="J28" s="41" t="inlineStr">
        <is>
          <t>Estudio primario o implementación/evaluación empírica de IA, aprendizaje automático o modelado computacional aplicado a ASD, riesgo, caracterización, apoyo o intervención.</t>
        </is>
      </c>
      <c r="K28" s="43" t="n"/>
      <c r="L28" s="43" t="n"/>
      <c r="M28" s="130" t="n">
        <v>2025</v>
      </c>
      <c r="N28" s="41" t="inlineStr">
        <is>
          <t>Developing a simplified measure to predict the risk of autism spectrum disorders: Abbreviating the M-CHAT-R using a machine learning approach in China</t>
        </is>
      </c>
      <c r="O28" s="43" t="inlineStr">
        <is>
          <t>Ning Pan and Lifeng Chen and Bocheng Wu and Fangfang Chen and Jin Chen and Saijun Huang and Cuihua Guo and Jinqing Wu and Yujie Wang and Xian Chen and Shirui Yang and Jin Jing and Xuchu Weng and Lizi Lin and Jiuxing Liang and Xin Wang</t>
        </is>
      </c>
      <c r="P28" s="43" t="inlineStr">
        <is>
          <t>10.1016/j.psychres.2025.116353</t>
        </is>
      </c>
      <c r="Q28" s="41" t="inlineStr">
        <is>
          <t>Psychiatry Research</t>
        </is>
      </c>
      <c r="R28" s="43" t="inlineStr">
        <is>
          <t>article</t>
        </is>
      </c>
      <c r="S28" s="43" t="inlineStr">
        <is>
          <t>Elsevier Ireland Ltd</t>
        </is>
      </c>
      <c r="T28" s="43" t="inlineStr">
        <is>
          <t>https://www.sciencedirect.com/science/article/pii/S0165178125000022</t>
        </is>
      </c>
      <c r="U28" s="41" t="str"/>
      <c r="V28" s="43"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W28" s="43" t="inlineStr">
        <is>
          <t>title_abstract_plus_targeted_primary_source_verification</t>
        </is>
      </c>
      <c r="X28" s="43" t="inlineStr">
        <is>
          <t>doi:10.1016/j.psychres.2025.116353</t>
        </is>
      </c>
      <c r="Y28" s="43">
        <f>COUNTIF($A$2:$A$431,A28)</f>
        <v/>
      </c>
      <c r="Z28" s="41">
        <f>IF(D28="Provisional include",IFERROR(IF(INDEX('Texto_completo_191'!$K$2:$K$193,MATCH(A28,'Texto_completo_191'!$A$2:$A$193,0))=0,"",INDEX('Texto_completo_191'!$K$2:$K$193,MATCH(A28,'Texto_completo_191'!$A$2:$A$193,0))),""),IF(D28="Excluded",J28,""))</f>
        <v/>
      </c>
      <c r="AA28" s="43">
        <f>IF(D28="Provisional include",IFERROR(IF(INDEX('Texto_completo_191'!$L$2:$L$193,MATCH(A28,'Texto_completo_191'!$A$2:$A$193,0))=0,"",INDEX('Texto_completo_191'!$L$2:$L$193,MATCH(A28,'Texto_completo_191'!$A$2:$A$193,0))),""),"")</f>
        <v/>
      </c>
      <c r="AB28" s="131">
        <f>IF(D28="Provisional include",IFERROR(IF(INDEX('Texto_completo_191'!$M$2:$M$193,MATCH(A28,'Texto_completo_191'!$A$2:$A$193,0))=0,"",INDEX('Texto_completo_191'!$M$2:$M$193,MATCH(A28,'Texto_completo_191'!$A$2:$A$193,0))),""),"")</f>
        <v/>
      </c>
    </row>
    <row r="29" ht="34" customHeight="1">
      <c r="A29" s="130" t="n">
        <v>28</v>
      </c>
      <c r="B29" s="43" t="inlineStr">
        <is>
          <t>exclude_secondary_or_nonempirical_publication</t>
        </is>
      </c>
      <c r="C29" s="41" t="inlineStr">
        <is>
          <t>Excluir: publicación secundaria/no empírica</t>
        </is>
      </c>
      <c r="D29" s="43" t="inlineStr">
        <is>
          <t>Excluded</t>
        </is>
      </c>
      <c r="E29" s="43" t="inlineStr">
        <is>
          <t>No</t>
        </is>
      </c>
      <c r="F29" s="43" t="inlineStr">
        <is>
          <t>Title/abstract screening</t>
        </is>
      </c>
      <c r="G29" s="41">
        <f>IF(D29="Provisional include",IFERROR(INDEX('Texto_completo_191'!$H$2:$H$193,MATCH(A29,'Texto_completo_191'!$A$2:$A$193,0)),"Not recorded"),IF(D29="Report not retrieved","Not retrieved","Not applicable"))</f>
        <v/>
      </c>
      <c r="H29" s="41">
        <f>IF(D29="Provisional include",IFERROR(INDEX('Texto_completo_191'!$J$2:$J$193,MATCH(A29,'Texto_completo_191'!$A$2:$A$193,0)),"Pending adjudication"),IF(D29="Report not retrieved","Report not retrieved","Not applicable"))</f>
        <v/>
      </c>
      <c r="I29" s="41" t="str"/>
      <c r="J29" s="41" t="inlineStr">
        <is>
          <t>Revisión, metaanálisis, encuesta de literatura, protocolo, perspectiva, carta, editorial o capítulo de síntesis sin estudio primario elegible.</t>
        </is>
      </c>
      <c r="K29" s="43" t="n"/>
      <c r="L29" s="43" t="n"/>
      <c r="M29" s="130" t="n">
        <v>2026</v>
      </c>
      <c r="N29" s="41" t="inlineStr">
        <is>
          <t>Barriers and Facilitators to the 3 Sides of Extended Reality-Rehabilitation Adoption: Scoping Review</t>
        </is>
      </c>
      <c r="O29" s="43" t="inlineStr">
        <is>
          <t>Luuk Baltissen and Miranda Stienstra and Lien Denoo and Joris Knoben</t>
        </is>
      </c>
      <c r="P29" s="43" t="inlineStr">
        <is>
          <t>10.2196/80055</t>
        </is>
      </c>
      <c r="Q29" s="41" t="inlineStr">
        <is>
          <t>Journal of Medical Internet Research</t>
        </is>
      </c>
      <c r="R29" s="43" t="inlineStr">
        <is>
          <t>article</t>
        </is>
      </c>
      <c r="S29" s="43" t="inlineStr">
        <is>
          <t>JMIR Publications Inc.</t>
        </is>
      </c>
      <c r="T29" s="43" t="inlineStr">
        <is>
          <t>https://doi.org/10.2196/80055</t>
        </is>
      </c>
      <c r="U29" s="41" t="str"/>
      <c r="V29" s="43" t="inlineStr">
        <is>
          <t>Background: Rehabilitation using extended reality (XR) technologies can be used to address the growing shortage of health care staff, but the adoption level remains low. The current literature has given some first insights into what drives patients and clinicians to (not yet) adopt XR-rehabilitation tools. However, it does not sufficiently take into account that these tools will only be widely adopted if 3 types of actors collectively commit to it: developers must develop a tool, clinicians must prescribe it, and patients must use it. Because the preferences of these 3 actors may not always align, we aim to provide the first multi-actor insight into adoption. Objective: This research aims (1) to determine what drives patients, clinicians, and developers to adopt or develop XR-rehabilitation tools and (2) to determine if and how these drivers align or misalign. Methods: We searched PubMed, Embase, SCOPUS, and Web of Science with four search term categories: (1) types of rehabilitation care, (2) XR technologies, (3) adoption constructs, and (4) behavioral drivers. Using these search terms, we identified 1164 results, of which we included 64 in our review. All relevant empirical results within these papers were structured using the Non-adoption, Abandonment, Scale-up, Spread, and Sustainability (NASSS) framework. Results: After exploring the adoption drivers of patients, clinicians, and developers, we identified 3 potential misalignments among these actors. The first possible misalignment is that clinicians may have much higher standards for a tool’s medical efficacy. Because of this, they refuse to prescribe a medically less effective tool that would have matched the experience needs of patients and developers. The second possible misalignment is that clinicians value their work experience, while this is not a relevant factor for patients. Because using XR-rehabilitation tools can negatively impact a clinician’s work experience, they may decide not to use a tool that patients and developers would have liked to use and develop. The third possible misalignment is that the patients’ and clinicians’ limited ability or willingness to pay may hinder the developer’s economies of scale. Developers currently face high development costs, which they can recover by letting patients or clinicians pay for the tool. But these actors are not always able or willing to do so. As a result, developers may struggle to gain profitability, which limits the supply of XR tools. Conclusions: Our scoping review provides initial evidence that differences in the behavioral drivers of patients, clinicians, and developers may lead to misalignments that hinder the adoption of XR-based rehabilitation tools. Scholars can use this review to further investigate potential misalignments between relevant stakeholders and how to resolve them. We encourage developers and regulatory institutes to collaboratively investigate the feasibility of new revenue models and product offerings to increase the adoption of XR-rehabilitation tools.</t>
        </is>
      </c>
      <c r="W29" s="43" t="inlineStr">
        <is>
          <t>title_abstract_plus_targeted_primary_source_verification</t>
        </is>
      </c>
      <c r="X29" s="43" t="inlineStr">
        <is>
          <t>doi:10.2196/80055</t>
        </is>
      </c>
      <c r="Y29" s="43">
        <f>COUNTIF($A$2:$A$431,A29)</f>
        <v/>
      </c>
      <c r="Z29" s="41">
        <f>IF(D29="Provisional include",IFERROR(IF(INDEX('Texto_completo_191'!$K$2:$K$193,MATCH(A29,'Texto_completo_191'!$A$2:$A$193,0))=0,"",INDEX('Texto_completo_191'!$K$2:$K$193,MATCH(A29,'Texto_completo_191'!$A$2:$A$193,0))),""),IF(D29="Excluded",J29,""))</f>
        <v/>
      </c>
      <c r="AA29" s="43">
        <f>IF(D29="Provisional include",IFERROR(IF(INDEX('Texto_completo_191'!$L$2:$L$193,MATCH(A29,'Texto_completo_191'!$A$2:$A$193,0))=0,"",INDEX('Texto_completo_191'!$L$2:$L$193,MATCH(A29,'Texto_completo_191'!$A$2:$A$193,0))),""),"")</f>
        <v/>
      </c>
      <c r="AB29" s="131">
        <f>IF(D29="Provisional include",IFERROR(IF(INDEX('Texto_completo_191'!$M$2:$M$193,MATCH(A29,'Texto_completo_191'!$A$2:$A$193,0))=0,"",INDEX('Texto_completo_191'!$M$2:$M$193,MATCH(A29,'Texto_completo_191'!$A$2:$A$193,0))),""),"")</f>
        <v/>
      </c>
    </row>
    <row r="30" ht="34" customHeight="1">
      <c r="A30" s="130" t="n">
        <v>29</v>
      </c>
      <c r="B30" s="43" t="inlineStr">
        <is>
          <t>exclude_out_of_scope_topic_or_population</t>
        </is>
      </c>
      <c r="C30" s="41" t="inlineStr">
        <is>
          <t>Excluir: tema/población fuera de alcance</t>
        </is>
      </c>
      <c r="D30" s="43" t="inlineStr">
        <is>
          <t>Excluded</t>
        </is>
      </c>
      <c r="E30" s="43" t="inlineStr">
        <is>
          <t>No</t>
        </is>
      </c>
      <c r="F30" s="43" t="inlineStr">
        <is>
          <t>Title/abstract screening</t>
        </is>
      </c>
      <c r="G30" s="41">
        <f>IF(D30="Provisional include",IFERROR(INDEX('Texto_completo_191'!$H$2:$H$193,MATCH(A30,'Texto_completo_191'!$A$2:$A$193,0)),"Not recorded"),IF(D30="Report not retrieved","Not retrieved","Not applicable"))</f>
        <v/>
      </c>
      <c r="H30" s="41">
        <f>IF(D30="Provisional include",IFERROR(INDEX('Texto_completo_191'!$J$2:$J$193,MATCH(A30,'Texto_completo_191'!$A$2:$A$193,0)),"Pending adjudication"),IF(D30="Report not retrieved","Report not retrieved","Not applicable"))</f>
        <v/>
      </c>
      <c r="I30" s="41" t="str"/>
      <c r="J30" s="41" t="inlineStr">
        <is>
          <t>No estudia ASD en el sentido del protocolo, usa otro significado de ASD o aborda otra población/resultado sin aplicación pertinente al proceso ASD.</t>
        </is>
      </c>
      <c r="K30" s="43" t="n"/>
      <c r="L30" s="43" t="n"/>
      <c r="M30" s="130" t="n">
        <v>2026</v>
      </c>
      <c r="N30" s="41" t="inlineStr">
        <is>
          <t>Therapeutic Use of Virtual Reality for Patients With Fibromyalgia and Chronic Neck Pain: Randomized Controlled Trial</t>
        </is>
      </c>
      <c r="O30" s="43"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P30" s="43" t="inlineStr">
        <is>
          <t>10.2196/84364</t>
        </is>
      </c>
      <c r="Q30" s="41" t="inlineStr">
        <is>
          <t>JMIR Rehabilitation and Assistive Technologies</t>
        </is>
      </c>
      <c r="R30" s="43" t="inlineStr">
        <is>
          <t>article</t>
        </is>
      </c>
      <c r="S30" s="43" t="inlineStr">
        <is>
          <t>JMIR Publications Inc.</t>
        </is>
      </c>
      <c r="T30" s="43" t="inlineStr">
        <is>
          <t>https://doi.org/10.2196/84364</t>
        </is>
      </c>
      <c r="U30" s="41" t="str"/>
      <c r="V30" s="43" t="inlineStr">
        <is>
          <t>Background: Fibromyalgia (FM) causes widespread pain, fatigue, and cognitive abnormalities. Cervical pain is a common and debilitating symptom. Objective: This study aims to evaluate the effectiveness of virtual reality (VR) as a treatment for chronic cervical pain experienced by patients with FM. Methods: A single-blind randomized clinical trial was conducted. A total of 56 women were randomly assigned to 3 groups: G1 (VR+cervical mobility exercises), G2 (cervical mobility exercises), and the control group. Therapy was administered twice a week for 4 weeks. Variables such as disease impact, quality of life, kinesiophobia, pain, range of motion, fatigue, and treatment adherence were measured. Results: The mean age of the participants was 54.26 (SD 7.7) years. Participants were overweight, with a mean BMI of 28.7 (SD 7.8). The mean visual analog scale value was 6.72 (SD 1.8). The baseline values for age, BMI, visual analog scale, algometric measures, and functional capacity (measured using the Timed Up and Go test, cervical rotation, and lateral displacement) were similar across the 3 groups. Following the intervention therapy, the control group did not exhibit notable improvement (mean 3.5, SD 1.4; differences of mean values –0.46, 95% CI –1.1 to 0.2; P=.15), particularly in pain perception, while both therapy groups did show improvements (G1: mean 3.8, SD 1.1; differences of mean values 1.2, 95% CI 0.78-1.54; P&lt;.001; G2: mean 2.8, SD 1.8; differences of mean values 1.2, 95% CI 0.66-1.7; P&lt;.001). Both intervention groups improved significantly compared to control postintervention in FM impact (CG vs G1: differences of mean values 9.31, 95% CI 14.7-3.8; P&lt;.001; CG vs G2: differences of mean values 8.4, 95% CI 13.84-3.06; P&lt;.001), central sensitization (CG vs G2: differences of mean values 7.53, 95% CI 12.12-2.95; P&lt;.001), and cervical disability (CG vs G2: differences of mean values 6.44, 95% CI 9.93-2.94; P&lt;.001). However, at 1 month, only G1 maintained superior improvements across all measures, including a reduction in kinesiophobia (G2: differences of mean values 6.2, 95% CI 4.7-9.8; P&lt;.001), indicating a more sustained effect of the combined approach. Conclusions: The combination of VR with cervical mobility and strengthening exercises produced superior and sustained improvements in women with FM compared to exercise alone or control. Significant benefits were observed in disease impact, central sensitization, cervical disability, and kinesiophobia, with effects maintained at 1 month only in the VR group. These findings support VR as an effective adjunct to enhance symptom management and treatment adherence in FM.</t>
        </is>
      </c>
      <c r="W30" s="43" t="inlineStr">
        <is>
          <t>title_abstract_plus_targeted_primary_source_verification</t>
        </is>
      </c>
      <c r="X30" s="43" t="inlineStr">
        <is>
          <t>doi:10.2196/84364</t>
        </is>
      </c>
      <c r="Y30" s="43">
        <f>COUNTIF($A$2:$A$431,A30)</f>
        <v/>
      </c>
      <c r="Z30" s="41">
        <f>IF(D30="Provisional include",IFERROR(IF(INDEX('Texto_completo_191'!$K$2:$K$193,MATCH(A30,'Texto_completo_191'!$A$2:$A$193,0))=0,"",INDEX('Texto_completo_191'!$K$2:$K$193,MATCH(A30,'Texto_completo_191'!$A$2:$A$193,0))),""),IF(D30="Excluded",J30,""))</f>
        <v/>
      </c>
      <c r="AA30" s="43">
        <f>IF(D30="Provisional include",IFERROR(IF(INDEX('Texto_completo_191'!$L$2:$L$193,MATCH(A30,'Texto_completo_191'!$A$2:$A$193,0))=0,"",INDEX('Texto_completo_191'!$L$2:$L$193,MATCH(A30,'Texto_completo_191'!$A$2:$A$193,0))),""),"")</f>
        <v/>
      </c>
      <c r="AB30" s="131">
        <f>IF(D30="Provisional include",IFERROR(IF(INDEX('Texto_completo_191'!$M$2:$M$193,MATCH(A30,'Texto_completo_191'!$A$2:$A$193,0))=0,"",INDEX('Texto_completo_191'!$M$2:$M$193,MATCH(A30,'Texto_completo_191'!$A$2:$A$193,0))),""),"")</f>
        <v/>
      </c>
    </row>
    <row r="31" ht="34" customHeight="1">
      <c r="A31" s="130" t="n">
        <v>30</v>
      </c>
      <c r="B31" s="43" t="inlineStr">
        <is>
          <t>exclude_secondary_or_nonempirical_publication</t>
        </is>
      </c>
      <c r="C31" s="41" t="inlineStr">
        <is>
          <t>Excluir: publicación secundaria/no empírica</t>
        </is>
      </c>
      <c r="D31" s="43" t="inlineStr">
        <is>
          <t>Excluded</t>
        </is>
      </c>
      <c r="E31" s="43" t="inlineStr">
        <is>
          <t>No</t>
        </is>
      </c>
      <c r="F31" s="43" t="inlineStr">
        <is>
          <t>Title/abstract screening</t>
        </is>
      </c>
      <c r="G31" s="41">
        <f>IF(D31="Provisional include",IFERROR(INDEX('Texto_completo_191'!$H$2:$H$193,MATCH(A31,'Texto_completo_191'!$A$2:$A$193,0)),"Not recorded"),IF(D31="Report not retrieved","Not retrieved","Not applicable"))</f>
        <v/>
      </c>
      <c r="H31" s="41">
        <f>IF(D31="Provisional include",IFERROR(INDEX('Texto_completo_191'!$J$2:$J$193,MATCH(A31,'Texto_completo_191'!$A$2:$A$193,0)),"Pending adjudication"),IF(D31="Report not retrieved","Report not retrieved","Not applicable"))</f>
        <v/>
      </c>
      <c r="I31" s="41" t="str"/>
      <c r="J31" s="41" t="inlineStr">
        <is>
          <t>Revisión, metaanálisis, encuesta de literatura, protocolo, perspectiva, carta, editorial o capítulo de síntesis sin estudio primario elegible.</t>
        </is>
      </c>
      <c r="K31" s="43" t="n"/>
      <c r="L31" s="43" t="n"/>
      <c r="M31" s="130" t="n">
        <v>2025</v>
      </c>
      <c r="N31" s="41" t="inlineStr">
        <is>
          <t>The emergence of artificial intelligence in autism spectrum disorder research: A review of neuro imaging and behavioral applications</t>
        </is>
      </c>
      <c r="O31" s="43" t="inlineStr">
        <is>
          <t>Indra Devi Indra and Durai Raj Vincent Durai Raj</t>
        </is>
      </c>
      <c r="P31" s="43" t="inlineStr">
        <is>
          <t>10.1016/j.cosrev.2024.100718</t>
        </is>
      </c>
      <c r="Q31" s="41" t="inlineStr">
        <is>
          <t>Computer Science Review</t>
        </is>
      </c>
      <c r="R31" s="43" t="inlineStr">
        <is>
          <t>article</t>
        </is>
      </c>
      <c r="S31" s="43" t="inlineStr">
        <is>
          <t>Elsevier Ireland Ltd</t>
        </is>
      </c>
      <c r="T31" s="43" t="inlineStr">
        <is>
          <t>https://www.sciencedirect.com/science/article/pii/S1574013724001011</t>
        </is>
      </c>
      <c r="U31" s="41" t="str"/>
      <c r="V31"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analysis of various approaches and highlighting recent advancements.</t>
        </is>
      </c>
      <c r="W31" s="43" t="inlineStr">
        <is>
          <t>title_abstract_plus_targeted_primary_source_verification</t>
        </is>
      </c>
      <c r="X31" s="43" t="inlineStr">
        <is>
          <t>doi:10.1016/j.cosrev.2024.100718</t>
        </is>
      </c>
      <c r="Y31" s="43">
        <f>COUNTIF($A$2:$A$431,A31)</f>
        <v/>
      </c>
      <c r="Z31" s="41">
        <f>IF(D31="Provisional include",IFERROR(IF(INDEX('Texto_completo_191'!$K$2:$K$193,MATCH(A31,'Texto_completo_191'!$A$2:$A$193,0))=0,"",INDEX('Texto_completo_191'!$K$2:$K$193,MATCH(A31,'Texto_completo_191'!$A$2:$A$193,0))),""),IF(D31="Excluded",J31,""))</f>
        <v/>
      </c>
      <c r="AA31" s="43">
        <f>IF(D31="Provisional include",IFERROR(IF(INDEX('Texto_completo_191'!$L$2:$L$193,MATCH(A31,'Texto_completo_191'!$A$2:$A$193,0))=0,"",INDEX('Texto_completo_191'!$L$2:$L$193,MATCH(A31,'Texto_completo_191'!$A$2:$A$193,0))),""),"")</f>
        <v/>
      </c>
      <c r="AB31" s="131">
        <f>IF(D31="Provisional include",IFERROR(IF(INDEX('Texto_completo_191'!$M$2:$M$193,MATCH(A31,'Texto_completo_191'!$A$2:$A$193,0))=0,"",INDEX('Texto_completo_191'!$M$2:$M$193,MATCH(A31,'Texto_completo_191'!$A$2:$A$193,0))),""),"")</f>
        <v/>
      </c>
    </row>
    <row r="32" ht="34" customHeight="1">
      <c r="A32" s="130" t="n">
        <v>31</v>
      </c>
      <c r="B32" s="43" t="inlineStr">
        <is>
          <t>include_after_title_abstract_screen</t>
        </is>
      </c>
      <c r="C32" s="41" t="inlineStr">
        <is>
          <t>Incluir provisionalmente</t>
        </is>
      </c>
      <c r="D32" s="43" t="inlineStr">
        <is>
          <t>Provisional include</t>
        </is>
      </c>
      <c r="E32" s="43" t="inlineStr">
        <is>
          <t>Sí</t>
        </is>
      </c>
      <c r="F32" s="43" t="inlineStr">
        <is>
          <t>Title/abstract screening</t>
        </is>
      </c>
      <c r="G32" s="41">
        <f>IF(D32="Provisional include",IFERROR(INDEX('Texto_completo_191'!$H$2:$H$193,MATCH(A32,'Texto_completo_191'!$A$2:$A$193,0)),"Not recorded"),IF(D32="Report not retrieved","Not retrieved","Not applicable"))</f>
        <v/>
      </c>
      <c r="H32" s="41">
        <f>IF(D32="Provisional include",IFERROR(INDEX('Texto_completo_191'!$J$2:$J$193,MATCH(A32,'Texto_completo_191'!$A$2:$A$193,0)),"Pending adjudication"),IF(D32="Report not retrieved","Report not retrieved","Not applicable"))</f>
        <v/>
      </c>
      <c r="I32" s="41" t="str"/>
      <c r="J32" s="41" t="inlineStr">
        <is>
          <t>Estudio primario o implementación/evaluación empírica de IA, aprendizaje automático o modelado computacional aplicado a ASD, riesgo, caracterización, apoyo o intervención.</t>
        </is>
      </c>
      <c r="K32" s="43" t="n"/>
      <c r="L32" s="43" t="n"/>
      <c r="M32" s="130" t="n">
        <v>2025</v>
      </c>
      <c r="N32" s="41" t="inlineStr">
        <is>
          <t>Replication of rs10099100 Association with Autism Spectrum Disorder Risk in a Polish‐Origin Cohort</t>
        </is>
      </c>
      <c r="O32" s="43" t="inlineStr">
        <is>
          <t>Joanna Karwowska and Aneta Polewko-Klim and Barbara Panasiuk and Beata Stasiewicz-Jarocka and Alireza Tafazoli and Edyta Dobrowolska and Katarzyna Jarząbek and Renata Posmyk and Natalia Wawrusiewicz-Kurylonek</t>
        </is>
      </c>
      <c r="P32" s="43" t="inlineStr">
        <is>
          <t>10.1016/j.reia.2025.202542</t>
        </is>
      </c>
      <c r="Q32" s="41" t="inlineStr">
        <is>
          <t>Research in Autism</t>
        </is>
      </c>
      <c r="R32" s="43" t="inlineStr">
        <is>
          <t>article</t>
        </is>
      </c>
      <c r="S32" s="43" t="inlineStr">
        <is>
          <t>Elsevier Ltd</t>
        </is>
      </c>
      <c r="T32" s="43" t="inlineStr">
        <is>
          <t>https://www.sciencedirect.com/science/article/pii/S3050656525000148</t>
        </is>
      </c>
      <c r="U32" s="41" t="str"/>
      <c r="V32" s="43"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W32" s="43" t="inlineStr">
        <is>
          <t>title_abstract_plus_targeted_primary_source_verification</t>
        </is>
      </c>
      <c r="X32" s="43" t="inlineStr">
        <is>
          <t>doi:10.1016/j.reia.2025.202542</t>
        </is>
      </c>
      <c r="Y32" s="43">
        <f>COUNTIF($A$2:$A$431,A32)</f>
        <v/>
      </c>
      <c r="Z32" s="41">
        <f>IF(D32="Provisional include",IFERROR(IF(INDEX('Texto_completo_191'!$K$2:$K$193,MATCH(A32,'Texto_completo_191'!$A$2:$A$193,0))=0,"",INDEX('Texto_completo_191'!$K$2:$K$193,MATCH(A32,'Texto_completo_191'!$A$2:$A$193,0))),""),IF(D32="Excluded",J32,""))</f>
        <v/>
      </c>
      <c r="AA32" s="43">
        <f>IF(D32="Provisional include",IFERROR(IF(INDEX('Texto_completo_191'!$L$2:$L$193,MATCH(A32,'Texto_completo_191'!$A$2:$A$193,0))=0,"",INDEX('Texto_completo_191'!$L$2:$L$193,MATCH(A32,'Texto_completo_191'!$A$2:$A$193,0))),""),"")</f>
        <v/>
      </c>
      <c r="AB32" s="131">
        <f>IF(D32="Provisional include",IFERROR(IF(INDEX('Texto_completo_191'!$M$2:$M$193,MATCH(A32,'Texto_completo_191'!$A$2:$A$193,0))=0,"",INDEX('Texto_completo_191'!$M$2:$M$193,MATCH(A32,'Texto_completo_191'!$A$2:$A$193,0))),""),"")</f>
        <v/>
      </c>
    </row>
    <row r="33" ht="34" customHeight="1">
      <c r="A33" s="130" t="n">
        <v>32</v>
      </c>
      <c r="B33" s="43" t="inlineStr">
        <is>
          <t>exclude_out_of_scope_topic_or_population</t>
        </is>
      </c>
      <c r="C33" s="41" t="inlineStr">
        <is>
          <t>Excluir: tema/población fuera de alcance</t>
        </is>
      </c>
      <c r="D33" s="43" t="inlineStr">
        <is>
          <t>Excluded</t>
        </is>
      </c>
      <c r="E33" s="43" t="inlineStr">
        <is>
          <t>No</t>
        </is>
      </c>
      <c r="F33" s="43" t="inlineStr">
        <is>
          <t>Title/abstract screening</t>
        </is>
      </c>
      <c r="G33" s="41">
        <f>IF(D33="Provisional include",IFERROR(INDEX('Texto_completo_191'!$H$2:$H$193,MATCH(A33,'Texto_completo_191'!$A$2:$A$193,0)),"Not recorded"),IF(D33="Report not retrieved","Not retrieved","Not applicable"))</f>
        <v/>
      </c>
      <c r="H33" s="41">
        <f>IF(D33="Provisional include",IFERROR(INDEX('Texto_completo_191'!$J$2:$J$193,MATCH(A33,'Texto_completo_191'!$A$2:$A$193,0)),"Pending adjudication"),IF(D33="Report not retrieved","Report not retrieved","Not applicable"))</f>
        <v/>
      </c>
      <c r="I33" s="41" t="str"/>
      <c r="J33" s="41" t="inlineStr">
        <is>
          <t>No estudia ASD en el sentido del protocolo, usa otro significado de ASD o aborda otra población/resultado sin aplicación pertinente al proceso ASD.</t>
        </is>
      </c>
      <c r="K33" s="43" t="n"/>
      <c r="L33" s="43" t="n"/>
      <c r="M33" s="130" t="n">
        <v>2026</v>
      </c>
      <c r="N33" s="41" t="inlineStr">
        <is>
          <t>Centering Equity During Health Technology Innovation: Scoping Review of Methods and Research Adjustments to Promote Inclusive Coproduction</t>
        </is>
      </c>
      <c r="O33" s="43"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P33" s="43" t="inlineStr">
        <is>
          <t>10.2196/89596</t>
        </is>
      </c>
      <c r="Q33" s="41" t="inlineStr">
        <is>
          <t>Journal of Medical Internet Research</t>
        </is>
      </c>
      <c r="R33" s="43" t="inlineStr">
        <is>
          <t>article</t>
        </is>
      </c>
      <c r="S33" s="43" t="inlineStr">
        <is>
          <t>JMIR Publications Inc.</t>
        </is>
      </c>
      <c r="T33" s="43" t="inlineStr">
        <is>
          <t>https://doi.org/10.2196/89596</t>
        </is>
      </c>
      <c r="U33" s="41" t="str"/>
      <c r="V33" s="43" t="inlineStr">
        <is>
          <t>Background: Digital health has the potential to mitigate health inequity for priority populations who are underserved or marginalized by the health system. However, there is a lack of practical guidance on how to include priority communities in the coproduction of digital health technologies, particularly across the entire lifecycle of innovation, including research, development, and evaluation. Objective: The aim of this scoping review was to systematically identify and assess published methods used during digital health innovation to promote equitable inclusion of priority communities at every stage of the Centre for eHealth Research roadmap for digital health technologies. Methods: This review was based on the Arksey and O’Malley framework for scoping reviews. A 6-stage framework was used to execute the review. To increase the trustworthiness of the findings, an expert advisory group was consulted, and their feedback incorporated into the final manuscript. The Participant, Concept, and Context framework was used to structure the inclusion criteria. Results: The review identified a total of 106 articles, 58 methods, 4 approaches, and 17 research adjustments used to coproduce digital health technologies with priority communities. Common methods across multiple stages included interviews, focus groups, surveys, and workshops; however, the most accessible way to make equity a practical reality during health technology innovation is to appoint a priority population community advisor, or advisory group, from project inception to project closure. Visual and creative methods like photovoice, home tours, and body-mapping were also used, often by priority population researchers themselves. Research adjustments that promote patient safety and comfort, enhanced literacy, peer-support, and recognize sociocultural and demographic considerations have been used to increase the inclusion of priority populations during digital health innovation. Conclusions: Embedding equity is possible using the practical methods and research adjustments identified to promote inclusive coproduction. Professionals working across health care, health informatics, research, digital health, and technology development can use these findings to center digital health equity during technology innovation. This research also recognizes that coproduction must draw on epistemological frameworks, or ways of thinking, which support Indigenous and other priority population knowledge systems. A solely Western lens risks reinforcing structural barriers and overlooking essential knowledge, as demonstrated by this review when the search strategy missed key scholarly works by priority population authors themselves.</t>
        </is>
      </c>
      <c r="W33" s="43" t="inlineStr">
        <is>
          <t>title_abstract_plus_targeted_primary_source_verification</t>
        </is>
      </c>
      <c r="X33" s="43" t="inlineStr">
        <is>
          <t>doi:10.2196/89596</t>
        </is>
      </c>
      <c r="Y33" s="43">
        <f>COUNTIF($A$2:$A$431,A33)</f>
        <v/>
      </c>
      <c r="Z33" s="41">
        <f>IF(D33="Provisional include",IFERROR(IF(INDEX('Texto_completo_191'!$K$2:$K$193,MATCH(A33,'Texto_completo_191'!$A$2:$A$193,0))=0,"",INDEX('Texto_completo_191'!$K$2:$K$193,MATCH(A33,'Texto_completo_191'!$A$2:$A$193,0))),""),IF(D33="Excluded",J33,""))</f>
        <v/>
      </c>
      <c r="AA33" s="43">
        <f>IF(D33="Provisional include",IFERROR(IF(INDEX('Texto_completo_191'!$L$2:$L$193,MATCH(A33,'Texto_completo_191'!$A$2:$A$193,0))=0,"",INDEX('Texto_completo_191'!$L$2:$L$193,MATCH(A33,'Texto_completo_191'!$A$2:$A$193,0))),""),"")</f>
        <v/>
      </c>
      <c r="AB33" s="131">
        <f>IF(D33="Provisional include",IFERROR(IF(INDEX('Texto_completo_191'!$M$2:$M$193,MATCH(A33,'Texto_completo_191'!$A$2:$A$193,0))=0,"",INDEX('Texto_completo_191'!$M$2:$M$193,MATCH(A33,'Texto_completo_191'!$A$2:$A$193,0))),""),"")</f>
        <v/>
      </c>
    </row>
    <row r="34" ht="34" customHeight="1">
      <c r="A34" s="130" t="n">
        <v>33</v>
      </c>
      <c r="B34" s="43" t="inlineStr">
        <is>
          <t>exclude_out_of_scope_topic_or_population</t>
        </is>
      </c>
      <c r="C34" s="41" t="inlineStr">
        <is>
          <t>Excluir: tema/población fuera de alcance</t>
        </is>
      </c>
      <c r="D34" s="43" t="inlineStr">
        <is>
          <t>Excluded</t>
        </is>
      </c>
      <c r="E34" s="43" t="inlineStr">
        <is>
          <t>No</t>
        </is>
      </c>
      <c r="F34" s="43" t="inlineStr">
        <is>
          <t>Title/abstract screening</t>
        </is>
      </c>
      <c r="G34" s="41">
        <f>IF(D34="Provisional include",IFERROR(INDEX('Texto_completo_191'!$H$2:$H$193,MATCH(A34,'Texto_completo_191'!$A$2:$A$193,0)),"Not recorded"),IF(D34="Report not retrieved","Not retrieved","Not applicable"))</f>
        <v/>
      </c>
      <c r="H34" s="41">
        <f>IF(D34="Provisional include",IFERROR(INDEX('Texto_completo_191'!$J$2:$J$193,MATCH(A34,'Texto_completo_191'!$A$2:$A$193,0)),"Pending adjudication"),IF(D34="Report not retrieved","Report not retrieved","Not applicable"))</f>
        <v/>
      </c>
      <c r="I34" s="41" t="str"/>
      <c r="J34" s="41" t="inlineStr">
        <is>
          <t>No estudia ASD en el sentido del protocolo, usa otro significado de ASD o aborda otra población/resultado sin aplicación pertinente al proceso ASD.</t>
        </is>
      </c>
      <c r="K34" s="43" t="n"/>
      <c r="L34" s="43" t="n"/>
      <c r="M34" s="130" t="n">
        <v>2026</v>
      </c>
      <c r="N34" s="41" t="inlineStr">
        <is>
          <t>Gamified Assessment of Cognitive Impulsivity in Eating Disorders and Mental Ill-Health: Mixed Methods Study Incorporating Lived Experience Co-Design and Evaluation</t>
        </is>
      </c>
      <c r="O34" s="43" t="inlineStr">
        <is>
          <t>Emily Colton and Courtney McLean and Alexandra Anderson and Lauren Hanegraaf and Antonio Verdejo-Garcia</t>
        </is>
      </c>
      <c r="P34" s="43" t="inlineStr">
        <is>
          <t>10.2196/79784</t>
        </is>
      </c>
      <c r="Q34" s="41" t="inlineStr">
        <is>
          <t>JMIR Serious Games</t>
        </is>
      </c>
      <c r="R34" s="43" t="inlineStr">
        <is>
          <t>article</t>
        </is>
      </c>
      <c r="S34" s="43" t="inlineStr">
        <is>
          <t>JMIR Publications Inc.</t>
        </is>
      </c>
      <c r="T34" s="43" t="inlineStr">
        <is>
          <t>https://doi.org/10.2196/79784</t>
        </is>
      </c>
      <c r="U34" s="41" t="str"/>
      <c r="V34" s="43" t="inlineStr">
        <is>
          <t>Background: Cognitive impulsivity is a multifaceted construct associated with symptom severity, functional impairment, and poor quality of life in eating disorders (EDs) and mental ill-health. However, objective assessment of cognitive impulsivity is piecemeal and complex, with many assessment tools lacking psychometric evaluation and ecological validity. Furthermore, validated assessment tools are rarely perceived to be engaging or meaningful by individuals who complete them, limiting their utility in research and forming a barrier to clinical translation. Thus, although cognitive impulsivity predicts treatment engagement and outcomes, it is rarely assessed or addressed in a clinical context. Objective: We aimed to redesign and evaluate the Cognitive Impulsivity Suite (CIS), a validated gamified assessment battery of cognitive impulsivity, through user-centered co-design, agile game development, and user-centered evaluation. This collaborative study partnered researchers with individuals with lived experiences (LEs) of EDs and commonly co-occurring mental ill-health, and game development experts. Methods: In a sequential mixed methods design, we first defined user requirements through inductive thematic analysis of data from 2 focus groups incorporating 7 individuals with LE of EDs and commonly co-occurring mental health conditions (mean age 27.6, SD 7.03 y; 4 women, 2 men, 1 nonbinary), researchers, clinicians, and technology professionals. Agile game development was achieved through 6-week-long sprints, involving game developers and a play-testing team of researchers. During LE evaluation, we collected and analyzed data from an expanded sample (n=18; mean age 30.5, SD 6.56 y; 12 women, 3 men, 2 nonbinary), using a pragmatic blending of qualitative and quantitative research methods. This included inductive and deductive thematic analysis of “thinking aloud” data, descriptive statistics, and ANOVA tests of the Game User Experience Satisfaction Scale, short version (GUESS-18) surveys. Results: We co-designed guiding principles and ideas for aesthetics, story concepts, and gameplay features, which closely aligned with leading theories of psychological well-being, clinical evidence concerning ED recovery, and gamification frameworks. Qualitative evaluations of the new tool, CIS Papillon Park, showed user engagement and motivation were driven by opportunities for autonomy, personal accomplishment, and simulated interpersonal relationships, aligning with approaches to gamification based on self-determination theory. In quantitative evaluation, a mean GUESS-18 composite score of 45.9 (SD 9.85) showed CIS Papillon Park achieved sound overall user satisfaction, with subscale scores revealing strengths in usability, narrative, visual and audio aesthetics, and personal gratification. Conclusions: The contributions of this study are grounded in its integration of user-centered co-design and evaluation, agile game development, and theory-driven approaches to cognitive assessment and gamification, to redesign and evaluate a validated online task battery. The resulting CIS Papillon Park combines appealing aesthetics, gamification elements that address cognitive, emotional, and social needs, and accessible playing experiences, which maximized user satisfaction and engagement while prioritizing psychological safety. Next steps involve psychometric evaluation and dissemination.</t>
        </is>
      </c>
      <c r="W34" s="43" t="inlineStr">
        <is>
          <t>title_abstract_plus_targeted_primary_source_verification</t>
        </is>
      </c>
      <c r="X34" s="43" t="inlineStr">
        <is>
          <t>doi:10.2196/79784</t>
        </is>
      </c>
      <c r="Y34" s="43">
        <f>COUNTIF($A$2:$A$431,A34)</f>
        <v/>
      </c>
      <c r="Z34" s="41">
        <f>IF(D34="Provisional include",IFERROR(IF(INDEX('Texto_completo_191'!$K$2:$K$193,MATCH(A34,'Texto_completo_191'!$A$2:$A$193,0))=0,"",INDEX('Texto_completo_191'!$K$2:$K$193,MATCH(A34,'Texto_completo_191'!$A$2:$A$193,0))),""),IF(D34="Excluded",J34,""))</f>
        <v/>
      </c>
      <c r="AA34" s="43">
        <f>IF(D34="Provisional include",IFERROR(IF(INDEX('Texto_completo_191'!$L$2:$L$193,MATCH(A34,'Texto_completo_191'!$A$2:$A$193,0))=0,"",INDEX('Texto_completo_191'!$L$2:$L$193,MATCH(A34,'Texto_completo_191'!$A$2:$A$193,0))),""),"")</f>
        <v/>
      </c>
      <c r="AB34" s="131">
        <f>IF(D34="Provisional include",IFERROR(IF(INDEX('Texto_completo_191'!$M$2:$M$193,MATCH(A34,'Texto_completo_191'!$A$2:$A$193,0))=0,"",INDEX('Texto_completo_191'!$M$2:$M$193,MATCH(A34,'Texto_completo_191'!$A$2:$A$193,0))),""),"")</f>
        <v/>
      </c>
    </row>
    <row r="35" ht="34" customHeight="1">
      <c r="A35" s="130" t="n">
        <v>34</v>
      </c>
      <c r="B35" s="43" t="inlineStr">
        <is>
          <t>include_after_title_abstract_screen</t>
        </is>
      </c>
      <c r="C35" s="41" t="inlineStr">
        <is>
          <t>Incluir provisionalmente</t>
        </is>
      </c>
      <c r="D35" s="43" t="inlineStr">
        <is>
          <t>Provisional include</t>
        </is>
      </c>
      <c r="E35" s="43" t="inlineStr">
        <is>
          <t>Sí</t>
        </is>
      </c>
      <c r="F35" s="43" t="inlineStr">
        <is>
          <t>Title/abstract screening</t>
        </is>
      </c>
      <c r="G35" s="41">
        <f>IF(D35="Provisional include",IFERROR(INDEX('Texto_completo_191'!$H$2:$H$193,MATCH(A35,'Texto_completo_191'!$A$2:$A$193,0)),"Not recorded"),IF(D35="Report not retrieved","Not retrieved","Not applicable"))</f>
        <v/>
      </c>
      <c r="H35" s="41">
        <f>IF(D35="Provisional include",IFERROR(INDEX('Texto_completo_191'!$J$2:$J$193,MATCH(A35,'Texto_completo_191'!$A$2:$A$193,0)),"Pending adjudication"),IF(D35="Report not retrieved","Report not retrieved","Not applicable"))</f>
        <v/>
      </c>
      <c r="I35" s="41" t="str"/>
      <c r="J35" s="41" t="inlineStr">
        <is>
          <t>Estudio primario o implementación/evaluación empírica de IA, aprendizaje automático o modelado computacional aplicado a ASD, riesgo, caracterización, apoyo o intervención.</t>
        </is>
      </c>
      <c r="K35" s="43" t="n"/>
      <c r="L35" s="43" t="n"/>
      <c r="M35" s="130" t="n">
        <v>2025</v>
      </c>
      <c r="N35" s="41" t="inlineStr">
        <is>
          <t>Diagnosis of autism spectrum disorder—prediction and analysis of enhanced classification model based on machine learning</t>
        </is>
      </c>
      <c r="O35" s="43" t="inlineStr">
        <is>
          <t>M S Sankari and A Kannammal</t>
        </is>
      </c>
      <c r="P35" s="43" t="inlineStr">
        <is>
          <t>10.1016/B978-0-443-30080-6.00018-3</t>
        </is>
      </c>
      <c r="Q35" s="41" t="inlineStr">
        <is>
          <t>Computational Intelligence for Genomics Data</t>
        </is>
      </c>
      <c r="R35" s="43" t="inlineStr">
        <is>
          <t>article</t>
        </is>
      </c>
      <c r="S35" s="43" t="inlineStr">
        <is>
          <t>Elsevier</t>
        </is>
      </c>
      <c r="T35" s="43" t="inlineStr">
        <is>
          <t>https://www.sciencedirect.com/science/article/pii/B9780443300806000183</t>
        </is>
      </c>
      <c r="U35" s="41" t="str"/>
      <c r="V35" s="43"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W35" s="43" t="inlineStr">
        <is>
          <t>title_abstract_plus_targeted_primary_source_verification</t>
        </is>
      </c>
      <c r="X35" s="43" t="inlineStr">
        <is>
          <t>doi:10.1016/b978-0-443-30080-6.00018-3</t>
        </is>
      </c>
      <c r="Y35" s="43">
        <f>COUNTIF($A$2:$A$431,A35)</f>
        <v/>
      </c>
      <c r="Z35" s="41">
        <f>IF(D35="Provisional include",IFERROR(IF(INDEX('Texto_completo_191'!$K$2:$K$193,MATCH(A35,'Texto_completo_191'!$A$2:$A$193,0))=0,"",INDEX('Texto_completo_191'!$K$2:$K$193,MATCH(A35,'Texto_completo_191'!$A$2:$A$193,0))),""),IF(D35="Excluded",J35,""))</f>
        <v/>
      </c>
      <c r="AA35" s="43">
        <f>IF(D35="Provisional include",IFERROR(IF(INDEX('Texto_completo_191'!$L$2:$L$193,MATCH(A35,'Texto_completo_191'!$A$2:$A$193,0))=0,"",INDEX('Texto_completo_191'!$L$2:$L$193,MATCH(A35,'Texto_completo_191'!$A$2:$A$193,0))),""),"")</f>
        <v/>
      </c>
      <c r="AB35" s="131">
        <f>IF(D35="Provisional include",IFERROR(IF(INDEX('Texto_completo_191'!$M$2:$M$193,MATCH(A35,'Texto_completo_191'!$A$2:$A$193,0))=0,"",INDEX('Texto_completo_191'!$M$2:$M$193,MATCH(A35,'Texto_completo_191'!$A$2:$A$193,0))),""),"")</f>
        <v/>
      </c>
    </row>
    <row r="36" ht="34" customHeight="1">
      <c r="A36" s="130" t="n">
        <v>35</v>
      </c>
      <c r="B36" s="43" t="inlineStr">
        <is>
          <t>include_after_full_text_open_access</t>
        </is>
      </c>
      <c r="C36" s="41" t="inlineStr">
        <is>
          <t>Incluir tras revisión de texto completo abierto</t>
        </is>
      </c>
      <c r="D36" s="43" t="inlineStr">
        <is>
          <t>Provisional include</t>
        </is>
      </c>
      <c r="E36" s="43" t="inlineStr">
        <is>
          <t>Sí</t>
        </is>
      </c>
      <c r="F36" s="43" t="inlineStr">
        <is>
          <t>Full-text review</t>
        </is>
      </c>
      <c r="G36" s="41">
        <f>IF(D36="Provisional include",IFERROR(INDEX('Texto_completo_191'!$H$2:$H$193,MATCH(A36,'Texto_completo_191'!$A$2:$A$193,0)),"Not recorded"),IF(D36="Report not retrieved","Not retrieved","Not applicable"))</f>
        <v/>
      </c>
      <c r="H36" s="41">
        <f>IF(D36="Provisional include",IFERROR(INDEX('Texto_completo_191'!$J$2:$J$193,MATCH(A36,'Texto_completo_191'!$A$2:$A$193,0)),"Pending adjudication"),IF(D36="Report not retrieved","Report not retrieved","Not applicable"))</f>
        <v/>
      </c>
      <c r="I36" s="41" t="n"/>
      <c r="J36" s="41" t="inlineStr">
        <is>
          <t>Texto completo confirma estudio primario con Deep Learning aplicado a ASD (Classification (ASD vs control)).</t>
        </is>
      </c>
      <c r="K36" s="43" t="n"/>
      <c r="L36" s="43" t="n"/>
      <c r="M36" s="130" t="n">
        <v>2025</v>
      </c>
      <c r="N36" s="41" t="inlineStr">
        <is>
          <t>Deep Learning Approaches for Classifying Children With and Without Autism Spectrum Disorder Using Inertial Measurement Unit Hand Tracking Data: Comparative Study</t>
        </is>
      </c>
      <c r="O36" s="43" t="inlineStr">
        <is>
          <t>John Mutersbaugh and Wan-Chun Su and Anjana Bhat and Amir Gandjbakhche</t>
        </is>
      </c>
      <c r="P36" s="43" t="inlineStr">
        <is>
          <t>10.2196/73440</t>
        </is>
      </c>
      <c r="Q36" s="41" t="inlineStr">
        <is>
          <t>JMIR Medical Informatics</t>
        </is>
      </c>
      <c r="R36" s="43" t="inlineStr">
        <is>
          <t>article</t>
        </is>
      </c>
      <c r="S36" s="43" t="inlineStr">
        <is>
          <t>JMIR Publications Inc.</t>
        </is>
      </c>
      <c r="T36" s="43" t="inlineStr">
        <is>
          <t>https://doi.org/10.2196/73440</t>
        </is>
      </c>
      <c r="U36" s="41" t="inlineStr">
        <is>
          <t>Texto completo abierto revisado; evidencia y codificación en Extraccion_RQ_nuevos.</t>
        </is>
      </c>
      <c r="V36"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36" s="43" t="inlineStr">
        <is>
          <t>open_full_text_review_2026_09_04</t>
        </is>
      </c>
      <c r="X36" s="43" t="inlineStr">
        <is>
          <t>doi:10.2196/73440</t>
        </is>
      </c>
      <c r="Y36" s="43">
        <f>COUNTIF($A$2:$A$431,A36)</f>
        <v/>
      </c>
      <c r="Z36" s="41">
        <f>IF(D36="Provisional include",IFERROR(IF(INDEX('Texto_completo_191'!$K$2:$K$193,MATCH(A36,'Texto_completo_191'!$A$2:$A$193,0))=0,"",INDEX('Texto_completo_191'!$K$2:$K$193,MATCH(A36,'Texto_completo_191'!$A$2:$A$193,0))),""),IF(D36="Excluded",J36,""))</f>
        <v/>
      </c>
      <c r="AA36" s="43">
        <f>IF(D36="Provisional include",IFERROR(IF(INDEX('Texto_completo_191'!$L$2:$L$193,MATCH(A36,'Texto_completo_191'!$A$2:$A$193,0))=0,"",INDEX('Texto_completo_191'!$L$2:$L$193,MATCH(A36,'Texto_completo_191'!$A$2:$A$193,0))),""),"")</f>
        <v/>
      </c>
      <c r="AB36" s="131">
        <f>IF(D36="Provisional include",IFERROR(IF(INDEX('Texto_completo_191'!$M$2:$M$193,MATCH(A36,'Texto_completo_191'!$A$2:$A$193,0))=0,"",INDEX('Texto_completo_191'!$M$2:$M$193,MATCH(A36,'Texto_completo_191'!$A$2:$A$193,0))),""),"")</f>
        <v/>
      </c>
    </row>
    <row r="37" ht="34" customHeight="1">
      <c r="A37" s="130" t="n">
        <v>36</v>
      </c>
      <c r="B37" s="43" t="inlineStr">
        <is>
          <t>exclude_out_of_scope_topic_or_population</t>
        </is>
      </c>
      <c r="C37" s="41" t="inlineStr">
        <is>
          <t>Excluir: tema/población fuera de alcance</t>
        </is>
      </c>
      <c r="D37" s="43" t="inlineStr">
        <is>
          <t>Excluded</t>
        </is>
      </c>
      <c r="E37" s="43" t="inlineStr">
        <is>
          <t>No</t>
        </is>
      </c>
      <c r="F37" s="43" t="inlineStr">
        <is>
          <t>Title/abstract screening</t>
        </is>
      </c>
      <c r="G37" s="41">
        <f>IF(D37="Provisional include",IFERROR(INDEX('Texto_completo_191'!$H$2:$H$193,MATCH(A37,'Texto_completo_191'!$A$2:$A$193,0)),"Not recorded"),IF(D37="Report not retrieved","Not retrieved","Not applicable"))</f>
        <v/>
      </c>
      <c r="H37" s="41">
        <f>IF(D37="Provisional include",IFERROR(INDEX('Texto_completo_191'!$J$2:$J$193,MATCH(A37,'Texto_completo_191'!$A$2:$A$193,0)),"Pending adjudication"),IF(D37="Report not retrieved","Report not retrieved","Not applicable"))</f>
        <v/>
      </c>
      <c r="I37" s="41" t="str"/>
      <c r="J37" s="41" t="inlineStr">
        <is>
          <t>No estudia ASD en el sentido del protocolo, usa otro significado de ASD o aborda otra población/resultado sin aplicación pertinente al proceso ASD.</t>
        </is>
      </c>
      <c r="K37" s="43" t="n"/>
      <c r="L37" s="43" t="n"/>
      <c r="M37" s="130" t="n">
        <v>2026</v>
      </c>
      <c r="N37" s="41" t="inlineStr">
        <is>
          <t>Health Care Professionals' and Patients' Perceptions and Experiences of Who Uses Video Consultations, and Why: Qualitative Study</t>
        </is>
      </c>
      <c r="O37" s="43" t="inlineStr">
        <is>
          <t>Irene Muli and Åsa Cajander and Nadia Davoody and Lovisa Jäderlund Hagstedt and Helena Hvitfeldt and Maria Hägglund and Marina Taloyan</t>
        </is>
      </c>
      <c r="P37" s="43" t="inlineStr">
        <is>
          <t>10.2196/68658</t>
        </is>
      </c>
      <c r="Q37" s="41" t="inlineStr">
        <is>
          <t>JMIR Human Factors</t>
        </is>
      </c>
      <c r="R37" s="43" t="inlineStr">
        <is>
          <t>article</t>
        </is>
      </c>
      <c r="S37" s="43" t="inlineStr">
        <is>
          <t>JMIR Publications Inc.</t>
        </is>
      </c>
      <c r="T37" s="43" t="inlineStr">
        <is>
          <t>https://doi.org/10.2196/68658</t>
        </is>
      </c>
      <c r="U37" s="41" t="str"/>
      <c r="V37" s="43" t="inlineStr">
        <is>
          <t>Background: Video consultations (VCs) are effective and beneficial, yet their use is being discontinued, and there is a preference for face-to-face consultations. Objective: This study investigates how patients and health care professionals (HCPs) perceive patients' introduction to VCs, who use them, and what drives their use in Swedish primary care. Methods: Six focus group interviews with 27 HCPs and 13 individual interviews with patients in primary care were conducted between August 2022 and May 2023. The interviews examined VC implementation and were analyzed using rapid assessment procedures. Results: A total of five themes were identified: (1) challenging start with unprepared users and immature technology; (2) users and nonusers are perceived to have different characteristics, needs, and circumstances; (3) patient-related drivers: based on patients' preferences and opportunities; (4) HCP-related drivers: clinical suitability, assessment of patient needs, and preferences; and (5) societal and organizational drivers: the pandemic, demographics, and infrastructure. Patients and HCPs described the introduction of VCs as rushed and confusing, with limited guidance and support (theme 1). HCPs struggled to assist patients due to a lack of training and limited access to the patient-facing interface (theme 1). VC users were typically perceived as younger, digitally literate, and motivated by convenience or urgency, while older adults and those with language or cognitive barriers were often assumed to be nonusers (theme 2). VC use was shaped by patient preferences, accessibility, and clinical urgency (theme 3), as well as by HCPs' professional judgment and convenience (theme 4). Assumptions held by HCPs about patients' digital skills and preferences influenced whether VCs were offered, while patients' own assumptions about complexity or suitability affected whether they accepted them. Broader factors, such as digital infrastructure, platform usability, reimbursement policies, and the COVID-19 pandemic, also significantly influenced use (theme 5). Conclusions: The rushed implementation potentially deterred some patients and HCPs from use. Misguided preconceptions and biases negatively influenced VC use and risked reinforcing existing disparities and contributing to digital exclusion. In addition, HCPs' and patients' preferences, which were related to their needs, waiting times, and different circumstances, and potentially misguided judgments of appropriateness, influenced VC use. Lastly, infrastructure, reimbursement, sociodemographics, and organizational type also drive VC use. To support more sustainable and equitable use of VC in primary care, developers should optimize VC applications' usability, implementers should deploy multiple strategies, health care providers should consider the potential of VC in care delivery, and policymakers should increase digital readiness. Further research should evaluate the effectiveness of different strategies for introducing patients to VCs, explore younger patients' and nonusers' perspectives, characteristics of HCP users, and differences between professional roles, as well as between consultation types.</t>
        </is>
      </c>
      <c r="W37" s="43" t="inlineStr">
        <is>
          <t>title_abstract_plus_targeted_primary_source_verification</t>
        </is>
      </c>
      <c r="X37" s="43" t="inlineStr">
        <is>
          <t>doi:10.2196/68658</t>
        </is>
      </c>
      <c r="Y37" s="43">
        <f>COUNTIF($A$2:$A$431,A37)</f>
        <v/>
      </c>
      <c r="Z37" s="41">
        <f>IF(D37="Provisional include",IFERROR(IF(INDEX('Texto_completo_191'!$K$2:$K$193,MATCH(A37,'Texto_completo_191'!$A$2:$A$193,0))=0,"",INDEX('Texto_completo_191'!$K$2:$K$193,MATCH(A37,'Texto_completo_191'!$A$2:$A$193,0))),""),IF(D37="Excluded",J37,""))</f>
        <v/>
      </c>
      <c r="AA37" s="43">
        <f>IF(D37="Provisional include",IFERROR(IF(INDEX('Texto_completo_191'!$L$2:$L$193,MATCH(A37,'Texto_completo_191'!$A$2:$A$193,0))=0,"",INDEX('Texto_completo_191'!$L$2:$L$193,MATCH(A37,'Texto_completo_191'!$A$2:$A$193,0))),""),"")</f>
        <v/>
      </c>
      <c r="AB37" s="131">
        <f>IF(D37="Provisional include",IFERROR(IF(INDEX('Texto_completo_191'!$M$2:$M$193,MATCH(A37,'Texto_completo_191'!$A$2:$A$193,0))=0,"",INDEX('Texto_completo_191'!$M$2:$M$193,MATCH(A37,'Texto_completo_191'!$A$2:$A$193,0))),""),"")</f>
        <v/>
      </c>
    </row>
    <row r="38" ht="34" customHeight="1">
      <c r="A38" s="130" t="n">
        <v>37</v>
      </c>
      <c r="B38" s="43" t="inlineStr">
        <is>
          <t>include_after_title_abstract_screen</t>
        </is>
      </c>
      <c r="C38" s="41" t="inlineStr">
        <is>
          <t>Incluir provisionalmente</t>
        </is>
      </c>
      <c r="D38" s="43" t="inlineStr">
        <is>
          <t>Provisional include</t>
        </is>
      </c>
      <c r="E38" s="43" t="inlineStr">
        <is>
          <t>Sí</t>
        </is>
      </c>
      <c r="F38" s="43" t="inlineStr">
        <is>
          <t>Title/abstract screening</t>
        </is>
      </c>
      <c r="G38" s="41">
        <f>IF(D38="Provisional include",IFERROR(INDEX('Texto_completo_191'!$H$2:$H$193,MATCH(A38,'Texto_completo_191'!$A$2:$A$193,0)),"Not recorded"),IF(D38="Report not retrieved","Not retrieved","Not applicable"))</f>
        <v/>
      </c>
      <c r="H38" s="41">
        <f>IF(D38="Provisional include",IFERROR(INDEX('Texto_completo_191'!$J$2:$J$193,MATCH(A38,'Texto_completo_191'!$A$2:$A$193,0)),"Pending adjudication"),IF(D38="Report not retrieved","Report not retrieved","Not applicable"))</f>
        <v/>
      </c>
      <c r="I38" s="41" t="str"/>
      <c r="J38" s="41" t="inlineStr">
        <is>
          <t>Estudio primario o implementación/evaluación empírica de IA, aprendizaje automático o modelado computacional aplicado a ASD, riesgo, caracterización, apoyo o intervención.</t>
        </is>
      </c>
      <c r="K38" s="43" t="n"/>
      <c r="L38" s="43" t="n"/>
      <c r="M38" s="130" t="n">
        <v>2025</v>
      </c>
      <c r="N38" s="41" t="inlineStr">
        <is>
          <t>Design of adaptive recommendation system for autism children using optimal feature selection-based adaptive dilated 1DCNN-LSTM with attention mechanism</t>
        </is>
      </c>
      <c r="O38" s="43" t="inlineStr">
        <is>
          <t>V Balaji and M Mohana and M Hema and P Gururama Senthilvel</t>
        </is>
      </c>
      <c r="P38" s="43" t="inlineStr">
        <is>
          <t>10.1016/j.eswa.2024.125399</t>
        </is>
      </c>
      <c r="Q38" s="41" t="inlineStr">
        <is>
          <t>Expert Systems with Applications</t>
        </is>
      </c>
      <c r="R38" s="43" t="inlineStr">
        <is>
          <t>article</t>
        </is>
      </c>
      <c r="S38" s="43" t="inlineStr">
        <is>
          <t>Elsevier Ltd</t>
        </is>
      </c>
      <c r="T38" s="43" t="inlineStr">
        <is>
          <t>https://www.sciencedirect.com/science/article/pii/S0957417424022668</t>
        </is>
      </c>
      <c r="U38" s="41" t="str"/>
      <c r="V38" s="43"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W38" s="43" t="inlineStr">
        <is>
          <t>title_abstract_plus_targeted_primary_source_verification</t>
        </is>
      </c>
      <c r="X38" s="43" t="inlineStr">
        <is>
          <t>doi:10.1016/j.eswa.2024.125399</t>
        </is>
      </c>
      <c r="Y38" s="43">
        <f>COUNTIF($A$2:$A$431,A38)</f>
        <v/>
      </c>
      <c r="Z38" s="41">
        <f>IF(D38="Provisional include",IFERROR(IF(INDEX('Texto_completo_191'!$K$2:$K$193,MATCH(A38,'Texto_completo_191'!$A$2:$A$193,0))=0,"",INDEX('Texto_completo_191'!$K$2:$K$193,MATCH(A38,'Texto_completo_191'!$A$2:$A$193,0))),""),IF(D38="Excluded",J38,""))</f>
        <v/>
      </c>
      <c r="AA38" s="43">
        <f>IF(D38="Provisional include",IFERROR(IF(INDEX('Texto_completo_191'!$L$2:$L$193,MATCH(A38,'Texto_completo_191'!$A$2:$A$193,0))=0,"",INDEX('Texto_completo_191'!$L$2:$L$193,MATCH(A38,'Texto_completo_191'!$A$2:$A$193,0))),""),"")</f>
        <v/>
      </c>
      <c r="AB38" s="131">
        <f>IF(D38="Provisional include",IFERROR(IF(INDEX('Texto_completo_191'!$M$2:$M$193,MATCH(A38,'Texto_completo_191'!$A$2:$A$193,0))=0,"",INDEX('Texto_completo_191'!$M$2:$M$193,MATCH(A38,'Texto_completo_191'!$A$2:$A$193,0))),""),"")</f>
        <v/>
      </c>
    </row>
    <row r="39" ht="34" customHeight="1">
      <c r="A39" s="130" t="n">
        <v>38</v>
      </c>
      <c r="B39" s="43" t="inlineStr">
        <is>
          <t>include_after_title_abstract_screen</t>
        </is>
      </c>
      <c r="C39" s="41" t="inlineStr">
        <is>
          <t>Incluir provisionalmente</t>
        </is>
      </c>
      <c r="D39" s="43" t="inlineStr">
        <is>
          <t>Provisional include</t>
        </is>
      </c>
      <c r="E39" s="43" t="inlineStr">
        <is>
          <t>Sí</t>
        </is>
      </c>
      <c r="F39" s="43" t="inlineStr">
        <is>
          <t>Title/abstract screening</t>
        </is>
      </c>
      <c r="G39" s="41">
        <f>IF(D39="Provisional include",IFERROR(INDEX('Texto_completo_191'!$H$2:$H$193,MATCH(A39,'Texto_completo_191'!$A$2:$A$193,0)),"Not recorded"),IF(D39="Report not retrieved","Not retrieved","Not applicable"))</f>
        <v/>
      </c>
      <c r="H39" s="41">
        <f>IF(D39="Provisional include",IFERROR(INDEX('Texto_completo_191'!$J$2:$J$193,MATCH(A39,'Texto_completo_191'!$A$2:$A$193,0)),"Pending adjudication"),IF(D39="Report not retrieved","Report not retrieved","Not applicable"))</f>
        <v/>
      </c>
      <c r="I39" s="41" t="str"/>
      <c r="J39" s="41" t="inlineStr">
        <is>
          <t>Estudio primario o implementación/evaluación empírica de IA, aprendizaje automático o modelado computacional aplicado a ASD, riesgo, caracterización, apoyo o intervención.</t>
        </is>
      </c>
      <c r="K39" s="43" t="n"/>
      <c r="L39" s="43" t="n"/>
      <c r="M39" s="130" t="n">
        <v>2025</v>
      </c>
      <c r="N39" s="41" t="inlineStr">
        <is>
          <t>Early detection of autism spectrum disorder using explainable AI and optimized teaching strategies</t>
        </is>
      </c>
      <c r="O39" s="43" t="inlineStr">
        <is>
          <t>Sarah A Alzakari and Arwa Allinjawi and Asma Aldrees and Nuha Zamzami and Muhammad Umer and Nisreen Innab and Imran Ashraf</t>
        </is>
      </c>
      <c r="P39" s="43" t="inlineStr">
        <is>
          <t>10.1016/j.jneumeth.2024.110315</t>
        </is>
      </c>
      <c r="Q39" s="41" t="inlineStr">
        <is>
          <t>Journal of Neuroscience Methods</t>
        </is>
      </c>
      <c r="R39" s="43" t="inlineStr">
        <is>
          <t>article</t>
        </is>
      </c>
      <c r="S39" s="43" t="inlineStr">
        <is>
          <t>Elsevier B.V.</t>
        </is>
      </c>
      <c r="T39" s="43" t="inlineStr">
        <is>
          <t>https://www.sciencedirect.com/science/article/pii/S0165027024002607</t>
        </is>
      </c>
      <c r="U39" s="41" t="str"/>
      <c r="V39" s="43"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W39" s="43" t="inlineStr">
        <is>
          <t>title_abstract_plus_targeted_primary_source_verification</t>
        </is>
      </c>
      <c r="X39" s="43" t="inlineStr">
        <is>
          <t>doi:10.1016/j.jneumeth.2024.110315</t>
        </is>
      </c>
      <c r="Y39" s="43">
        <f>COUNTIF($A$2:$A$431,A39)</f>
        <v/>
      </c>
      <c r="Z39" s="41">
        <f>IF(D39="Provisional include",IFERROR(IF(INDEX('Texto_completo_191'!$K$2:$K$193,MATCH(A39,'Texto_completo_191'!$A$2:$A$193,0))=0,"",INDEX('Texto_completo_191'!$K$2:$K$193,MATCH(A39,'Texto_completo_191'!$A$2:$A$193,0))),""),IF(D39="Excluded",J39,""))</f>
        <v/>
      </c>
      <c r="AA39" s="43">
        <f>IF(D39="Provisional include",IFERROR(IF(INDEX('Texto_completo_191'!$L$2:$L$193,MATCH(A39,'Texto_completo_191'!$A$2:$A$193,0))=0,"",INDEX('Texto_completo_191'!$L$2:$L$193,MATCH(A39,'Texto_completo_191'!$A$2:$A$193,0))),""),"")</f>
        <v/>
      </c>
      <c r="AB39" s="131">
        <f>IF(D39="Provisional include",IFERROR(IF(INDEX('Texto_completo_191'!$M$2:$M$193,MATCH(A39,'Texto_completo_191'!$A$2:$A$193,0))=0,"",INDEX('Texto_completo_191'!$M$2:$M$193,MATCH(A39,'Texto_completo_191'!$A$2:$A$193,0))),""),"")</f>
        <v/>
      </c>
    </row>
    <row r="40" ht="34" customHeight="1">
      <c r="A40" s="130" t="n">
        <v>39</v>
      </c>
      <c r="B40" s="43" t="inlineStr">
        <is>
          <t>exclude_out_of_scope_topic_or_population</t>
        </is>
      </c>
      <c r="C40" s="41" t="inlineStr">
        <is>
          <t>Excluir: tema/población fuera de alcance</t>
        </is>
      </c>
      <c r="D40" s="43" t="inlineStr">
        <is>
          <t>Excluded</t>
        </is>
      </c>
      <c r="E40" s="43" t="inlineStr">
        <is>
          <t>No</t>
        </is>
      </c>
      <c r="F40" s="43" t="inlineStr">
        <is>
          <t>Title/abstract screening</t>
        </is>
      </c>
      <c r="G40" s="41">
        <f>IF(D40="Provisional include",IFERROR(INDEX('Texto_completo_191'!$H$2:$H$193,MATCH(A40,'Texto_completo_191'!$A$2:$A$193,0)),"Not recorded"),IF(D40="Report not retrieved","Not retrieved","Not applicable"))</f>
        <v/>
      </c>
      <c r="H40" s="41">
        <f>IF(D40="Provisional include",IFERROR(INDEX('Texto_completo_191'!$J$2:$J$193,MATCH(A40,'Texto_completo_191'!$A$2:$A$193,0)),"Pending adjudication"),IF(D40="Report not retrieved","Report not retrieved","Not applicable"))</f>
        <v/>
      </c>
      <c r="I40" s="41" t="str"/>
      <c r="J40" s="41" t="inlineStr">
        <is>
          <t>No estudia ASD en el sentido del protocolo, usa otro significado de ASD o aborda otra población/resultado sin aplicación pertinente al proceso ASD.</t>
        </is>
      </c>
      <c r="K40" s="43" t="n"/>
      <c r="L40" s="43" t="n"/>
      <c r="M40" s="130" t="n">
        <v>2026</v>
      </c>
      <c r="N40" s="41" t="inlineStr">
        <is>
          <t>Empowering Informal Caregivers of Persons With Early-Stage Dementia by Large Language Models: Mixed Methods Evaluation</t>
        </is>
      </c>
      <c r="O40" s="43" t="inlineStr">
        <is>
          <t>Huayu Zhou and Ziwei Zhu and Kyeung Mi Oh and Sungsoo Ray Hong</t>
        </is>
      </c>
      <c r="P40" s="43" t="inlineStr">
        <is>
          <t>10.2196/79975</t>
        </is>
      </c>
      <c r="Q40" s="41" t="inlineStr">
        <is>
          <t>JMIR Formative Research</t>
        </is>
      </c>
      <c r="R40" s="43" t="inlineStr">
        <is>
          <t>article</t>
        </is>
      </c>
      <c r="S40" s="43" t="inlineStr">
        <is>
          <t>JMIR Publications Inc.</t>
        </is>
      </c>
      <c r="T40" s="43" t="inlineStr">
        <is>
          <t>https://doi.org/10.2196/79975</t>
        </is>
      </c>
      <c r="U40" s="41" t="str"/>
      <c r="V40" s="43" t="inlineStr">
        <is>
          <t>Background: Acquiring relevant knowledge and support is essential for informal caregivers of persons with early-stage dementia, including awareness, access, and use of comprehensive resources for both persons with dementia and caregiver support. With appropriate strategies and early-stage support, informal caregivers can play a vital role in enhancing the well-being of persons with dementia and potentially slowing their progression. While large language models (LLMs) can provide easy access to caregiving knowledge, the risks, perceived challenges, and ways to improve LLM-generated responses in practice remain underexplored. Objective: In this study, we aim to (1) examine the risks and perceived challenges of using a baseline ChatGPT-4o, an internet-accessible artificial intelligence model, for dementia caregiving support and (2) understand how an enhanced version of ChatGPT-4o, equipped with up-to-date dementia caregiving knowledge, can mitigate these risks and challenges. Methods: We compiled 32 representative questions from informal caregivers seeking guidance on early-stage dementia. We developed two ChatGPT-4o conditions: C1, the publicly available baseline model, and C2, an experimental version enhanced through prompt engineering and grounded in a conceptual framework—drawn from health science and gerontology literature—to empower caregivers of individuals with early-stage dementia. Using these conditions, we generated 64 responses (32 pairs) to the questions. Twelve experts evaluated them with validated tools assessing accuracy, reasoning, clarity, usefulness, trust, satisfaction, safety, harm, and relevance. A Mann-Whitney U test compared the conditions. After the survey, we conducted interviews to explore experts’ perceived differences, remaining challenges, and design opportunities. Interviews were transcribed and analyzed using descriptive thematic analysis. Results: Responses in C2 showed significant improvements in 3 criteria—actionability, relevance, and perceived satisfaction—compared to C1. However, no significant differences were found in the remaining 5 criteria: response accuracy, the model’s ability to understand the question, intelligibility, trustworthiness, response safety, and perceived harm. Qualitative analysis of interviews revealed two key insights: (1) differences between baseline and experimental responses and (2) possible reasons for these differences. Twelve experts evaluated wordiness, detail, empathy, satisfaction, accuracy, relevance, and bias. Both models were considered somewhat verbose, but the experimental model’s responses were viewed as more detailed, relevant, and actionable. Accuracy appeared similar across models, yet participants reported greater satisfaction with the experimental model’s outputs. Conclusions: Results indicate that both conditions generated responses perceived as reasonable and intelligible. However, the experimental model offered more relevant, practical guidance on caregiving needs, providing specific information aligned with the 32 testing questions and actionable recommendations. This led to higher perceived satisfaction compared to the baseline model.</t>
        </is>
      </c>
      <c r="W40" s="43" t="inlineStr">
        <is>
          <t>title_abstract_plus_targeted_primary_source_verification</t>
        </is>
      </c>
      <c r="X40" s="43" t="inlineStr">
        <is>
          <t>doi:10.2196/79975</t>
        </is>
      </c>
      <c r="Y40" s="43">
        <f>COUNTIF($A$2:$A$431,A40)</f>
        <v/>
      </c>
      <c r="Z40" s="41">
        <f>IF(D40="Provisional include",IFERROR(IF(INDEX('Texto_completo_191'!$K$2:$K$193,MATCH(A40,'Texto_completo_191'!$A$2:$A$193,0))=0,"",INDEX('Texto_completo_191'!$K$2:$K$193,MATCH(A40,'Texto_completo_191'!$A$2:$A$193,0))),""),IF(D40="Excluded",J40,""))</f>
        <v/>
      </c>
      <c r="AA40" s="43">
        <f>IF(D40="Provisional include",IFERROR(IF(INDEX('Texto_completo_191'!$L$2:$L$193,MATCH(A40,'Texto_completo_191'!$A$2:$A$193,0))=0,"",INDEX('Texto_completo_191'!$L$2:$L$193,MATCH(A40,'Texto_completo_191'!$A$2:$A$193,0))),""),"")</f>
        <v/>
      </c>
      <c r="AB40" s="131">
        <f>IF(D40="Provisional include",IFERROR(IF(INDEX('Texto_completo_191'!$M$2:$M$193,MATCH(A40,'Texto_completo_191'!$A$2:$A$193,0))=0,"",INDEX('Texto_completo_191'!$M$2:$M$193,MATCH(A40,'Texto_completo_191'!$A$2:$A$193,0))),""),"")</f>
        <v/>
      </c>
    </row>
    <row r="41" ht="34" customHeight="1">
      <c r="A41" s="130" t="n">
        <v>40</v>
      </c>
      <c r="B41" s="43" t="inlineStr">
        <is>
          <t>exclude_out_of_scope_topic_or_population</t>
        </is>
      </c>
      <c r="C41" s="41" t="inlineStr">
        <is>
          <t>Excluir: tema/población fuera de alcance</t>
        </is>
      </c>
      <c r="D41" s="43" t="inlineStr">
        <is>
          <t>Excluded</t>
        </is>
      </c>
      <c r="E41" s="43" t="inlineStr">
        <is>
          <t>No</t>
        </is>
      </c>
      <c r="F41" s="43" t="inlineStr">
        <is>
          <t>Title/abstract screening</t>
        </is>
      </c>
      <c r="G41" s="41">
        <f>IF(D41="Provisional include",IFERROR(INDEX('Texto_completo_191'!$H$2:$H$193,MATCH(A41,'Texto_completo_191'!$A$2:$A$193,0)),"Not recorded"),IF(D41="Report not retrieved","Not retrieved","Not applicable"))</f>
        <v/>
      </c>
      <c r="H41" s="41">
        <f>IF(D41="Provisional include",IFERROR(INDEX('Texto_completo_191'!$J$2:$J$193,MATCH(A41,'Texto_completo_191'!$A$2:$A$193,0)),"Pending adjudication"),IF(D41="Report not retrieved","Report not retrieved","Not applicable"))</f>
        <v/>
      </c>
      <c r="I41" s="41" t="str"/>
      <c r="J41" s="41" t="inlineStr">
        <is>
          <t>No estudia ASD en el sentido del protocolo, usa otro significado de ASD o aborda otra población/resultado sin aplicación pertinente al proceso ASD.</t>
        </is>
      </c>
      <c r="K41" s="43" t="n"/>
      <c r="L41" s="43" t="n"/>
      <c r="M41" s="130" t="n">
        <v>2026</v>
      </c>
      <c r="N41" s="41" t="inlineStr">
        <is>
          <t>Striving for Triadic Collaboration in Pediatric Speech Sound Disorder Intervention: Grounded Theory Study</t>
        </is>
      </c>
      <c r="O41" s="43" t="inlineStr">
        <is>
          <t>Soyoung Kyung and Youngsam Min and Byoung-a Min and Yuyoung Kim and Jinwoo Kim</t>
        </is>
      </c>
      <c r="P41" s="43" t="inlineStr">
        <is>
          <t>10.2196/86364</t>
        </is>
      </c>
      <c r="Q41" s="41" t="inlineStr">
        <is>
          <t>JMIR Pediatrics and Parenting</t>
        </is>
      </c>
      <c r="R41" s="43" t="inlineStr">
        <is>
          <t>article</t>
        </is>
      </c>
      <c r="S41" s="43" t="n"/>
      <c r="T41" s="43" t="inlineStr">
        <is>
          <t>https://pediatrics.jmir.org/2026/1/e86364</t>
        </is>
      </c>
      <c r="U41" s="41" t="str"/>
      <c r="V41" s="43" t="n"/>
      <c r="W41" s="43" t="inlineStr">
        <is>
          <t>title_abstract_plus_targeted_primary_source_verification</t>
        </is>
      </c>
      <c r="X41" s="43" t="inlineStr">
        <is>
          <t>doi:10.2196/86364</t>
        </is>
      </c>
      <c r="Y41" s="43">
        <f>COUNTIF($A$2:$A$431,A41)</f>
        <v/>
      </c>
      <c r="Z41" s="41">
        <f>IF(D41="Provisional include",IFERROR(IF(INDEX('Texto_completo_191'!$K$2:$K$193,MATCH(A41,'Texto_completo_191'!$A$2:$A$193,0))=0,"",INDEX('Texto_completo_191'!$K$2:$K$193,MATCH(A41,'Texto_completo_191'!$A$2:$A$193,0))),""),IF(D41="Excluded",J41,""))</f>
        <v/>
      </c>
      <c r="AA41" s="43">
        <f>IF(D41="Provisional include",IFERROR(IF(INDEX('Texto_completo_191'!$L$2:$L$193,MATCH(A41,'Texto_completo_191'!$A$2:$A$193,0))=0,"",INDEX('Texto_completo_191'!$L$2:$L$193,MATCH(A41,'Texto_completo_191'!$A$2:$A$193,0))),""),"")</f>
        <v/>
      </c>
      <c r="AB41" s="131">
        <f>IF(D41="Provisional include",IFERROR(IF(INDEX('Texto_completo_191'!$M$2:$M$193,MATCH(A41,'Texto_completo_191'!$A$2:$A$193,0))=0,"",INDEX('Texto_completo_191'!$M$2:$M$193,MATCH(A41,'Texto_completo_191'!$A$2:$A$193,0))),""),"")</f>
        <v/>
      </c>
    </row>
    <row r="42" ht="34" customHeight="1">
      <c r="A42" s="130" t="n">
        <v>41</v>
      </c>
      <c r="B42" s="43" t="inlineStr">
        <is>
          <t>include_after_title_abstract_screen</t>
        </is>
      </c>
      <c r="C42" s="41" t="inlineStr">
        <is>
          <t>Incluir provisionalmente</t>
        </is>
      </c>
      <c r="D42" s="43" t="inlineStr">
        <is>
          <t>Provisional include</t>
        </is>
      </c>
      <c r="E42" s="43" t="inlineStr">
        <is>
          <t>Sí</t>
        </is>
      </c>
      <c r="F42" s="43" t="inlineStr">
        <is>
          <t>Title/abstract screening</t>
        </is>
      </c>
      <c r="G42" s="41">
        <f>IF(D42="Provisional include",IFERROR(INDEX('Texto_completo_191'!$H$2:$H$193,MATCH(A42,'Texto_completo_191'!$A$2:$A$193,0)),"Not recorded"),IF(D42="Report not retrieved","Not retrieved","Not applicable"))</f>
        <v/>
      </c>
      <c r="H42" s="41">
        <f>IF(D42="Provisional include",IFERROR(INDEX('Texto_completo_191'!$J$2:$J$193,MATCH(A42,'Texto_completo_191'!$A$2:$A$193,0)),"Pending adjudication"),IF(D42="Report not retrieved","Report not retrieved","Not applicable"))</f>
        <v/>
      </c>
      <c r="I42" s="41" t="str"/>
      <c r="J42" s="41" t="inlineStr">
        <is>
          <t>Estudio primario o implementación/evaluación empírica de IA, aprendizaje automático o modelado computacional aplicado a ASD, riesgo, caracterización, apoyo o intervención.</t>
        </is>
      </c>
      <c r="K42" s="43" t="n"/>
      <c r="L42" s="43" t="n"/>
      <c r="M42" s="130" t="n">
        <v>2025</v>
      </c>
      <c r="N42" s="41" t="inlineStr">
        <is>
          <t>A systematic evaluation of autism spectrum disorder identification with Scanpath Trend Analysis (STA)</t>
        </is>
      </c>
      <c r="O42" s="43" t="inlineStr">
        <is>
          <t>Sukru Eraslan and Yeliz Yesilada and Ali Shafique and Victoria Yaneva and Le An Ha</t>
        </is>
      </c>
      <c r="P42" s="43" t="inlineStr">
        <is>
          <t>10.1016/j.bspc.2024.107414</t>
        </is>
      </c>
      <c r="Q42" s="41" t="inlineStr">
        <is>
          <t>Biomedical Signal Processing and Control</t>
        </is>
      </c>
      <c r="R42" s="43" t="inlineStr">
        <is>
          <t>article</t>
        </is>
      </c>
      <c r="S42" s="43" t="inlineStr">
        <is>
          <t>Elsevier Ltd</t>
        </is>
      </c>
      <c r="T42" s="43" t="inlineStr">
        <is>
          <t>https://www.sciencedirect.com/science/article/pii/S1746809424014721</t>
        </is>
      </c>
      <c r="U42" s="41" t="str"/>
      <c r="V42" s="43"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W42" s="43" t="inlineStr">
        <is>
          <t>title_abstract_plus_targeted_primary_source_verification</t>
        </is>
      </c>
      <c r="X42" s="43" t="inlineStr">
        <is>
          <t>doi:10.1016/j.bspc.2024.107414</t>
        </is>
      </c>
      <c r="Y42" s="43">
        <f>COUNTIF($A$2:$A$431,A42)</f>
        <v/>
      </c>
      <c r="Z42" s="41">
        <f>IF(D42="Provisional include",IFERROR(IF(INDEX('Texto_completo_191'!$K$2:$K$193,MATCH(A42,'Texto_completo_191'!$A$2:$A$193,0))=0,"",INDEX('Texto_completo_191'!$K$2:$K$193,MATCH(A42,'Texto_completo_191'!$A$2:$A$193,0))),""),IF(D42="Excluded",J42,""))</f>
        <v/>
      </c>
      <c r="AA42" s="43">
        <f>IF(D42="Provisional include",IFERROR(IF(INDEX('Texto_completo_191'!$L$2:$L$193,MATCH(A42,'Texto_completo_191'!$A$2:$A$193,0))=0,"",INDEX('Texto_completo_191'!$L$2:$L$193,MATCH(A42,'Texto_completo_191'!$A$2:$A$193,0))),""),"")</f>
        <v/>
      </c>
      <c r="AB42" s="131">
        <f>IF(D42="Provisional include",IFERROR(IF(INDEX('Texto_completo_191'!$M$2:$M$193,MATCH(A42,'Texto_completo_191'!$A$2:$A$193,0))=0,"",INDEX('Texto_completo_191'!$M$2:$M$193,MATCH(A42,'Texto_completo_191'!$A$2:$A$193,0))),""),"")</f>
        <v/>
      </c>
    </row>
    <row r="43" ht="34" customHeight="1">
      <c r="A43" s="130" t="n">
        <v>42</v>
      </c>
      <c r="B43" s="43" t="inlineStr">
        <is>
          <t>include_after_title_abstract_screen</t>
        </is>
      </c>
      <c r="C43" s="41" t="inlineStr">
        <is>
          <t>Incluir provisionalmente</t>
        </is>
      </c>
      <c r="D43" s="43" t="inlineStr">
        <is>
          <t>Provisional include</t>
        </is>
      </c>
      <c r="E43" s="43" t="inlineStr">
        <is>
          <t>Sí</t>
        </is>
      </c>
      <c r="F43" s="43" t="inlineStr">
        <is>
          <t>Title/abstract screening</t>
        </is>
      </c>
      <c r="G43" s="41">
        <f>IF(D43="Provisional include",IFERROR(INDEX('Texto_completo_191'!$H$2:$H$193,MATCH(A43,'Texto_completo_191'!$A$2:$A$193,0)),"Not recorded"),IF(D43="Report not retrieved","Not retrieved","Not applicable"))</f>
        <v/>
      </c>
      <c r="H43" s="41">
        <f>IF(D43="Provisional include",IFERROR(INDEX('Texto_completo_191'!$J$2:$J$193,MATCH(A43,'Texto_completo_191'!$A$2:$A$193,0)),"Pending adjudication"),IF(D43="Report not retrieved","Report not retrieved","Not applicable"))</f>
        <v/>
      </c>
      <c r="I43" s="41" t="str"/>
      <c r="J43" s="41" t="inlineStr">
        <is>
          <t>Estudio primario o implementación/evaluación empírica de IA, aprendizaje automático o modelado computacional aplicado a ASD, riesgo, caracterización, apoyo o intervención.</t>
        </is>
      </c>
      <c r="K43" s="43" t="n"/>
      <c r="L43" s="43" t="n"/>
      <c r="M43" s="130" t="n">
        <v>2025</v>
      </c>
      <c r="N43" s="41" t="inlineStr">
        <is>
          <t>Enhancing Early Diagnosis of Autism Spectrum Disorder Using a Bayesian-Optimized Random Forest Algorithm</t>
        </is>
      </c>
      <c r="O43" s="43" t="inlineStr">
        <is>
          <t>Tina Babu and Rekha R Nair and S Kishore and Sheila Mahapatra</t>
        </is>
      </c>
      <c r="P43" s="43" t="inlineStr">
        <is>
          <t>10.1016/j.procs.2025.04.389</t>
        </is>
      </c>
      <c r="Q43" s="41" t="inlineStr">
        <is>
          <t>Procedia Computer Science</t>
        </is>
      </c>
      <c r="R43" s="43" t="inlineStr">
        <is>
          <t>article</t>
        </is>
      </c>
      <c r="S43" s="43" t="inlineStr">
        <is>
          <t>Elsevier B.V.</t>
        </is>
      </c>
      <c r="T43" s="43" t="inlineStr">
        <is>
          <t>https://www.sciencedirect.com/science/article/pii/S1877050925014929</t>
        </is>
      </c>
      <c r="U43" s="41" t="str"/>
      <c r="V43" s="43"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W43" s="43" t="inlineStr">
        <is>
          <t>title_abstract_plus_targeted_primary_source_verification</t>
        </is>
      </c>
      <c r="X43" s="43" t="inlineStr">
        <is>
          <t>doi:10.1016/j.procs.2025.04.389</t>
        </is>
      </c>
      <c r="Y43" s="43">
        <f>COUNTIF($A$2:$A$431,A43)</f>
        <v/>
      </c>
      <c r="Z43" s="41">
        <f>IF(D43="Provisional include",IFERROR(IF(INDEX('Texto_completo_191'!$K$2:$K$193,MATCH(A43,'Texto_completo_191'!$A$2:$A$193,0))=0,"",INDEX('Texto_completo_191'!$K$2:$K$193,MATCH(A43,'Texto_completo_191'!$A$2:$A$193,0))),""),IF(D43="Excluded",J43,""))</f>
        <v/>
      </c>
      <c r="AA43" s="43">
        <f>IF(D43="Provisional include",IFERROR(IF(INDEX('Texto_completo_191'!$L$2:$L$193,MATCH(A43,'Texto_completo_191'!$A$2:$A$193,0))=0,"",INDEX('Texto_completo_191'!$L$2:$L$193,MATCH(A43,'Texto_completo_191'!$A$2:$A$193,0))),""),"")</f>
        <v/>
      </c>
      <c r="AB43" s="131">
        <f>IF(D43="Provisional include",IFERROR(IF(INDEX('Texto_completo_191'!$M$2:$M$193,MATCH(A43,'Texto_completo_191'!$A$2:$A$193,0))=0,"",INDEX('Texto_completo_191'!$M$2:$M$193,MATCH(A43,'Texto_completo_191'!$A$2:$A$193,0))),""),"")</f>
        <v/>
      </c>
    </row>
    <row r="44" ht="34" customHeight="1">
      <c r="A44" s="130" t="n">
        <v>43</v>
      </c>
      <c r="B44" s="43" t="inlineStr">
        <is>
          <t>exclude_secondary_or_nonempirical_publication</t>
        </is>
      </c>
      <c r="C44" s="41" t="inlineStr">
        <is>
          <t>Excluir: publicación secundaria/no empírica</t>
        </is>
      </c>
      <c r="D44" s="43" t="inlineStr">
        <is>
          <t>Excluded</t>
        </is>
      </c>
      <c r="E44" s="43" t="inlineStr">
        <is>
          <t>No</t>
        </is>
      </c>
      <c r="F44" s="43" t="inlineStr">
        <is>
          <t>Title/abstract screening</t>
        </is>
      </c>
      <c r="G44" s="41">
        <f>IF(D44="Provisional include",IFERROR(INDEX('Texto_completo_191'!$H$2:$H$193,MATCH(A44,'Texto_completo_191'!$A$2:$A$193,0)),"Not recorded"),IF(D44="Report not retrieved","Not retrieved","Not applicable"))</f>
        <v/>
      </c>
      <c r="H44" s="41">
        <f>IF(D44="Provisional include",IFERROR(INDEX('Texto_completo_191'!$J$2:$J$193,MATCH(A44,'Texto_completo_191'!$A$2:$A$193,0)),"Pending adjudication"),IF(D44="Report not retrieved","Report not retrieved","Not applicable"))</f>
        <v/>
      </c>
      <c r="I44" s="41" t="str"/>
      <c r="J44" s="41" t="inlineStr">
        <is>
          <t>Revisión, metaanálisis, encuesta de literatura, protocolo, perspectiva, carta, editorial o capítulo de síntesis sin estudio primario elegible.</t>
        </is>
      </c>
      <c r="K44" s="43" t="n"/>
      <c r="L44" s="43" t="n"/>
      <c r="M44" s="130" t="n">
        <v>2026</v>
      </c>
      <c r="N44" s="41" t="inlineStr">
        <is>
          <t>Questionnaires Used to Explore the Perspectives of Parents and Health Professionals on Young Children’s Use of Technology: Systematic Review</t>
        </is>
      </c>
      <c r="O44" s="43" t="inlineStr">
        <is>
          <t>Charlotte Lund Rasmussen and Ivan Pui Hung Au and Danica Hendry and Amber Beynon and Sarah Stearne and George Thomas and Kate Mannell and Lisa Kervin and Susan Edwards and Courtenay Harris and Leon Straker and Juliana Zabatiero</t>
        </is>
      </c>
      <c r="P44" s="43" t="inlineStr">
        <is>
          <t>10.2196/84712</t>
        </is>
      </c>
      <c r="Q44" s="41" t="inlineStr">
        <is>
          <t>JMIR Pediatrics and Parenting</t>
        </is>
      </c>
      <c r="R44" s="43" t="inlineStr">
        <is>
          <t>article</t>
        </is>
      </c>
      <c r="S44" s="43" t="inlineStr">
        <is>
          <t>JMIR Publications Inc.</t>
        </is>
      </c>
      <c r="T44" s="43" t="inlineStr">
        <is>
          <t>https://doi.org/10.2196/84712</t>
        </is>
      </c>
      <c r="U44" s="41" t="str"/>
      <c r="V44" s="43" t="inlineStr">
        <is>
          <t>Background: Technology is integrated into many children’s daily lives, with parents’ and health professionals’ perspectives shaping children’s technology use. Measuring and understanding these perspectives are essential for developing strategies for supporting adults in decision-making that help children thrive in a digital world.  Objective: This systematic review aimed to investigate the psychometric properties of questionnaires used to assess parents’ and health professionals’ perspectives on young children’s use of technology related to health, well-being, and development. The secondary aim was to synthesize findings on these perspectives.  Methods: Peer-reviewed papers published between January 2010 and September 2024 were identified through searches in 7 electronic databases. Studies were included if they examined parental or health care professionals’ perspectives on technology use among children aged birth to 5 years. Two reviewers (CLR and IPHA) independently conducted the data extraction and study quality assessment. Reported psychometric properties of the questionnaires were synthesized. Deductive thematic analysis was used to explore the content focus of the questionnaire used in the included studies and synthesize the reported perspectives.  Results: In total, 85 studies were included, all involving parents. No study investigated health professionals’ perspectives. The methodological quality of the studies was generally low, with 62 studies scoring below the threshold for acceptable quality. In total, 52 studies reported psychometric properties of the questionnaires used, of which, only 15 studies reported more than 1 measure of validity or reliability. A total of 75 studies reported participants’ perspectives on children’s technology use. Findings revealed that parents generally supported the role of digital devices in enhancing learning but expressed concerns about potential negative impacts on children’s physical health, emotions, and behaviors.  Conclusions: Parents’ perspectives on children’s technology use were frequently assessed through questionnaires, though the validity of these questionnaires was often poor, with limited psychometric testing. Parental perspectives were mixed with educational benefits being recognized, while countered with concerns about the impact on children’s physical health and development. High-quality questionnaires are needed to generate stronger evidence informing strategies to support families in technology use decision-making with and for children.</t>
        </is>
      </c>
      <c r="W44" s="43" t="inlineStr">
        <is>
          <t>title_abstract_plus_targeted_primary_source_verification</t>
        </is>
      </c>
      <c r="X44" s="43" t="inlineStr">
        <is>
          <t>doi:10.2196/84712</t>
        </is>
      </c>
      <c r="Y44" s="43">
        <f>COUNTIF($A$2:$A$431,A44)</f>
        <v/>
      </c>
      <c r="Z44" s="41">
        <f>IF(D44="Provisional include",IFERROR(IF(INDEX('Texto_completo_191'!$K$2:$K$193,MATCH(A44,'Texto_completo_191'!$A$2:$A$193,0))=0,"",INDEX('Texto_completo_191'!$K$2:$K$193,MATCH(A44,'Texto_completo_191'!$A$2:$A$193,0))),""),IF(D44="Excluded",J44,""))</f>
        <v/>
      </c>
      <c r="AA44" s="43">
        <f>IF(D44="Provisional include",IFERROR(IF(INDEX('Texto_completo_191'!$L$2:$L$193,MATCH(A44,'Texto_completo_191'!$A$2:$A$193,0))=0,"",INDEX('Texto_completo_191'!$L$2:$L$193,MATCH(A44,'Texto_completo_191'!$A$2:$A$193,0))),""),"")</f>
        <v/>
      </c>
      <c r="AB44" s="131">
        <f>IF(D44="Provisional include",IFERROR(IF(INDEX('Texto_completo_191'!$M$2:$M$193,MATCH(A44,'Texto_completo_191'!$A$2:$A$193,0))=0,"",INDEX('Texto_completo_191'!$M$2:$M$193,MATCH(A44,'Texto_completo_191'!$A$2:$A$193,0))),""),"")</f>
        <v/>
      </c>
    </row>
    <row r="45" ht="34" customHeight="1">
      <c r="A45" s="130" t="n">
        <v>44</v>
      </c>
      <c r="B45" s="43" t="inlineStr">
        <is>
          <t>exclude_out_of_scope_topic_or_population</t>
        </is>
      </c>
      <c r="C45" s="41" t="inlineStr">
        <is>
          <t>Excluir: tema/población fuera de alcance</t>
        </is>
      </c>
      <c r="D45" s="43" t="inlineStr">
        <is>
          <t>Excluded</t>
        </is>
      </c>
      <c r="E45" s="43" t="inlineStr">
        <is>
          <t>No</t>
        </is>
      </c>
      <c r="F45" s="43" t="inlineStr">
        <is>
          <t>Title/abstract screening</t>
        </is>
      </c>
      <c r="G45" s="41">
        <f>IF(D45="Provisional include",IFERROR(INDEX('Texto_completo_191'!$H$2:$H$193,MATCH(A45,'Texto_completo_191'!$A$2:$A$193,0)),"Not recorded"),IF(D45="Report not retrieved","Not retrieved","Not applicable"))</f>
        <v/>
      </c>
      <c r="H45" s="41">
        <f>IF(D45="Provisional include",IFERROR(INDEX('Texto_completo_191'!$J$2:$J$193,MATCH(A45,'Texto_completo_191'!$A$2:$A$193,0)),"Pending adjudication"),IF(D45="Report not retrieved","Report not retrieved","Not applicable"))</f>
        <v/>
      </c>
      <c r="I45" s="41" t="str"/>
      <c r="J45" s="41" t="inlineStr">
        <is>
          <t>No estudia ASD en el sentido del protocolo, usa otro significado de ASD o aborda otra población/resultado sin aplicación pertinente al proceso ASD.</t>
        </is>
      </c>
      <c r="K45" s="43" t="n"/>
      <c r="L45" s="43" t="n"/>
      <c r="M45" s="130" t="n">
        <v>2025</v>
      </c>
      <c r="N45" s="41" t="inlineStr">
        <is>
          <t>Counteracting the loss of release for indomethacin-copovidone ASDs</t>
        </is>
      </c>
      <c r="O45" s="43" t="inlineStr">
        <is>
          <t>Dominik Borrmann and Pascal Friedrich and Justin Smuda and Gabriele Sadowski</t>
        </is>
      </c>
      <c r="P45" s="43" t="inlineStr">
        <is>
          <t>10.1016/j.xphs.2024.10.022</t>
        </is>
      </c>
      <c r="Q45" s="41" t="inlineStr">
        <is>
          <t>Journal of Pharmaceutical Sciences</t>
        </is>
      </c>
      <c r="R45" s="43" t="inlineStr">
        <is>
          <t>article</t>
        </is>
      </c>
      <c r="S45" s="43" t="inlineStr">
        <is>
          <t>Elsevier B.V.</t>
        </is>
      </c>
      <c r="T45" s="43" t="inlineStr">
        <is>
          <t>https://www.sciencedirect.com/science/article/pii/S0022354924004726</t>
        </is>
      </c>
      <c r="U45" s="41" t="str"/>
      <c r="V45" s="43" t="inlineStr">
        <is>
          <t>This work revisits the changing release behavior of indomethacin(IND)-copovidone amorphous solid dispersions (ASDs) when increasing their drug load (DL). While showing congruent release behavior at DL 0.1, ASDs with DLs of 0.3 and higher show incongruent release finally resulting in a complete loss of release. To study and explain this phenomenon, we modeled the release kinetics of these ASDs and looked into their phase behavior both experimentally and theoretically. We applied a diffusion model to accurately describe experimental release profiles for congruent release, incongruent release as well as for loss of release. Predicted concentration profiles for IND, copovidone, and water within the ASD revealed the formation of an ASD layer that almost exclusively contains amorphous IND. Our phase-diagram predictions and experimental data explain this phenomenon by water-induced phase separation in those parts of the ASD which did absorb water from the dissolution medium. Whereas the evolving copovidone-rich phase dissolved, the IND-rich phase remained undissolved and formed a super-hydrophobic cover of the remaining inner core of the ASD, thus finally completely preventing its dissolution. Higher DLs promote phase separation. This leads to the counterintuitive effect that the higher the DL, the lower the absolute amount of IND released. While the ASD containing 6 mg IND (DL 0.1) released 6 mg IND, the one containing 42 mg IND (DL 0.7) released only 1 mg IND. The theoretical approach applied in this work is for the first time able to quantitatively predict that reducing DL or tablet size could be used to overcome this problem.</t>
        </is>
      </c>
      <c r="W45" s="43" t="inlineStr">
        <is>
          <t>title_abstract_plus_targeted_primary_source_verification</t>
        </is>
      </c>
      <c r="X45" s="43" t="inlineStr">
        <is>
          <t>doi:10.1016/j.xphs.2024.10.022</t>
        </is>
      </c>
      <c r="Y45" s="43">
        <f>COUNTIF($A$2:$A$431,A45)</f>
        <v/>
      </c>
      <c r="Z45" s="41">
        <f>IF(D45="Provisional include",IFERROR(IF(INDEX('Texto_completo_191'!$K$2:$K$193,MATCH(A45,'Texto_completo_191'!$A$2:$A$193,0))=0,"",INDEX('Texto_completo_191'!$K$2:$K$193,MATCH(A45,'Texto_completo_191'!$A$2:$A$193,0))),""),IF(D45="Excluded",J45,""))</f>
        <v/>
      </c>
      <c r="AA45" s="43">
        <f>IF(D45="Provisional include",IFERROR(IF(INDEX('Texto_completo_191'!$L$2:$L$193,MATCH(A45,'Texto_completo_191'!$A$2:$A$193,0))=0,"",INDEX('Texto_completo_191'!$L$2:$L$193,MATCH(A45,'Texto_completo_191'!$A$2:$A$193,0))),""),"")</f>
        <v/>
      </c>
      <c r="AB45" s="131">
        <f>IF(D45="Provisional include",IFERROR(IF(INDEX('Texto_completo_191'!$M$2:$M$193,MATCH(A45,'Texto_completo_191'!$A$2:$A$193,0))=0,"",INDEX('Texto_completo_191'!$M$2:$M$193,MATCH(A45,'Texto_completo_191'!$A$2:$A$193,0))),""),"")</f>
        <v/>
      </c>
    </row>
    <row r="46" ht="34" customHeight="1">
      <c r="A46" s="130" t="n">
        <v>45</v>
      </c>
      <c r="B46" s="43" t="inlineStr">
        <is>
          <t>include_after_title_abstract_screen</t>
        </is>
      </c>
      <c r="C46" s="41" t="inlineStr">
        <is>
          <t>Incluir provisionalmente</t>
        </is>
      </c>
      <c r="D46" s="43" t="inlineStr">
        <is>
          <t>Provisional include</t>
        </is>
      </c>
      <c r="E46" s="43" t="inlineStr">
        <is>
          <t>Sí</t>
        </is>
      </c>
      <c r="F46" s="43" t="inlineStr">
        <is>
          <t>Title/abstract screening</t>
        </is>
      </c>
      <c r="G46" s="41">
        <f>IF(D46="Provisional include",IFERROR(INDEX('Texto_completo_191'!$H$2:$H$193,MATCH(A46,'Texto_completo_191'!$A$2:$A$193,0)),"Not recorded"),IF(D46="Report not retrieved","Not retrieved","Not applicable"))</f>
        <v/>
      </c>
      <c r="H46" s="41">
        <f>IF(D46="Provisional include",IFERROR(INDEX('Texto_completo_191'!$J$2:$J$193,MATCH(A46,'Texto_completo_191'!$A$2:$A$193,0)),"Pending adjudication"),IF(D46="Report not retrieved","Report not retrieved","Not applicable"))</f>
        <v/>
      </c>
      <c r="I46" s="41" t="str"/>
      <c r="J46" s="41" t="inlineStr">
        <is>
          <t>Estudio primario o implementación/evaluación empírica de IA, aprendizaje automático o modelado computacional aplicado a ASD, riesgo, caracterización, apoyo o intervención.</t>
        </is>
      </c>
      <c r="K46" s="43" t="n"/>
      <c r="L46" s="43" t="n"/>
      <c r="M46" s="130" t="n">
        <v>2025</v>
      </c>
      <c r="N46" s="41" t="inlineStr">
        <is>
          <t>Autism Spectrum Disorder Detection using Attention-Based CNN and ML Classifiers</t>
        </is>
      </c>
      <c r="O46" s="43" t="inlineStr">
        <is>
          <t>R Abhinav Chaitanya and N Dharun Muthaiah and S H Sanjai and M Arjun and S Harshavardhan and P Yugander and M Jagannath</t>
        </is>
      </c>
      <c r="P46" s="43" t="inlineStr">
        <is>
          <t>10.1016/j.procs.2025.04.671</t>
        </is>
      </c>
      <c r="Q46" s="41" t="inlineStr">
        <is>
          <t>Procedia Computer Science</t>
        </is>
      </c>
      <c r="R46" s="43" t="inlineStr">
        <is>
          <t>article</t>
        </is>
      </c>
      <c r="S46" s="43" t="inlineStr">
        <is>
          <t>Elsevier B.V.</t>
        </is>
      </c>
      <c r="T46" s="43" t="inlineStr">
        <is>
          <t>https://www.sciencedirect.com/science/article/pii/S1877050925017752</t>
        </is>
      </c>
      <c r="U46" s="41" t="str"/>
      <c r="V46" s="43"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W46" s="43" t="inlineStr">
        <is>
          <t>title_abstract_plus_targeted_primary_source_verification</t>
        </is>
      </c>
      <c r="X46" s="43" t="inlineStr">
        <is>
          <t>doi:10.1016/j.procs.2025.04.671</t>
        </is>
      </c>
      <c r="Y46" s="43">
        <f>COUNTIF($A$2:$A$431,A46)</f>
        <v/>
      </c>
      <c r="Z46" s="41">
        <f>IF(D46="Provisional include",IFERROR(IF(INDEX('Texto_completo_191'!$K$2:$K$193,MATCH(A46,'Texto_completo_191'!$A$2:$A$193,0))=0,"",INDEX('Texto_completo_191'!$K$2:$K$193,MATCH(A46,'Texto_completo_191'!$A$2:$A$193,0))),""),IF(D46="Excluded",J46,""))</f>
        <v/>
      </c>
      <c r="AA46" s="43">
        <f>IF(D46="Provisional include",IFERROR(IF(INDEX('Texto_completo_191'!$L$2:$L$193,MATCH(A46,'Texto_completo_191'!$A$2:$A$193,0))=0,"",INDEX('Texto_completo_191'!$L$2:$L$193,MATCH(A46,'Texto_completo_191'!$A$2:$A$193,0))),""),"")</f>
        <v/>
      </c>
      <c r="AB46" s="131">
        <f>IF(D46="Provisional include",IFERROR(IF(INDEX('Texto_completo_191'!$M$2:$M$193,MATCH(A46,'Texto_completo_191'!$A$2:$A$193,0))=0,"",INDEX('Texto_completo_191'!$M$2:$M$193,MATCH(A46,'Texto_completo_191'!$A$2:$A$193,0))),""),"")</f>
        <v/>
      </c>
    </row>
    <row r="47" ht="34" customHeight="1">
      <c r="A47" s="130" t="n">
        <v>46</v>
      </c>
      <c r="B47" s="43" t="inlineStr">
        <is>
          <t>include_after_title_abstract_screen</t>
        </is>
      </c>
      <c r="C47" s="41" t="inlineStr">
        <is>
          <t>Incluir provisionalmente</t>
        </is>
      </c>
      <c r="D47" s="43" t="inlineStr">
        <is>
          <t>Provisional include</t>
        </is>
      </c>
      <c r="E47" s="43" t="inlineStr">
        <is>
          <t>Sí</t>
        </is>
      </c>
      <c r="F47" s="43" t="inlineStr">
        <is>
          <t>Title/abstract screening</t>
        </is>
      </c>
      <c r="G47" s="41">
        <f>IF(D47="Provisional include",IFERROR(INDEX('Texto_completo_191'!$H$2:$H$193,MATCH(A47,'Texto_completo_191'!$A$2:$A$193,0)),"Not recorded"),IF(D47="Report not retrieved","Not retrieved","Not applicable"))</f>
        <v/>
      </c>
      <c r="H47" s="41">
        <f>IF(D47="Provisional include",IFERROR(INDEX('Texto_completo_191'!$J$2:$J$193,MATCH(A47,'Texto_completo_191'!$A$2:$A$193,0)),"Pending adjudication"),IF(D47="Report not retrieved","Report not retrieved","Not applicable"))</f>
        <v/>
      </c>
      <c r="I47" s="41" t="str"/>
      <c r="J47" s="41" t="inlineStr">
        <is>
          <t>Estudio primario o implementación/evaluación empírica de IA, aprendizaje automático o modelado computacional aplicado a ASD, riesgo, caracterización, apoyo o intervención.</t>
        </is>
      </c>
      <c r="K47" s="43" t="n"/>
      <c r="L47" s="43" t="n"/>
      <c r="M47" s="130" t="n">
        <v>2025</v>
      </c>
      <c r="N47" s="41" t="inlineStr">
        <is>
          <t>Recognition of autism in subcortical brain volumetric images using autoencoding-based region selection method and Siamese Convolutional Neural Network</t>
        </is>
      </c>
      <c r="O47" s="43" t="inlineStr">
        <is>
          <t>Anas Abu-Doleh and Isam F Abu-Qasmieh and Hiam H Al-Quran and Ihssan S Masad and Lamis R Banyissa and Marwa Alhaj Ahmad</t>
        </is>
      </c>
      <c r="P47" s="43" t="inlineStr">
        <is>
          <t>10.1016/j.ijmedinf.2024.105707</t>
        </is>
      </c>
      <c r="Q47" s="41" t="inlineStr">
        <is>
          <t>International Journal of Medical Informatics</t>
        </is>
      </c>
      <c r="R47" s="43" t="inlineStr">
        <is>
          <t>article</t>
        </is>
      </c>
      <c r="S47" s="43" t="inlineStr">
        <is>
          <t>Elsevier Ireland Ltd</t>
        </is>
      </c>
      <c r="T47" s="43" t="inlineStr">
        <is>
          <t>https://www.sciencedirect.com/science/article/pii/S1386505624003708</t>
        </is>
      </c>
      <c r="U47" s="41" t="str"/>
      <c r="V47" s="43"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W47" s="43" t="inlineStr">
        <is>
          <t>title_abstract_plus_targeted_primary_source_verification</t>
        </is>
      </c>
      <c r="X47" s="43" t="inlineStr">
        <is>
          <t>doi:10.1016/j.ijmedinf.2024.105707</t>
        </is>
      </c>
      <c r="Y47" s="43">
        <f>COUNTIF($A$2:$A$431,A47)</f>
        <v/>
      </c>
      <c r="Z47" s="41">
        <f>IF(D47="Provisional include",IFERROR(IF(INDEX('Texto_completo_191'!$K$2:$K$193,MATCH(A47,'Texto_completo_191'!$A$2:$A$193,0))=0,"",INDEX('Texto_completo_191'!$K$2:$K$193,MATCH(A47,'Texto_completo_191'!$A$2:$A$193,0))),""),IF(D47="Excluded",J47,""))</f>
        <v/>
      </c>
      <c r="AA47" s="43">
        <f>IF(D47="Provisional include",IFERROR(IF(INDEX('Texto_completo_191'!$L$2:$L$193,MATCH(A47,'Texto_completo_191'!$A$2:$A$193,0))=0,"",INDEX('Texto_completo_191'!$L$2:$L$193,MATCH(A47,'Texto_completo_191'!$A$2:$A$193,0))),""),"")</f>
        <v/>
      </c>
      <c r="AB47" s="131">
        <f>IF(D47="Provisional include",IFERROR(IF(INDEX('Texto_completo_191'!$M$2:$M$193,MATCH(A47,'Texto_completo_191'!$A$2:$A$193,0))=0,"",INDEX('Texto_completo_191'!$M$2:$M$193,MATCH(A47,'Texto_completo_191'!$A$2:$A$193,0))),""),"")</f>
        <v/>
      </c>
    </row>
    <row r="48" ht="34" customHeight="1">
      <c r="A48" s="130" t="n">
        <v>47</v>
      </c>
      <c r="B48" s="43" t="inlineStr">
        <is>
          <t>include_after_title_abstract_screen</t>
        </is>
      </c>
      <c r="C48" s="41" t="inlineStr">
        <is>
          <t>Incluir provisionalmente</t>
        </is>
      </c>
      <c r="D48" s="43" t="inlineStr">
        <is>
          <t>Provisional include</t>
        </is>
      </c>
      <c r="E48" s="43" t="inlineStr">
        <is>
          <t>Sí</t>
        </is>
      </c>
      <c r="F48" s="43" t="inlineStr">
        <is>
          <t>Title/abstract screening</t>
        </is>
      </c>
      <c r="G48" s="41">
        <f>IF(D48="Provisional include",IFERROR(INDEX('Texto_completo_191'!$H$2:$H$193,MATCH(A48,'Texto_completo_191'!$A$2:$A$193,0)),"Not recorded"),IF(D48="Report not retrieved","Not retrieved","Not applicable"))</f>
        <v/>
      </c>
      <c r="H48" s="41">
        <f>IF(D48="Provisional include",IFERROR(INDEX('Texto_completo_191'!$J$2:$J$193,MATCH(A48,'Texto_completo_191'!$A$2:$A$193,0)),"Pending adjudication"),IF(D48="Report not retrieved","Report not retrieved","Not applicable"))</f>
        <v/>
      </c>
      <c r="I48" s="41" t="str"/>
      <c r="J48" s="41" t="inlineStr">
        <is>
          <t>Estudio primario o implementación/evaluación empírica de IA, aprendizaje automático o modelado computacional aplicado a ASD, riesgo, caracterización, apoyo o intervención.</t>
        </is>
      </c>
      <c r="K48" s="43" t="n"/>
      <c r="L48" s="43" t="n"/>
      <c r="M48" s="130" t="n">
        <v>2025</v>
      </c>
      <c r="N48" s="41" t="inlineStr">
        <is>
          <t>Leveraging deep learning for enhanced diagnosis of autism spectrum disorder using resting-state functional magnetic resonance imaging and clinical data</t>
        </is>
      </c>
      <c r="O48" s="43" t="inlineStr">
        <is>
          <t>A Sheik Abdullah and Keerthana V and S Geetha and Utkarsh Mishra</t>
        </is>
      </c>
      <c r="P48" s="43" t="inlineStr">
        <is>
          <t>10.1016/j.rineng.2025.104444</t>
        </is>
      </c>
      <c r="Q48" s="41" t="inlineStr">
        <is>
          <t>Results in Engineering</t>
        </is>
      </c>
      <c r="R48" s="43" t="inlineStr">
        <is>
          <t>article</t>
        </is>
      </c>
      <c r="S48" s="43" t="inlineStr">
        <is>
          <t>Elsevier B.V.</t>
        </is>
      </c>
      <c r="T48" s="43" t="inlineStr">
        <is>
          <t>https://www.sciencedirect.com/science/article/pii/S2590123025005225</t>
        </is>
      </c>
      <c r="U48" s="41" t="str"/>
      <c r="V48" s="43"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W48" s="43" t="inlineStr">
        <is>
          <t>title_abstract_plus_targeted_primary_source_verification</t>
        </is>
      </c>
      <c r="X48" s="43" t="inlineStr">
        <is>
          <t>doi:10.1016/j.rineng.2025.104444</t>
        </is>
      </c>
      <c r="Y48" s="43">
        <f>COUNTIF($A$2:$A$431,A48)</f>
        <v/>
      </c>
      <c r="Z48" s="41">
        <f>IF(D48="Provisional include",IFERROR(IF(INDEX('Texto_completo_191'!$K$2:$K$193,MATCH(A48,'Texto_completo_191'!$A$2:$A$193,0))=0,"",INDEX('Texto_completo_191'!$K$2:$K$193,MATCH(A48,'Texto_completo_191'!$A$2:$A$193,0))),""),IF(D48="Excluded",J48,""))</f>
        <v/>
      </c>
      <c r="AA48" s="43">
        <f>IF(D48="Provisional include",IFERROR(IF(INDEX('Texto_completo_191'!$L$2:$L$193,MATCH(A48,'Texto_completo_191'!$A$2:$A$193,0))=0,"",INDEX('Texto_completo_191'!$L$2:$L$193,MATCH(A48,'Texto_completo_191'!$A$2:$A$193,0))),""),"")</f>
        <v/>
      </c>
      <c r="AB48" s="131">
        <f>IF(D48="Provisional include",IFERROR(IF(INDEX('Texto_completo_191'!$M$2:$M$193,MATCH(A48,'Texto_completo_191'!$A$2:$A$193,0))=0,"",INDEX('Texto_completo_191'!$M$2:$M$193,MATCH(A48,'Texto_completo_191'!$A$2:$A$193,0))),""),"")</f>
        <v/>
      </c>
    </row>
    <row r="49" ht="34" customHeight="1">
      <c r="A49" s="130" t="n">
        <v>48</v>
      </c>
      <c r="B49" s="43" t="inlineStr">
        <is>
          <t>exclude_secondary_or_nonempirical_publication</t>
        </is>
      </c>
      <c r="C49" s="41" t="inlineStr">
        <is>
          <t>Excluir: publicación secundaria/no empírica</t>
        </is>
      </c>
      <c r="D49" s="43" t="inlineStr">
        <is>
          <t>Excluded</t>
        </is>
      </c>
      <c r="E49" s="43" t="inlineStr">
        <is>
          <t>No</t>
        </is>
      </c>
      <c r="F49" s="43" t="inlineStr">
        <is>
          <t>Title/abstract screening</t>
        </is>
      </c>
      <c r="G49" s="41">
        <f>IF(D49="Provisional include",IFERROR(INDEX('Texto_completo_191'!$H$2:$H$193,MATCH(A49,'Texto_completo_191'!$A$2:$A$193,0)),"Not recorded"),IF(D49="Report not retrieved","Not retrieved","Not applicable"))</f>
        <v/>
      </c>
      <c r="H49" s="41">
        <f>IF(D49="Provisional include",IFERROR(INDEX('Texto_completo_191'!$J$2:$J$193,MATCH(A49,'Texto_completo_191'!$A$2:$A$193,0)),"Pending adjudication"),IF(D49="Report not retrieved","Report not retrieved","Not applicable"))</f>
        <v/>
      </c>
      <c r="I49" s="41" t="str"/>
      <c r="J49" s="41" t="inlineStr">
        <is>
          <t>Revisión, metaanálisis, encuesta de literatura, protocolo, perspectiva, carta, editorial o capítulo de síntesis sin estudio primario elegible.</t>
        </is>
      </c>
      <c r="K49" s="43" t="n"/>
      <c r="L49" s="43" t="n"/>
      <c r="M49" s="130" t="n">
        <v>2025</v>
      </c>
      <c r="N49" s="41" t="inlineStr">
        <is>
          <t>Antidepressant and Antipsychotic Drug Use and Cancer Risk: Protocol for an Overview of Systematic Reviews and Meta-Analyses</t>
        </is>
      </c>
      <c r="O49" s="43"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P49" s="43" t="inlineStr">
        <is>
          <t>10.2196/78596</t>
        </is>
      </c>
      <c r="Q49" s="41" t="inlineStr">
        <is>
          <t>JMIR Research Protocols</t>
        </is>
      </c>
      <c r="R49" s="43" t="inlineStr">
        <is>
          <t>article</t>
        </is>
      </c>
      <c r="S49" s="43" t="inlineStr">
        <is>
          <t>JMIR Publications Inc.</t>
        </is>
      </c>
      <c r="T49" s="43" t="inlineStr">
        <is>
          <t>https://doi.org/10.2196/78596</t>
        </is>
      </c>
      <c r="U49" s="41" t="str"/>
      <c r="V49" s="43" t="inlineStr">
        <is>
          <t>BACKGROUND: The relationship between cancer and central nervous system disorders has received increasing attention recently. Consequently, antipsychotics and antidepressants, commonly prescribed for conditions such as depression, bipolar disorder, and schizophrenia, have emerged as potential modulators of subsequent cancer risk. Previous studies have suggested that the use of these medications is associated with a decreased risk of cancer incidence and mortality, making them suitable candidates for drug repurposing. However, the potential therapeutic benefits do not extend to all cancer types, as some data suggest an increased risk for specific tumors. OBJECTIVE: This study aims to conduct a comprehensive review of systematic reviews and meta-analyses (review of reviews) that assess whether exposure to antidepressants or antipsychotics influences cancer incidence and mortality. METHODS: To provide a clear overview of this review, we have designed and registered the study protocol. Specifically, we will include systematic reviews and meta-analyses that examine the relationship between previous antipsychotic or antidepressant treatments and the subsequent cancer risk. The primary outcome will be the risk of cancer incidence and mortality (all malignant neoplasms) associated with exposure to psychopharmacological medications. Furthermore, secondary outcomes will include site-specific cancer incidence and mortality (eg, lung cancer). Literature searches will be conducted in multiple electronic databases (from their inception onwards), including PubMed/MEDLINE, Embase, and the Cochrane Database of Systematic Reviews. Three researchers will independently screen all citations, abstracts, and full-text articles. We will perform parallel search, selection, and extraction tasks using a large language model (GPT-4o; OpenAI). Data selection and extraction will involve both human reviewers and GPT-4o, whose performance will be validated through human evaluations. Thus, we will verify whether this type of tool can accelerate or even perform the tasks involved in a systematic review. The risk of bias and the quality of individual studies will be evaluated using appropriate tools. Subsequently, we will extract the summary association measures (eg, pooled relative risk, odds ratio, and hazard ratio) as reported in each included systematic review. Where available, we will summarize subgroup and sensitivity analyses as described by the authors. RESULTS: Planned searches will be conducted in various electronic databases from their creation until September 2025. No results are available or included in this protocol. The expected results will be published in 2026. CONCLUSIONS: This overview of systematic reviews and meta-analyses will provide an updated synthesis of the cancer risk associated with antipsychotic and antidepressant drugs. Furthermore, this study will examine factors that may explain potential study variations. Ultimately, these findings will be published in a peer-reviewed journal. TRIAL REGISTRATION: OSF Registries 10.17605/OSF.IO/5ACWH; https://osf.io/5acwh/overview. INTERNATIONAL REGISTERED REPORT IDENTIFIER (IRRID): DERR1-10.2196/78596.</t>
        </is>
      </c>
      <c r="W49" s="43" t="inlineStr">
        <is>
          <t>title_abstract_plus_targeted_primary_source_verification</t>
        </is>
      </c>
      <c r="X49" s="43" t="inlineStr">
        <is>
          <t>doi:10.2196/78596</t>
        </is>
      </c>
      <c r="Y49" s="43">
        <f>COUNTIF($A$2:$A$431,A49)</f>
        <v/>
      </c>
      <c r="Z49" s="41">
        <f>IF(D49="Provisional include",IFERROR(IF(INDEX('Texto_completo_191'!$K$2:$K$193,MATCH(A49,'Texto_completo_191'!$A$2:$A$193,0))=0,"",INDEX('Texto_completo_191'!$K$2:$K$193,MATCH(A49,'Texto_completo_191'!$A$2:$A$193,0))),""),IF(D49="Excluded",J49,""))</f>
        <v/>
      </c>
      <c r="AA49" s="43">
        <f>IF(D49="Provisional include",IFERROR(IF(INDEX('Texto_completo_191'!$L$2:$L$193,MATCH(A49,'Texto_completo_191'!$A$2:$A$193,0))=0,"",INDEX('Texto_completo_191'!$L$2:$L$193,MATCH(A49,'Texto_completo_191'!$A$2:$A$193,0))),""),"")</f>
        <v/>
      </c>
      <c r="AB49" s="131">
        <f>IF(D49="Provisional include",IFERROR(IF(INDEX('Texto_completo_191'!$M$2:$M$193,MATCH(A49,'Texto_completo_191'!$A$2:$A$193,0))=0,"",INDEX('Texto_completo_191'!$M$2:$M$193,MATCH(A49,'Texto_completo_191'!$A$2:$A$193,0))),""),"")</f>
        <v/>
      </c>
    </row>
    <row r="50" ht="34" customHeight="1">
      <c r="A50" s="130" t="n">
        <v>49</v>
      </c>
      <c r="B50" s="43" t="inlineStr">
        <is>
          <t>exclude_secondary_or_nonempirical_publication</t>
        </is>
      </c>
      <c r="C50" s="41" t="inlineStr">
        <is>
          <t>Excluir: publicación secundaria/no empírica</t>
        </is>
      </c>
      <c r="D50" s="43" t="inlineStr">
        <is>
          <t>Excluded</t>
        </is>
      </c>
      <c r="E50" s="43" t="inlineStr">
        <is>
          <t>No</t>
        </is>
      </c>
      <c r="F50" s="43" t="inlineStr">
        <is>
          <t>Title/abstract screening</t>
        </is>
      </c>
      <c r="G50" s="41">
        <f>IF(D50="Provisional include",IFERROR(INDEX('Texto_completo_191'!$H$2:$H$193,MATCH(A50,'Texto_completo_191'!$A$2:$A$193,0)),"Not recorded"),IF(D50="Report not retrieved","Not retrieved","Not applicable"))</f>
        <v/>
      </c>
      <c r="H50" s="41">
        <f>IF(D50="Provisional include",IFERROR(INDEX('Texto_completo_191'!$J$2:$J$193,MATCH(A50,'Texto_completo_191'!$A$2:$A$193,0)),"Pending adjudication"),IF(D50="Report not retrieved","Report not retrieved","Not applicable"))</f>
        <v/>
      </c>
      <c r="I50" s="41" t="str"/>
      <c r="J50" s="41" t="inlineStr">
        <is>
          <t>Revisión, metaanálisis, encuesta de literatura, protocolo, perspectiva, carta, editorial o capítulo de síntesis sin estudio primario elegible.</t>
        </is>
      </c>
      <c r="K50" s="43" t="n"/>
      <c r="L50" s="43" t="n"/>
      <c r="M50" s="130" t="n">
        <v>2024</v>
      </c>
      <c r="N50" s="41" t="inlineStr">
        <is>
          <t>Using a Rapid Learning Health System for Stratified Care in Emerging Adult Mental Health Services: Protocol for the Implementation of Patient-Reported Outcome Measures</t>
        </is>
      </c>
      <c r="O50" s="43"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P50" s="43" t="inlineStr">
        <is>
          <t>10.2196/51667</t>
        </is>
      </c>
      <c r="Q50" s="41" t="inlineStr">
        <is>
          <t>JMIR Research Protocols</t>
        </is>
      </c>
      <c r="R50" s="43" t="inlineStr">
        <is>
          <t>article</t>
        </is>
      </c>
      <c r="S50" s="43" t="inlineStr">
        <is>
          <t>JMIR Publications Inc.</t>
        </is>
      </c>
      <c r="T50" s="43" t="inlineStr">
        <is>
          <t>https://doi.org/10.2196/51667</t>
        </is>
      </c>
      <c r="U50" s="41" t="str"/>
      <c r="V50" s="43" t="inlineStr">
        <is>
          <t>Background: Mental illness among emerging adults is often difficult to ameliorate due to fluctuating symptoms and heterogeneity. Recently, innovative approaches have been developed to improve mental health care for emerging adults, including (1) implementing patient-reported outcome measures (PROMs) to assess illness severity and inform stratified care to assign emerging adults to a treatment modality commensurate with their level of impairment and (2) implementing a rapid learning health system in which data are continuously collected and analyzed to generate new insights, which are then translated to clinical practice, including collaboration among clients, health care providers, and researchers to co-design and coevaluate assessment and treatment strategies. Objective: The aim of the study is to determine the feasibility and acceptability of implementing a rapid learning health system to enable a measurement-based, stratified care treatment strategy for emerging adults. Methods: This study takes place at a specialty clinic serving emerging adults (age 16-24 years) in Calgary, Canada, and involves extensive collaboration among researchers, providers, and youth. The study design includes six phases: (1) developing a transdiagnostic platform for PROMs, (2) designing an initial stratified care model, (3) combining the implementation of PROMs with stratified care, (4) evaluating outcomes and disseminating results, (5) modification of stratified care based on data derived from PROMs, and (6) spread and scale to new sites. Qualitative and quantitative feedback will be collected from health care providers and youth throughout the implementation process. These data will be analyzed at regular intervals and used to modify the way future services are delivered. The RE-AIM (Reach, Effectiveness, Adoption, Implementation, and Maintenance) framework is used to organize and evaluate implementation according to 3 key objectives: improving treatment selection, reducing average wait time and treatment duration, and increasing the value of services. Results: This project was funded through a program grant running from 2021 to 2026. Ethics approval for this study was received in February 2023. Presently, we have developed a system of PROMs and organized clinical services into strata of care. We will soon begin using PROMs to assign clients to a stratum of care and using feedback from youth and clinicians to understand how to improve experiences and outcomes. Conclusions: This study has key implications for researchers and clinicians looking to understand how to customize emerging adult mental health services to improve the quality of care and satisfaction with care. This study has significant implications for mental health care systems as part of a movement toward value-based health care.</t>
        </is>
      </c>
      <c r="W50" s="43" t="inlineStr">
        <is>
          <t>title_abstract_plus_targeted_primary_source_verification</t>
        </is>
      </c>
      <c r="X50" s="43" t="inlineStr">
        <is>
          <t>doi:10.2196/51667</t>
        </is>
      </c>
      <c r="Y50" s="43">
        <f>COUNTIF($A$2:$A$431,A50)</f>
        <v/>
      </c>
      <c r="Z50" s="41">
        <f>IF(D50="Provisional include",IFERROR(IF(INDEX('Texto_completo_191'!$K$2:$K$193,MATCH(A50,'Texto_completo_191'!$A$2:$A$193,0))=0,"",INDEX('Texto_completo_191'!$K$2:$K$193,MATCH(A50,'Texto_completo_191'!$A$2:$A$193,0))),""),IF(D50="Excluded",J50,""))</f>
        <v/>
      </c>
      <c r="AA50" s="43">
        <f>IF(D50="Provisional include",IFERROR(IF(INDEX('Texto_completo_191'!$L$2:$L$193,MATCH(A50,'Texto_completo_191'!$A$2:$A$193,0))=0,"",INDEX('Texto_completo_191'!$L$2:$L$193,MATCH(A50,'Texto_completo_191'!$A$2:$A$193,0))),""),"")</f>
        <v/>
      </c>
      <c r="AB50" s="131">
        <f>IF(D50="Provisional include",IFERROR(IF(INDEX('Texto_completo_191'!$M$2:$M$193,MATCH(A50,'Texto_completo_191'!$A$2:$A$193,0))=0,"",INDEX('Texto_completo_191'!$M$2:$M$193,MATCH(A50,'Texto_completo_191'!$A$2:$A$193,0))),""),"")</f>
        <v/>
      </c>
    </row>
    <row r="51" ht="34" customHeight="1">
      <c r="A51" s="130" t="n">
        <v>50</v>
      </c>
      <c r="B51" s="43" t="inlineStr">
        <is>
          <t>include_after_full_text_open_access</t>
        </is>
      </c>
      <c r="C51" s="41" t="inlineStr">
        <is>
          <t>Incluir tras revisión de texto completo abierto</t>
        </is>
      </c>
      <c r="D51" s="43" t="inlineStr">
        <is>
          <t>Provisional include</t>
        </is>
      </c>
      <c r="E51" s="43" t="inlineStr">
        <is>
          <t>Sí</t>
        </is>
      </c>
      <c r="F51" s="43" t="inlineStr">
        <is>
          <t>Full-text review</t>
        </is>
      </c>
      <c r="G51" s="41">
        <f>IF(D51="Provisional include",IFERROR(INDEX('Texto_completo_191'!$H$2:$H$193,MATCH(A51,'Texto_completo_191'!$A$2:$A$193,0)),"Not recorded"),IF(D51="Report not retrieved","Not retrieved","Not applicable"))</f>
        <v/>
      </c>
      <c r="H51" s="41">
        <f>IF(D51="Provisional include",IFERROR(INDEX('Texto_completo_191'!$J$2:$J$193,MATCH(A51,'Texto_completo_191'!$A$2:$A$193,0)),"Pending adjudication"),IF(D51="Report not retrieved","Report not retrieved","Not applicable"))</f>
        <v/>
      </c>
      <c r="I51" s="41" t="n"/>
      <c r="J51" s="41" t="inlineStr">
        <is>
          <t>Texto completo confirma estudio primario con Not specified aplicado a ASD (Technology-assisted intervention).</t>
        </is>
      </c>
      <c r="K51" s="43" t="n"/>
      <c r="L51" s="43" t="n"/>
      <c r="M51" s="130" t="n">
        <v>2025</v>
      </c>
      <c r="N51" s="41" t="inlineStr">
        <is>
          <t>Effectiveness of Artificial Intelligence–Based Platform in Administering Therapies for Children With Autism Spectrum Disorder: 12-Month Observational Study</t>
        </is>
      </c>
      <c r="O51" s="43" t="inlineStr">
        <is>
          <t>Harini Atturu and Somasekhar Naraganti and Bugatha Rajvir Rao</t>
        </is>
      </c>
      <c r="P51" s="43" t="inlineStr">
        <is>
          <t>10.2196/70589</t>
        </is>
      </c>
      <c r="Q51" s="41" t="inlineStr">
        <is>
          <t>JMIR Neurotechnology</t>
        </is>
      </c>
      <c r="R51" s="43" t="inlineStr">
        <is>
          <t>article</t>
        </is>
      </c>
      <c r="S51" s="43" t="inlineStr">
        <is>
          <t>JMIR Publications Inc.</t>
        </is>
      </c>
      <c r="T51" s="43" t="inlineStr">
        <is>
          <t>https://neuro.jmir.org/2025/1/e70589/PDF</t>
        </is>
      </c>
      <c r="U51" s="41" t="inlineStr">
        <is>
          <t>Texto completo abierto revisado; evidencia y codificación en Extraccion_RQ_nuevos.</t>
        </is>
      </c>
      <c r="V51" s="43"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W51" s="43" t="inlineStr">
        <is>
          <t>open_full_text_review_2026_09_04</t>
        </is>
      </c>
      <c r="X51" s="43" t="inlineStr">
        <is>
          <t>doi:10.2196/70589</t>
        </is>
      </c>
      <c r="Y51" s="43">
        <f>COUNTIF($A$2:$A$431,A51)</f>
        <v/>
      </c>
      <c r="Z51" s="41">
        <f>IF(D51="Provisional include",IFERROR(IF(INDEX('Texto_completo_191'!$K$2:$K$193,MATCH(A51,'Texto_completo_191'!$A$2:$A$193,0))=0,"",INDEX('Texto_completo_191'!$K$2:$K$193,MATCH(A51,'Texto_completo_191'!$A$2:$A$193,0))),""),IF(D51="Excluded",J51,""))</f>
        <v/>
      </c>
      <c r="AA51" s="43">
        <f>IF(D51="Provisional include",IFERROR(IF(INDEX('Texto_completo_191'!$L$2:$L$193,MATCH(A51,'Texto_completo_191'!$A$2:$A$193,0))=0,"",INDEX('Texto_completo_191'!$L$2:$L$193,MATCH(A51,'Texto_completo_191'!$A$2:$A$193,0))),""),"")</f>
        <v/>
      </c>
      <c r="AB51" s="131">
        <f>IF(D51="Provisional include",IFERROR(IF(INDEX('Texto_completo_191'!$M$2:$M$193,MATCH(A51,'Texto_completo_191'!$A$2:$A$193,0))=0,"",INDEX('Texto_completo_191'!$M$2:$M$193,MATCH(A51,'Texto_completo_191'!$A$2:$A$193,0))),""),"")</f>
        <v/>
      </c>
    </row>
    <row r="52" ht="34" customHeight="1">
      <c r="A52" s="130" t="n">
        <v>51</v>
      </c>
      <c r="B52" s="43" t="inlineStr">
        <is>
          <t>include_after_title_abstract_screen</t>
        </is>
      </c>
      <c r="C52" s="41" t="inlineStr">
        <is>
          <t>Incluir provisionalmente</t>
        </is>
      </c>
      <c r="D52" s="43" t="inlineStr">
        <is>
          <t>Provisional include</t>
        </is>
      </c>
      <c r="E52" s="43" t="inlineStr">
        <is>
          <t>Sí</t>
        </is>
      </c>
      <c r="F52" s="43" t="inlineStr">
        <is>
          <t>Title/abstract screening</t>
        </is>
      </c>
      <c r="G52" s="41">
        <f>IF(D52="Provisional include",IFERROR(INDEX('Texto_completo_191'!$H$2:$H$193,MATCH(A52,'Texto_completo_191'!$A$2:$A$193,0)),"Not recorded"),IF(D52="Report not retrieved","Not retrieved","Not applicable"))</f>
        <v/>
      </c>
      <c r="H52" s="41">
        <f>IF(D52="Provisional include",IFERROR(INDEX('Texto_completo_191'!$J$2:$J$193,MATCH(A52,'Texto_completo_191'!$A$2:$A$193,0)),"Pending adjudication"),IF(D52="Report not retrieved","Report not retrieved","Not applicable"))</f>
        <v/>
      </c>
      <c r="I52" s="41" t="str"/>
      <c r="J52" s="41" t="inlineStr">
        <is>
          <t>Estudio primario o implementación/evaluación empírica de IA, aprendizaje automático o modelado computacional aplicado a ASD, riesgo, caracterización, apoyo o intervención.</t>
        </is>
      </c>
      <c r="K52" s="43" t="n"/>
      <c r="L52" s="43" t="n"/>
      <c r="M52" s="130" t="n">
        <v>2025</v>
      </c>
      <c r="N52" s="41" t="inlineStr">
        <is>
          <t>Involution fused convolution for classifying eye-tracking patterns of children with Autism Spectrum Disorder</t>
        </is>
      </c>
      <c r="O52" s="43" t="inlineStr">
        <is>
          <t>Md Farhadul Islam and Meem Arafat Manab and Joyanta Jyoti Mondal and Sarah Zabeen and Fardin Bin Rahman and Md Zahidul Hasan and Farig Sadeque and Jannatun Noor</t>
        </is>
      </c>
      <c r="P52" s="43" t="inlineStr">
        <is>
          <t>10.1016/j.engappai.2024.109475</t>
        </is>
      </c>
      <c r="Q52" s="41" t="inlineStr">
        <is>
          <t>Engineering Applications of Artificial Intelligence</t>
        </is>
      </c>
      <c r="R52" s="43" t="inlineStr">
        <is>
          <t>article</t>
        </is>
      </c>
      <c r="S52" s="43" t="inlineStr">
        <is>
          <t>Elsevier Ltd</t>
        </is>
      </c>
      <c r="T52" s="43" t="inlineStr">
        <is>
          <t>https://www.sciencedirect.com/science/article/pii/S0952197624016336</t>
        </is>
      </c>
      <c r="U52" s="41" t="str"/>
      <c r="V52" s="43"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W52" s="43" t="inlineStr">
        <is>
          <t>title_abstract_plus_targeted_primary_source_verification</t>
        </is>
      </c>
      <c r="X52" s="43" t="inlineStr">
        <is>
          <t>doi:10.1016/j.engappai.2024.109475</t>
        </is>
      </c>
      <c r="Y52" s="43">
        <f>COUNTIF($A$2:$A$431,A52)</f>
        <v/>
      </c>
      <c r="Z52" s="41">
        <f>IF(D52="Provisional include",IFERROR(IF(INDEX('Texto_completo_191'!$K$2:$K$193,MATCH(A52,'Texto_completo_191'!$A$2:$A$193,0))=0,"",INDEX('Texto_completo_191'!$K$2:$K$193,MATCH(A52,'Texto_completo_191'!$A$2:$A$193,0))),""),IF(D52="Excluded",J52,""))</f>
        <v/>
      </c>
      <c r="AA52" s="43">
        <f>IF(D52="Provisional include",IFERROR(IF(INDEX('Texto_completo_191'!$L$2:$L$193,MATCH(A52,'Texto_completo_191'!$A$2:$A$193,0))=0,"",INDEX('Texto_completo_191'!$L$2:$L$193,MATCH(A52,'Texto_completo_191'!$A$2:$A$193,0))),""),"")</f>
        <v/>
      </c>
      <c r="AB52" s="131">
        <f>IF(D52="Provisional include",IFERROR(IF(INDEX('Texto_completo_191'!$M$2:$M$193,MATCH(A52,'Texto_completo_191'!$A$2:$A$193,0))=0,"",INDEX('Texto_completo_191'!$M$2:$M$193,MATCH(A52,'Texto_completo_191'!$A$2:$A$193,0))),""),"")</f>
        <v/>
      </c>
    </row>
    <row r="53" ht="34" customHeight="1">
      <c r="A53" s="130" t="n">
        <v>52</v>
      </c>
      <c r="B53" s="43" t="inlineStr">
        <is>
          <t>exclude_secondary_or_nonempirical_publication</t>
        </is>
      </c>
      <c r="C53" s="41" t="inlineStr">
        <is>
          <t>Excluir: publicación secundaria/no empírica</t>
        </is>
      </c>
      <c r="D53" s="43" t="inlineStr">
        <is>
          <t>Excluded</t>
        </is>
      </c>
      <c r="E53" s="43" t="inlineStr">
        <is>
          <t>No</t>
        </is>
      </c>
      <c r="F53" s="43" t="inlineStr">
        <is>
          <t>Title/abstract screening</t>
        </is>
      </c>
      <c r="G53" s="41">
        <f>IF(D53="Provisional include",IFERROR(INDEX('Texto_completo_191'!$H$2:$H$193,MATCH(A53,'Texto_completo_191'!$A$2:$A$193,0)),"Not recorded"),IF(D53="Report not retrieved","Not retrieved","Not applicable"))</f>
        <v/>
      </c>
      <c r="H53" s="41">
        <f>IF(D53="Provisional include",IFERROR(INDEX('Texto_completo_191'!$J$2:$J$193,MATCH(A53,'Texto_completo_191'!$A$2:$A$193,0)),"Pending adjudication"),IF(D53="Report not retrieved","Report not retrieved","Not applicable"))</f>
        <v/>
      </c>
      <c r="I53" s="41" t="str"/>
      <c r="J53" s="41" t="inlineStr">
        <is>
          <t>Revisión, metaanálisis, encuesta de literatura, protocolo, perspectiva, carta, editorial o capítulo de síntesis sin estudio primario elegible.</t>
        </is>
      </c>
      <c r="K53" s="43" t="n"/>
      <c r="L53" s="43" t="n"/>
      <c r="M53" s="130" t="n">
        <v>2026</v>
      </c>
      <c r="N53" s="41" t="inlineStr">
        <is>
          <t>Current Landscape of Mental Health Conversational Agents From a Trauma-Informed Care Lens: Scoping Review</t>
        </is>
      </c>
      <c r="O53" s="43" t="inlineStr">
        <is>
          <t>Faye Kollig and Kira Voelker and Emily Ryan and Rachel Pfafman and Fayika Farhat Nova</t>
        </is>
      </c>
      <c r="P53" s="43" t="inlineStr">
        <is>
          <t>10.2196/77876</t>
        </is>
      </c>
      <c r="Q53" s="41" t="inlineStr">
        <is>
          <t>JMIR Mental Health</t>
        </is>
      </c>
      <c r="R53" s="43" t="inlineStr">
        <is>
          <t>article</t>
        </is>
      </c>
      <c r="S53" s="43" t="inlineStr">
        <is>
          <t>JMIR Publications Inc.</t>
        </is>
      </c>
      <c r="T53" s="43" t="inlineStr">
        <is>
          <t>https://doi.org/10.2196/77876</t>
        </is>
      </c>
      <c r="U53" s="41" t="str"/>
      <c r="V53" s="43" t="inlineStr">
        <is>
          <t>Background: Conversational agents (CAs) are increasingly used in mental health care to enhance access and engagement. However, their safe, ethical, and user-sensitive design remains a challenge. Despite growing attention to trauma-informed approaches in human-computer interaction, there is limited work on how the trauma-informed care (TIC) framework could be applied in the design of mental health CAs and no comprehensive synthesis to date. Objective: Guided by the Substance Abuse and Mental Health Services Administration’s TIC framework, this scoping review explored how TIC principles (safety; trustworthiness and transparency; collaboration and mutuality; empowerment, voice, and choice; peer support; and cultural, historical, and gender issues) are currently represented in the design and evaluation of mental health conversational agents (MHCAs) and identified gaps and opportunities to promote more trauma-informed design practices. Methods: Online databases, as well as a secondary survey of citation lists from an initial search, were used to identify English-language journal articles and conference proceedings from 2000 to 2024 that empirically evaluated an independent, web- or app-based, unassisted CA used for mental health and included concepts from TIC. Results: Our analysis included 38 publications (n=28, 73.7%, published in 2020 or later) covering 28 distinct MHCAs. Most studies used experimental methods (n=23, 60.6%) or user studies (n=11, 28.9%), with samples skewed toward female (men: mean 34.92%, SD 18.64%), young in age (mean 32.52, SD 14.6 y), and predominantly nonclinical (n=29, 76.3%). MHCAs were largely rule-based prototypes. No studies explicitly referenced the TIC framework as a guiding lens for MHCA design or evaluation. A total of 26 studies referenced terminology from TIC core principles but rarely defined them, while all 38 included language that could be linked to one or more principles. Overall, TIC-related concepts appeared most often within intervention design descriptions, qualitative assessments, or as items embedded in questionnaires evaluating broader constructs. Trustworthiness and transparency, safety, empowerment, voice and choice, and collaboration and mutuality were comparatively well addressed, while peer support and cultural, historical, and gender issues were largely absent. Design recommendations, where present, were relatively broad and emphasized secure, customizable, reliable, human-like, and context-sensitive MHCAs that offered multimodal interaction, goal setting and tracking, and transparency. Conclusions: Studies did not self-identify as using Substance Abuse and Mental Health Services Administration’s framework for TIC, making it more difficult to identify its elements. The fragmented terms, disciplines, and metrics used make it difficult to draw more systematic conclusions about the current research landscape related to TIC, but our analysis indicates TIC to be a descriptive and potentially unifying framework and provides a starting point for the explicit trauma-informed MHCA research and design.</t>
        </is>
      </c>
      <c r="W53" s="43" t="inlineStr">
        <is>
          <t>title_abstract_plus_targeted_primary_source_verification</t>
        </is>
      </c>
      <c r="X53" s="43" t="inlineStr">
        <is>
          <t>doi:10.2196/77876</t>
        </is>
      </c>
      <c r="Y53" s="43">
        <f>COUNTIF($A$2:$A$431,A53)</f>
        <v/>
      </c>
      <c r="Z53" s="41">
        <f>IF(D53="Provisional include",IFERROR(IF(INDEX('Texto_completo_191'!$K$2:$K$193,MATCH(A53,'Texto_completo_191'!$A$2:$A$193,0))=0,"",INDEX('Texto_completo_191'!$K$2:$K$193,MATCH(A53,'Texto_completo_191'!$A$2:$A$193,0))),""),IF(D53="Excluded",J53,""))</f>
        <v/>
      </c>
      <c r="AA53" s="43">
        <f>IF(D53="Provisional include",IFERROR(IF(INDEX('Texto_completo_191'!$L$2:$L$193,MATCH(A53,'Texto_completo_191'!$A$2:$A$193,0))=0,"",INDEX('Texto_completo_191'!$L$2:$L$193,MATCH(A53,'Texto_completo_191'!$A$2:$A$193,0))),""),"")</f>
        <v/>
      </c>
      <c r="AB53" s="131">
        <f>IF(D53="Provisional include",IFERROR(IF(INDEX('Texto_completo_191'!$M$2:$M$193,MATCH(A53,'Texto_completo_191'!$A$2:$A$193,0))=0,"",INDEX('Texto_completo_191'!$M$2:$M$193,MATCH(A53,'Texto_completo_191'!$A$2:$A$193,0))),""),"")</f>
        <v/>
      </c>
    </row>
    <row r="54" ht="34" customHeight="1">
      <c r="A54" s="130" t="n">
        <v>53</v>
      </c>
      <c r="B54" s="43" t="inlineStr">
        <is>
          <t>exclude_no_qualifying_ai_application</t>
        </is>
      </c>
      <c r="C54" s="41" t="inlineStr">
        <is>
          <t>Excluir: sin aplicación de IA elegible</t>
        </is>
      </c>
      <c r="D54" s="43" t="inlineStr">
        <is>
          <t>Excluded</t>
        </is>
      </c>
      <c r="E54" s="43" t="inlineStr">
        <is>
          <t>No</t>
        </is>
      </c>
      <c r="F54" s="43" t="inlineStr">
        <is>
          <t>Title/abstract screening</t>
        </is>
      </c>
      <c r="G54" s="41">
        <f>IF(D54="Provisional include",IFERROR(INDEX('Texto_completo_191'!$H$2:$H$193,MATCH(A54,'Texto_completo_191'!$A$2:$A$193,0)),"Not recorded"),IF(D54="Report not retrieved","Not retrieved","Not applicable"))</f>
        <v/>
      </c>
      <c r="H54" s="41">
        <f>IF(D54="Provisional include",IFERROR(INDEX('Texto_completo_191'!$J$2:$J$193,MATCH(A54,'Texto_completo_191'!$A$2:$A$193,0)),"Pending adjudication"),IF(D54="Report not retrieved","Report not retrieved","Not applicable"))</f>
        <v/>
      </c>
      <c r="I54" s="41" t="str"/>
      <c r="J54" s="41" t="inlineStr">
        <is>
          <t>El trabajo no implementa ni evalúa una técnica de IA/ML como componente sustantivo del estudio de ASD.</t>
        </is>
      </c>
      <c r="K54" s="43" t="n"/>
      <c r="L54" s="43" t="n"/>
      <c r="M54" s="130" t="n">
        <v>2025</v>
      </c>
      <c r="N54" s="41" t="inlineStr">
        <is>
          <t>EEG spectral characteristics and asymmetry in pre-school children with autism in awake and sleep stages</t>
        </is>
      </c>
      <c r="O54" s="43" t="inlineStr">
        <is>
          <t>Abhijith Vasista and Sowmyashree Mayur Kaku and Anoop Joseph and Manjula William James and Gosala R K Sarma and Ashok Mysore and Shyam Sundar Rajagopalan</t>
        </is>
      </c>
      <c r="P54" s="43" t="inlineStr">
        <is>
          <t>10.1016/j.reia.2025.202538</t>
        </is>
      </c>
      <c r="Q54" s="41" t="inlineStr">
        <is>
          <t>Research in Autism</t>
        </is>
      </c>
      <c r="R54" s="43" t="inlineStr">
        <is>
          <t>article</t>
        </is>
      </c>
      <c r="S54" s="43" t="inlineStr">
        <is>
          <t>Elsevier Ltd</t>
        </is>
      </c>
      <c r="T54" s="43" t="inlineStr">
        <is>
          <t>https://www.sciencedirect.com/science/article/pii/S3050656525000100</t>
        </is>
      </c>
      <c r="U54" s="41" t="str"/>
      <c r="V54" s="43" t="inlineStr">
        <is>
          <t>Background: Autism spectrum disorder (ASD) is a complex-heterogeneous neurodevelopmental disorder manifesting as abnormalities in social communication and repetitive behaviors, generally observed from early childhood. These syndromic behaviors have neurophysiological basis which stems from altered activations of cortical structures in the pathways of functional neural networks and regulatory mechanisms. Frequency bands of Electroencephalography (EEG) have functional and topographical significance expressed through computed parameters like band power and asymmetry index. Previous studies have mapped these parameters to ASD symptoms, limited to select cortical locations, bands and restricted study conditions in either passive awake or selected sleep stage. Methods: Spontaneous EEG recorded from two clinically diagnosed groups of preschoolers, ASD and non-ASD in awake and 3 stages of Non-Rapid Eye Movement (NREM) sleep (N1–N3) was decomposed into 8 frequency bands spanning 0.5–24 Hz. Band powers were computed for 60 channels and hemispheric asymmetry index (AI) for 12 regions covering the entire scalp. Results: We found awake alpha with N1 slow and fast theta powers significantly lower for ASD. N1 fast beta power was higher in ASD. Sleep AI exhibited significant dominance with both groups displaying congruent orientation in N1 and contralateral in N2 and N3. ASD showed lower AI in N1 and N3 with higher AI in N2. Conclusion: Cyclical states of awake and sleep often tend to project their mental processes from one onto another making a use case for our pervasive approach. This pilot study highlights the need to include EEG spectral parameters into the heterogeneous relationship of awake/sleep states mentation, neuropsychology and ASD symptoms.</t>
        </is>
      </c>
      <c r="W54" s="43" t="inlineStr">
        <is>
          <t>title_abstract_plus_targeted_primary_source_verification</t>
        </is>
      </c>
      <c r="X54" s="43" t="inlineStr">
        <is>
          <t>doi:10.1016/j.reia.2025.202538</t>
        </is>
      </c>
      <c r="Y54" s="43">
        <f>COUNTIF($A$2:$A$431,A54)</f>
        <v/>
      </c>
      <c r="Z54" s="41">
        <f>IF(D54="Provisional include",IFERROR(IF(INDEX('Texto_completo_191'!$K$2:$K$193,MATCH(A54,'Texto_completo_191'!$A$2:$A$193,0))=0,"",INDEX('Texto_completo_191'!$K$2:$K$193,MATCH(A54,'Texto_completo_191'!$A$2:$A$193,0))),""),IF(D54="Excluded",J54,""))</f>
        <v/>
      </c>
      <c r="AA54" s="43">
        <f>IF(D54="Provisional include",IFERROR(IF(INDEX('Texto_completo_191'!$L$2:$L$193,MATCH(A54,'Texto_completo_191'!$A$2:$A$193,0))=0,"",INDEX('Texto_completo_191'!$L$2:$L$193,MATCH(A54,'Texto_completo_191'!$A$2:$A$193,0))),""),"")</f>
        <v/>
      </c>
      <c r="AB54" s="131">
        <f>IF(D54="Provisional include",IFERROR(IF(INDEX('Texto_completo_191'!$M$2:$M$193,MATCH(A54,'Texto_completo_191'!$A$2:$A$193,0))=0,"",INDEX('Texto_completo_191'!$M$2:$M$193,MATCH(A54,'Texto_completo_191'!$A$2:$A$193,0))),""),"")</f>
        <v/>
      </c>
    </row>
    <row r="55" ht="34" customHeight="1">
      <c r="A55" s="130" t="n">
        <v>54</v>
      </c>
      <c r="B55" s="43" t="inlineStr">
        <is>
          <t>exclude_out_of_scope_topic_or_population</t>
        </is>
      </c>
      <c r="C55" s="41" t="inlineStr">
        <is>
          <t>Excluir: tema/población fuera de alcance</t>
        </is>
      </c>
      <c r="D55" s="43" t="inlineStr">
        <is>
          <t>Excluded</t>
        </is>
      </c>
      <c r="E55" s="43" t="inlineStr">
        <is>
          <t>No</t>
        </is>
      </c>
      <c r="F55" s="43" t="inlineStr">
        <is>
          <t>Title/abstract screening</t>
        </is>
      </c>
      <c r="G55" s="41">
        <f>IF(D55="Provisional include",IFERROR(INDEX('Texto_completo_191'!$H$2:$H$193,MATCH(A55,'Texto_completo_191'!$A$2:$A$193,0)),"Not recorded"),IF(D55="Report not retrieved","Not retrieved","Not applicable"))</f>
        <v/>
      </c>
      <c r="H55" s="41">
        <f>IF(D55="Provisional include",IFERROR(INDEX('Texto_completo_191'!$J$2:$J$193,MATCH(A55,'Texto_completo_191'!$A$2:$A$193,0)),"Pending adjudication"),IF(D55="Report not retrieved","Report not retrieved","Not applicable"))</f>
        <v/>
      </c>
      <c r="I55" s="41" t="str"/>
      <c r="J55" s="41" t="inlineStr">
        <is>
          <t>No estudia ASD en el sentido del protocolo, usa otro significado de ASD o aborda otra población/resultado sin aplicación pertinente al proceso ASD.</t>
        </is>
      </c>
      <c r="K55" s="43" t="n"/>
      <c r="L55" s="43" t="n"/>
      <c r="M55" s="130" t="n">
        <v>2026</v>
      </c>
      <c r="N55" s="41" t="inlineStr">
        <is>
          <t>Psychosocial Stress in the Chinese Community: Speech Analytics Through Linguistic and Acoustic Fusion Using Machine Learning</t>
        </is>
      </c>
      <c r="O55" s="43" t="inlineStr">
        <is>
          <t>Amanda M Y Chu and Benson S Y Lam and Jenny T Y Tsang and Agnes Tiwari and Jacky N L Chan and Mike K P So</t>
        </is>
      </c>
      <c r="P55" s="43" t="inlineStr">
        <is>
          <t>10.2196/91138</t>
        </is>
      </c>
      <c r="Q55" s="41" t="inlineStr">
        <is>
          <t>JMIR Biomedical Engineering</t>
        </is>
      </c>
      <c r="R55" s="43" t="inlineStr">
        <is>
          <t>article</t>
        </is>
      </c>
      <c r="S55" s="43" t="inlineStr">
        <is>
          <t>JMIR Publications Inc.</t>
        </is>
      </c>
      <c r="T55" s="43" t="inlineStr">
        <is>
          <t>https://doi.org/10.2196/91138</t>
        </is>
      </c>
      <c r="U55" s="41" t="str"/>
      <c r="V55" s="43" t="inlineStr">
        <is>
          <t>Background: Family caregivers experience significant stress due to intensive caregiving activities, making them highly susceptible to adverse psychosocial health conditions. Early detection of this stress is crucial for timely interventions to prevent disease progression and long-term disability. Objective: This study aimed to develop and validate the Linguistic and Acoustic Speech Analytics Program, a novel machine learning approach capable of providing a fusion analysis of linguistic and acoustic speech features to enhance the effectiveness of psychosocial stress assessment. Methods: This quantitative study analyzed speech data collected from 100 Chinese family caregivers. Participants responded to 12 open-ended questions, and their voices were recorded for linguistic and acoustic feature extraction. Various machine learning classifiers, including support vector machine, were developed to process speech data. A key methodological step was the application of an orthogonalization procedure to decorrelate acoustic features from linguistic features before fusion analysis. The classifiers were then trained to evaluate psychosocial stress levels based on the processed and fused linguistic and acoustic speech features. Model performance was measured using receiver operating characteristic-area under the curve, F1-score, and accuracy. Results: The linear support vector machine model emerged as the top performer, achieving a receiver operating characteristic-area under the curve of 78.28%, an F1-score of 75.27%, and an accuracy of 73%. These results demonstrate the model’s strong capability in identifying stressed participants based on their speech. Critically, the fusion of linguistic and acoustic features significantly outperformed models using either feature type alone. Furthermore, the orthogonalization procedure proved essential, as decorrelating features before fusion markedly enhanced classification accuracy compared to using non-orthogonal-ized features. Conclusions: This study demonstrates that fusion analysis of linguistic and acoustic features effectively identifies psychosocial stress among family caregivers. It also emphasizes the importance of proper feature processing when combining multiple features extracted from the same audio sample. These findings provide valuable insights for developing machine learning models for psychosocial stress assessment and addressing various psychosocial conditions in different contexts, supporting population mental health management.</t>
        </is>
      </c>
      <c r="W55" s="43" t="inlineStr">
        <is>
          <t>title_abstract_plus_targeted_primary_source_verification</t>
        </is>
      </c>
      <c r="X55" s="43" t="inlineStr">
        <is>
          <t>doi:10.2196/91138</t>
        </is>
      </c>
      <c r="Y55" s="43">
        <f>COUNTIF($A$2:$A$431,A55)</f>
        <v/>
      </c>
      <c r="Z55" s="41">
        <f>IF(D55="Provisional include",IFERROR(IF(INDEX('Texto_completo_191'!$K$2:$K$193,MATCH(A55,'Texto_completo_191'!$A$2:$A$193,0))=0,"",INDEX('Texto_completo_191'!$K$2:$K$193,MATCH(A55,'Texto_completo_191'!$A$2:$A$193,0))),""),IF(D55="Excluded",J55,""))</f>
        <v/>
      </c>
      <c r="AA55" s="43">
        <f>IF(D55="Provisional include",IFERROR(IF(INDEX('Texto_completo_191'!$L$2:$L$193,MATCH(A55,'Texto_completo_191'!$A$2:$A$193,0))=0,"",INDEX('Texto_completo_191'!$L$2:$L$193,MATCH(A55,'Texto_completo_191'!$A$2:$A$193,0))),""),"")</f>
        <v/>
      </c>
      <c r="AB55" s="131">
        <f>IF(D55="Provisional include",IFERROR(IF(INDEX('Texto_completo_191'!$M$2:$M$193,MATCH(A55,'Texto_completo_191'!$A$2:$A$193,0))=0,"",INDEX('Texto_completo_191'!$M$2:$M$193,MATCH(A55,'Texto_completo_191'!$A$2:$A$193,0))),""),"")</f>
        <v/>
      </c>
    </row>
    <row r="56" ht="34" customHeight="1">
      <c r="A56" s="130" t="n">
        <v>55</v>
      </c>
      <c r="B56" s="43" t="inlineStr">
        <is>
          <t>already_in_current_276</t>
        </is>
      </c>
      <c r="C56" s="41" t="inlineStr">
        <is>
          <t>No agregar: ya está en los 276</t>
        </is>
      </c>
      <c r="D56" s="43" t="inlineStr">
        <is>
          <t>Already in base 276</t>
        </is>
      </c>
      <c r="E56" s="43" t="inlineStr">
        <is>
          <t>No</t>
        </is>
      </c>
      <c r="F56" s="43" t="inlineStr">
        <is>
          <t>Deduplication against base corpus</t>
        </is>
      </c>
      <c r="G56" s="41">
        <f>IF(D56="Provisional include",IFERROR(INDEX('Texto_completo_191'!$H$2:$H$193,MATCH(A56,'Texto_completo_191'!$A$2:$A$193,0)),"Not recorded"),IF(D56="Report not retrieved","Not retrieved","Not applicable"))</f>
        <v/>
      </c>
      <c r="H56" s="41">
        <f>IF(D56="Provisional include",IFERROR(INDEX('Texto_completo_191'!$J$2:$J$193,MATCH(A56,'Texto_completo_191'!$A$2:$A$193,0)),"Pending adjudication"),IF(D56="Report not retrieved","Report not retrieved","Not applicable"))</f>
        <v/>
      </c>
      <c r="I56" s="41" t="str"/>
      <c r="J56" s="41" t="inlineStr">
        <is>
          <t>Coincidencia por DOI o título normalizado con el corpus analítico vigente de 276 estudios.</t>
        </is>
      </c>
      <c r="K56" s="43" t="n"/>
      <c r="L56" s="43" t="n">
        <v>83</v>
      </c>
      <c r="M56" s="130" t="n">
        <v>2025</v>
      </c>
      <c r="N56" s="41" t="inlineStr">
        <is>
          <t>Converging Representations of Attention-Deficit/Hyperactivity Disorder and Autism on Social Media: Linguistic and Topic Analysis of Trends in Reddit Data</t>
        </is>
      </c>
      <c r="O56" s="43" t="inlineStr">
        <is>
          <t>Jemima Kang and Nick Haslam and Mike Conway</t>
        </is>
      </c>
      <c r="P56" s="43" t="inlineStr">
        <is>
          <t>10.2196/70914</t>
        </is>
      </c>
      <c r="Q56" s="41" t="inlineStr">
        <is>
          <t>Journal of Medical Internet Research</t>
        </is>
      </c>
      <c r="R56" s="43" t="inlineStr">
        <is>
          <t>article</t>
        </is>
      </c>
      <c r="S56" s="43" t="inlineStr">
        <is>
          <t>JMIR Publications Inc.</t>
        </is>
      </c>
      <c r="T56" s="43" t="inlineStr">
        <is>
          <t>https://www.sciencedirect.com/science/article/pii/S1438887125007150</t>
        </is>
      </c>
      <c r="U56" s="41" t="str"/>
      <c r="V56" s="43"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W56" s="43" t="inlineStr">
        <is>
          <t>title_abstract_plus_targeted_primary_source_verification</t>
        </is>
      </c>
      <c r="X56" s="43" t="inlineStr">
        <is>
          <t>doi:10.2196/70914</t>
        </is>
      </c>
      <c r="Y56" s="43">
        <f>COUNTIF($A$2:$A$431,A56)</f>
        <v/>
      </c>
      <c r="Z56" s="41">
        <f>IF(D56="Provisional include",IFERROR(IF(INDEX('Texto_completo_191'!$K$2:$K$193,MATCH(A56,'Texto_completo_191'!$A$2:$A$193,0))=0,"",INDEX('Texto_completo_191'!$K$2:$K$193,MATCH(A56,'Texto_completo_191'!$A$2:$A$193,0))),""),IF(D56="Excluded",J56,""))</f>
        <v/>
      </c>
      <c r="AA56" s="43">
        <f>IF(D56="Provisional include",IFERROR(IF(INDEX('Texto_completo_191'!$L$2:$L$193,MATCH(A56,'Texto_completo_191'!$A$2:$A$193,0))=0,"",INDEX('Texto_completo_191'!$L$2:$L$193,MATCH(A56,'Texto_completo_191'!$A$2:$A$193,0))),""),"")</f>
        <v/>
      </c>
      <c r="AB56" s="131">
        <f>IF(D56="Provisional include",IFERROR(IF(INDEX('Texto_completo_191'!$M$2:$M$193,MATCH(A56,'Texto_completo_191'!$A$2:$A$193,0))=0,"",INDEX('Texto_completo_191'!$M$2:$M$193,MATCH(A56,'Texto_completo_191'!$A$2:$A$193,0))),""),"")</f>
        <v/>
      </c>
    </row>
    <row r="57" ht="34" customHeight="1">
      <c r="A57" s="130" t="n">
        <v>56</v>
      </c>
      <c r="B57" s="43" t="inlineStr">
        <is>
          <t>include_after_title_abstract_screen</t>
        </is>
      </c>
      <c r="C57" s="41" t="inlineStr">
        <is>
          <t>Incluir provisionalmente</t>
        </is>
      </c>
      <c r="D57" s="43" t="inlineStr">
        <is>
          <t>Provisional include</t>
        </is>
      </c>
      <c r="E57" s="43" t="inlineStr">
        <is>
          <t>Sí</t>
        </is>
      </c>
      <c r="F57" s="43" t="inlineStr">
        <is>
          <t>Title/abstract screening</t>
        </is>
      </c>
      <c r="G57" s="41">
        <f>IF(D57="Provisional include",IFERROR(INDEX('Texto_completo_191'!$H$2:$H$193,MATCH(A57,'Texto_completo_191'!$A$2:$A$193,0)),"Not recorded"),IF(D57="Report not retrieved","Not retrieved","Not applicable"))</f>
        <v/>
      </c>
      <c r="H57" s="41">
        <f>IF(D57="Provisional include",IFERROR(INDEX('Texto_completo_191'!$J$2:$J$193,MATCH(A57,'Texto_completo_191'!$A$2:$A$193,0)),"Pending adjudication"),IF(D57="Report not retrieved","Report not retrieved","Not applicable"))</f>
        <v/>
      </c>
      <c r="I57" s="41" t="str"/>
      <c r="J57" s="41" t="inlineStr">
        <is>
          <t>Estudio primario o implementación/evaluación empírica de IA, aprendizaje automático o modelado computacional aplicado a ASD, riesgo, caracterización, apoyo o intervención.</t>
        </is>
      </c>
      <c r="K57" s="43" t="n"/>
      <c r="L57" s="43" t="n"/>
      <c r="M57" s="130" t="n">
        <v>2025</v>
      </c>
      <c r="N57" s="41" t="inlineStr">
        <is>
          <t>Effective AI Techniques for Analyzing Risk Factors in Autism Spectrum Disorder (ASD)</t>
        </is>
      </c>
      <c r="O57" s="43" t="inlineStr">
        <is>
          <t>Amira Rachah and Saket Adhau and Senda Slama</t>
        </is>
      </c>
      <c r="P57" s="43" t="inlineStr">
        <is>
          <t>10.1016/j.procs.2025.10.018</t>
        </is>
      </c>
      <c r="Q57" s="41" t="inlineStr">
        <is>
          <t>Procedia Computer Science</t>
        </is>
      </c>
      <c r="R57" s="43" t="inlineStr">
        <is>
          <t>article</t>
        </is>
      </c>
      <c r="S57" s="43" t="inlineStr">
        <is>
          <t>Elsevier B.V.</t>
        </is>
      </c>
      <c r="T57" s="43" t="inlineStr">
        <is>
          <t>https://www.sciencedirect.com/science/article/pii/S1877050925033514</t>
        </is>
      </c>
      <c r="U57" s="41" t="str"/>
      <c r="V57" s="43"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W57" s="43" t="inlineStr">
        <is>
          <t>title_abstract_plus_targeted_primary_source_verification</t>
        </is>
      </c>
      <c r="X57" s="43" t="inlineStr">
        <is>
          <t>doi:10.1016/j.procs.2025.10.018</t>
        </is>
      </c>
      <c r="Y57" s="43">
        <f>COUNTIF($A$2:$A$431,A57)</f>
        <v/>
      </c>
      <c r="Z57" s="41">
        <f>IF(D57="Provisional include",IFERROR(IF(INDEX('Texto_completo_191'!$K$2:$K$193,MATCH(A57,'Texto_completo_191'!$A$2:$A$193,0))=0,"",INDEX('Texto_completo_191'!$K$2:$K$193,MATCH(A57,'Texto_completo_191'!$A$2:$A$193,0))),""),IF(D57="Excluded",J57,""))</f>
        <v/>
      </c>
      <c r="AA57" s="43">
        <f>IF(D57="Provisional include",IFERROR(IF(INDEX('Texto_completo_191'!$L$2:$L$193,MATCH(A57,'Texto_completo_191'!$A$2:$A$193,0))=0,"",INDEX('Texto_completo_191'!$L$2:$L$193,MATCH(A57,'Texto_completo_191'!$A$2:$A$193,0))),""),"")</f>
        <v/>
      </c>
      <c r="AB57" s="131">
        <f>IF(D57="Provisional include",IFERROR(IF(INDEX('Texto_completo_191'!$M$2:$M$193,MATCH(A57,'Texto_completo_191'!$A$2:$A$193,0))=0,"",INDEX('Texto_completo_191'!$M$2:$M$193,MATCH(A57,'Texto_completo_191'!$A$2:$A$193,0))),""),"")</f>
        <v/>
      </c>
    </row>
    <row r="58" ht="34" customHeight="1">
      <c r="A58" s="130" t="n">
        <v>57</v>
      </c>
      <c r="B58" s="43" t="inlineStr">
        <is>
          <t>exclude_secondary_or_nonempirical_publication</t>
        </is>
      </c>
      <c r="C58" s="41" t="inlineStr">
        <is>
          <t>Excluir: publicación secundaria/no empírica</t>
        </is>
      </c>
      <c r="D58" s="43" t="inlineStr">
        <is>
          <t>Excluded</t>
        </is>
      </c>
      <c r="E58" s="43" t="inlineStr">
        <is>
          <t>No</t>
        </is>
      </c>
      <c r="F58" s="43" t="inlineStr">
        <is>
          <t>Title/abstract screening</t>
        </is>
      </c>
      <c r="G58" s="41">
        <f>IF(D58="Provisional include",IFERROR(INDEX('Texto_completo_191'!$H$2:$H$193,MATCH(A58,'Texto_completo_191'!$A$2:$A$193,0)),"Not recorded"),IF(D58="Report not retrieved","Not retrieved","Not applicable"))</f>
        <v/>
      </c>
      <c r="H58" s="41">
        <f>IF(D58="Provisional include",IFERROR(INDEX('Texto_completo_191'!$J$2:$J$193,MATCH(A58,'Texto_completo_191'!$A$2:$A$193,0)),"Pending adjudication"),IF(D58="Report not retrieved","Report not retrieved","Not applicable"))</f>
        <v/>
      </c>
      <c r="I58" s="41" t="str"/>
      <c r="J58" s="41" t="inlineStr">
        <is>
          <t>Revisión, metaanálisis, encuesta de literatura, protocolo, perspectiva, carta, editorial o capítulo de síntesis sin estudio primario elegible.</t>
        </is>
      </c>
      <c r="K58" s="43" t="n"/>
      <c r="L58" s="43" t="n"/>
      <c r="M58" s="130" t="n">
        <v>2026</v>
      </c>
      <c r="N58" s="41" t="inlineStr">
        <is>
          <t>Toward Participatory Precision Health With Co-Designed Recommendations: Systematic Review of Just-in-Time Adaptive Interventions in Adolescents and Young Adults</t>
        </is>
      </c>
      <c r="O58" s="43"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P58" s="43" t="inlineStr">
        <is>
          <t>10.2196/84422</t>
        </is>
      </c>
      <c r="Q58" s="41" t="inlineStr">
        <is>
          <t>Journal of Medical Internet Research</t>
        </is>
      </c>
      <c r="R58" s="43" t="inlineStr">
        <is>
          <t>article</t>
        </is>
      </c>
      <c r="S58" s="43" t="inlineStr">
        <is>
          <t>JMIR Publications Inc.</t>
        </is>
      </c>
      <c r="T58" s="43" t="inlineStr">
        <is>
          <t>https://doi.org/10.2196/84422</t>
        </is>
      </c>
      <c r="U58" s="41" t="str"/>
      <c r="V58" s="43" t="inlineStr">
        <is>
          <t>Background: The transition from adolescence to young adulthood (age 10‐25 years) constitutes a sensitive developmental period marked by rapid biological, psychological, and social change, during which preventive health interventions can shape long-term outcomes. Mobile health tools offer accessible opportunities for tailored support for this population, but often adapt poorly to dynamic contexts, resulting in inconsistent engagement and effects. Just-in-time adaptive interventions (JITAIs), which tailor support in real time using ongoing data, are increasingly explored as precision health strategies. However, how these mechanisms are designed, implemented, and evaluated for adolescents and young adults (AYAs) has not been systematically reviewed. Objective: This review aimed to synthesize the evidence on JITAIs developed for AYAs, examine how their adaptive mechanisms have been designed to support specific health goals and changing AYA contexts, and assess methodological reporting quality to inform future precision health intervention development. Methods: We conducted a systematic review in accordance with PRISMA (Preferred Reporting Items for Systematic Reviews and Meta-Analyses) and SWiM (Synthesis Without Meta-Analysis) reporting guidelines. Twelve databases were searched for peer-reviewed studies published from 2013 to 2025. Eligible studies focused on participants aged 10 to 25 years and reported real-time adaptive mobile health interventions consistent with JITAI design principles. Two reviewers independently conducted screening, data extraction, and methodological quality appraisal using the Joanna Briggs Institute checklists. AYA coauthors contributed to all phases. Due to substantial heterogeneity in study populations, intervention content, adaptive mechanisms, comparators, and outcome measurements, findings were synthesized narratively, and no meta-analysis was conducted. Results: A total of 61 unique interventions were included. JITAIs for AYAs addressed substance use (n=24, 39.3%), mental health (n=23, 37.7%), and physical health or chronic conditions (n=14, 23%). JITAI tailoring mechanisms relied predominantly on self-reported behavioral data. Decision rules were typically symptom threshold–based, and decision points were commonly daily or event-triggered. Methodological concerns with reporting on intervention administration, participant selection, and outcome measurement reliability were pervasive across all studies, limiting the interpretability of observed effects and cross-study comparisons. Ethical considerations, including researcher positioning and reflexivity, alongside the depth of reporting around participatory AYA engagement in design and implementation, were also inconsistent. Conclusions: This review contributes a novel perspective to AYA digital health by moving beyond intervention outcomes to examine how core adaptive mechanisms are operationalized for AYAs across multiple health domains, while also integrating AYA perspectives into the interpretation of findings and recommendations. Unlike prior reviews focused primarily on adults or specific conditions, it identifies broader contextual, methodological, and ethical considerations relevant to AYA precision health. These findings highlight the need for more transparent, contextually responsive, and youth-centered adaptive interventions, alongside more rigorous designs for evaluating adaptive intervention components in daily life contexts.</t>
        </is>
      </c>
      <c r="W58" s="43" t="inlineStr">
        <is>
          <t>title_abstract_plus_targeted_primary_source_verification</t>
        </is>
      </c>
      <c r="X58" s="43" t="inlineStr">
        <is>
          <t>doi:10.2196/84422</t>
        </is>
      </c>
      <c r="Y58" s="43">
        <f>COUNTIF($A$2:$A$431,A58)</f>
        <v/>
      </c>
      <c r="Z58" s="41">
        <f>IF(D58="Provisional include",IFERROR(IF(INDEX('Texto_completo_191'!$K$2:$K$193,MATCH(A58,'Texto_completo_191'!$A$2:$A$193,0))=0,"",INDEX('Texto_completo_191'!$K$2:$K$193,MATCH(A58,'Texto_completo_191'!$A$2:$A$193,0))),""),IF(D58="Excluded",J58,""))</f>
        <v/>
      </c>
      <c r="AA58" s="43">
        <f>IF(D58="Provisional include",IFERROR(IF(INDEX('Texto_completo_191'!$L$2:$L$193,MATCH(A58,'Texto_completo_191'!$A$2:$A$193,0))=0,"",INDEX('Texto_completo_191'!$L$2:$L$193,MATCH(A58,'Texto_completo_191'!$A$2:$A$193,0))),""),"")</f>
        <v/>
      </c>
      <c r="AB58" s="131">
        <f>IF(D58="Provisional include",IFERROR(IF(INDEX('Texto_completo_191'!$M$2:$M$193,MATCH(A58,'Texto_completo_191'!$A$2:$A$193,0))=0,"",INDEX('Texto_completo_191'!$M$2:$M$193,MATCH(A58,'Texto_completo_191'!$A$2:$A$193,0))),""),"")</f>
        <v/>
      </c>
    </row>
    <row r="59" ht="34" customHeight="1">
      <c r="A59" s="130" t="n">
        <v>58</v>
      </c>
      <c r="B59" s="43" t="inlineStr">
        <is>
          <t>exclude_out_of_scope_topic_or_population</t>
        </is>
      </c>
      <c r="C59" s="41" t="inlineStr">
        <is>
          <t>Excluir: tema/población fuera de alcance</t>
        </is>
      </c>
      <c r="D59" s="43" t="inlineStr">
        <is>
          <t>Excluded</t>
        </is>
      </c>
      <c r="E59" s="43" t="inlineStr">
        <is>
          <t>No</t>
        </is>
      </c>
      <c r="F59" s="43" t="inlineStr">
        <is>
          <t>Title/abstract screening</t>
        </is>
      </c>
      <c r="G59" s="41">
        <f>IF(D59="Provisional include",IFERROR(INDEX('Texto_completo_191'!$H$2:$H$193,MATCH(A59,'Texto_completo_191'!$A$2:$A$193,0)),"Not recorded"),IF(D59="Report not retrieved","Not retrieved","Not applicable"))</f>
        <v/>
      </c>
      <c r="H59" s="41">
        <f>IF(D59="Provisional include",IFERROR(INDEX('Texto_completo_191'!$J$2:$J$193,MATCH(A59,'Texto_completo_191'!$A$2:$A$193,0)),"Pending adjudication"),IF(D59="Report not retrieved","Report not retrieved","Not applicable"))</f>
        <v/>
      </c>
      <c r="I59" s="41" t="str"/>
      <c r="J59" s="41" t="inlineStr">
        <is>
          <t>No estudia ASD en el sentido del protocolo, usa otro significado de ASD o aborda otra población/resultado sin aplicación pertinente al proceso ASD.</t>
        </is>
      </c>
      <c r="K59" s="43" t="n"/>
      <c r="L59" s="43" t="n"/>
      <c r="M59" s="130" t="n">
        <v>2026</v>
      </c>
      <c r="N59" s="41" t="inlineStr">
        <is>
          <t>Evaluating the Feasibility of Technology-Based Interventions in Disability and Rehabilitation: Definitions, Considerations, and Dimensions</t>
        </is>
      </c>
      <c r="O59" s="43" t="inlineStr">
        <is>
          <t>Josh Shore and Amy S Hwang and Rosalie H Wang</t>
        </is>
      </c>
      <c r="P59" s="43" t="inlineStr">
        <is>
          <t>10.2196/79026</t>
        </is>
      </c>
      <c r="Q59" s="41" t="inlineStr">
        <is>
          <t>JMIR Rehabilitation and Assistive Technologies</t>
        </is>
      </c>
      <c r="R59" s="43" t="inlineStr">
        <is>
          <t>article</t>
        </is>
      </c>
      <c r="S59" s="43" t="inlineStr">
        <is>
          <t>JMIR Publications Inc.</t>
        </is>
      </c>
      <c r="T59" s="43" t="inlineStr">
        <is>
          <t>https://doi.org/10.2196/79026</t>
        </is>
      </c>
      <c r="U59" s="41" t="str"/>
      <c r="V59" s="43" t="inlineStr">
        <is>
          <t>Technology-based interventions in the field of disability and rehabilitation, which serve assistive, therapeutic, and/or service delivery functions, are considered complex due to the skills required of providers and recipients, degree of individual tailoring, and diversity of use settings. Feasibility studies are an important step in the evolution of complex interventions that can help refine the intervention, inform implementation, and prevent wasted resources. However, guidance is lacking regarding specific considerations for feasibility studies of technology-based interventions in disability and rehabilitation, which leaves researchers and developers reliant on resources from other fields that do not address important technology properties. To advance the field, context-specific definitions, considerations, and evaluation dimensions must be explicitly outlined to ensure that feasibility studies are constructively designed to meet the unique needs of these interventions. In this viewpoint article, we (1) propose a definition and framework for feasibility studies within the specific context of technology-based disability and rehabilitation interventions, (2) highlight important and unique imperatives for feasibility studies of these interventions, and (3) articulate relevant feasibility dimensions and associated evaluation criteria for these interventions. Building on previous work, we distinguish between feasibility studies, wherein we focus on iterative intervention refinement by addressing key development questions (eg, usability), and pilot studies, which are small-scale versions of a larger study that will evaluate intervention outcomes. Integrating previous typologies, we present 13 feasibility dimensions relevant to technology-based interventions and provide sample evaluation criteria, focusing on the intervention itself rather than study design considerations (eg, trial management). This information may be useful for research and development communities (academic, clinical, or industry) to inform comprehensive feasibility studies that examine unique aspects of technology-based interventions to promote real-world impact. This contribution encourages greater harmonization of terminology and evaluation methods to streamline interpretation and comparison across studies.</t>
        </is>
      </c>
      <c r="W59" s="43" t="inlineStr">
        <is>
          <t>title_abstract_plus_targeted_primary_source_verification</t>
        </is>
      </c>
      <c r="X59" s="43" t="inlineStr">
        <is>
          <t>doi:10.2196/79026</t>
        </is>
      </c>
      <c r="Y59" s="43">
        <f>COUNTIF($A$2:$A$431,A59)</f>
        <v/>
      </c>
      <c r="Z59" s="41">
        <f>IF(D59="Provisional include",IFERROR(IF(INDEX('Texto_completo_191'!$K$2:$K$193,MATCH(A59,'Texto_completo_191'!$A$2:$A$193,0))=0,"",INDEX('Texto_completo_191'!$K$2:$K$193,MATCH(A59,'Texto_completo_191'!$A$2:$A$193,0))),""),IF(D59="Excluded",J59,""))</f>
        <v/>
      </c>
      <c r="AA59" s="43">
        <f>IF(D59="Provisional include",IFERROR(IF(INDEX('Texto_completo_191'!$L$2:$L$193,MATCH(A59,'Texto_completo_191'!$A$2:$A$193,0))=0,"",INDEX('Texto_completo_191'!$L$2:$L$193,MATCH(A59,'Texto_completo_191'!$A$2:$A$193,0))),""),"")</f>
        <v/>
      </c>
      <c r="AB59" s="131">
        <f>IF(D59="Provisional include",IFERROR(IF(INDEX('Texto_completo_191'!$M$2:$M$193,MATCH(A59,'Texto_completo_191'!$A$2:$A$193,0))=0,"",INDEX('Texto_completo_191'!$M$2:$M$193,MATCH(A59,'Texto_completo_191'!$A$2:$A$193,0))),""),"")</f>
        <v/>
      </c>
    </row>
    <row r="60" ht="34" customHeight="1">
      <c r="A60" s="130" t="n">
        <v>59</v>
      </c>
      <c r="B60" s="43" t="inlineStr">
        <is>
          <t>include_after_title_abstract_screen</t>
        </is>
      </c>
      <c r="C60" s="41" t="inlineStr">
        <is>
          <t>Incluir provisionalmente</t>
        </is>
      </c>
      <c r="D60" s="43" t="inlineStr">
        <is>
          <t>Provisional include</t>
        </is>
      </c>
      <c r="E60" s="43" t="inlineStr">
        <is>
          <t>Sí</t>
        </is>
      </c>
      <c r="F60" s="43" t="inlineStr">
        <is>
          <t>Title/abstract screening</t>
        </is>
      </c>
      <c r="G60" s="41">
        <f>IF(D60="Provisional include",IFERROR(INDEX('Texto_completo_191'!$H$2:$H$193,MATCH(A60,'Texto_completo_191'!$A$2:$A$193,0)),"Not recorded"),IF(D60="Report not retrieved","Not retrieved","Not applicable"))</f>
        <v/>
      </c>
      <c r="H60" s="41">
        <f>IF(D60="Provisional include",IFERROR(INDEX('Texto_completo_191'!$J$2:$J$193,MATCH(A60,'Texto_completo_191'!$A$2:$A$193,0)),"Pending adjudication"),IF(D60="Report not retrieved","Report not retrieved","Not applicable"))</f>
        <v/>
      </c>
      <c r="I60" s="41" t="str"/>
      <c r="J60" s="41" t="inlineStr">
        <is>
          <t>Estudio primario o implementación/evaluación empírica de IA, aprendizaje automático o modelado computacional aplicado a ASD, riesgo, caracterización, apoyo o intervención.</t>
        </is>
      </c>
      <c r="K60" s="43" t="n"/>
      <c r="L60" s="43" t="n"/>
      <c r="M60" s="130" t="n">
        <v>2025</v>
      </c>
      <c r="N60" s="41" t="inlineStr">
        <is>
          <t>Advanced autism detection and visualization through XGBoost algorithm for fNIRS hemo-dynamic signals</t>
        </is>
      </c>
      <c r="O60" s="43" t="inlineStr">
        <is>
          <t>Sajid Farooq and Hailun He and Deyu Guo and Yuyi Feng and Jingguo Hang and Dexing Kong and Sailing He</t>
        </is>
      </c>
      <c r="P60" s="43" t="inlineStr">
        <is>
          <t>10.1016/j.eswa.2025.127013</t>
        </is>
      </c>
      <c r="Q60" s="41" t="inlineStr">
        <is>
          <t>Expert Systems with Applications</t>
        </is>
      </c>
      <c r="R60" s="43" t="inlineStr">
        <is>
          <t>article</t>
        </is>
      </c>
      <c r="S60" s="43" t="inlineStr">
        <is>
          <t>Elsevier Ltd</t>
        </is>
      </c>
      <c r="T60" s="43" t="inlineStr">
        <is>
          <t>https://www.sciencedirect.com/science/article/pii/S0957417425006359</t>
        </is>
      </c>
      <c r="U60" s="41" t="str"/>
      <c r="V60" s="43"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W60" s="43" t="inlineStr">
        <is>
          <t>title_abstract_plus_targeted_primary_source_verification</t>
        </is>
      </c>
      <c r="X60" s="43" t="inlineStr">
        <is>
          <t>doi:10.1016/j.eswa.2025.127013</t>
        </is>
      </c>
      <c r="Y60" s="43">
        <f>COUNTIF($A$2:$A$431,A60)</f>
        <v/>
      </c>
      <c r="Z60" s="41">
        <f>IF(D60="Provisional include",IFERROR(IF(INDEX('Texto_completo_191'!$K$2:$K$193,MATCH(A60,'Texto_completo_191'!$A$2:$A$193,0))=0,"",INDEX('Texto_completo_191'!$K$2:$K$193,MATCH(A60,'Texto_completo_191'!$A$2:$A$193,0))),""),IF(D60="Excluded",J60,""))</f>
        <v/>
      </c>
      <c r="AA60" s="43">
        <f>IF(D60="Provisional include",IFERROR(IF(INDEX('Texto_completo_191'!$L$2:$L$193,MATCH(A60,'Texto_completo_191'!$A$2:$A$193,0))=0,"",INDEX('Texto_completo_191'!$L$2:$L$193,MATCH(A60,'Texto_completo_191'!$A$2:$A$193,0))),""),"")</f>
        <v/>
      </c>
      <c r="AB60" s="131">
        <f>IF(D60="Provisional include",IFERROR(IF(INDEX('Texto_completo_191'!$M$2:$M$193,MATCH(A60,'Texto_completo_191'!$A$2:$A$193,0))=0,"",INDEX('Texto_completo_191'!$M$2:$M$193,MATCH(A60,'Texto_completo_191'!$A$2:$A$193,0))),""),"")</f>
        <v/>
      </c>
    </row>
    <row r="61" ht="34" customHeight="1">
      <c r="A61" s="130" t="n">
        <v>60</v>
      </c>
      <c r="B61" s="43" t="inlineStr">
        <is>
          <t>include_after_title_abstract_screen</t>
        </is>
      </c>
      <c r="C61" s="41" t="inlineStr">
        <is>
          <t>Incluir provisionalmente</t>
        </is>
      </c>
      <c r="D61" s="43" t="inlineStr">
        <is>
          <t>Provisional include</t>
        </is>
      </c>
      <c r="E61" s="43" t="inlineStr">
        <is>
          <t>Sí</t>
        </is>
      </c>
      <c r="F61" s="43" t="inlineStr">
        <is>
          <t>Title/abstract screening</t>
        </is>
      </c>
      <c r="G61" s="41">
        <f>IF(D61="Provisional include",IFERROR(INDEX('Texto_completo_191'!$H$2:$H$193,MATCH(A61,'Texto_completo_191'!$A$2:$A$193,0)),"Not recorded"),IF(D61="Report not retrieved","Not retrieved","Not applicable"))</f>
        <v/>
      </c>
      <c r="H61" s="41">
        <f>IF(D61="Provisional include",IFERROR(INDEX('Texto_completo_191'!$J$2:$J$193,MATCH(A61,'Texto_completo_191'!$A$2:$A$193,0)),"Pending adjudication"),IF(D61="Report not retrieved","Report not retrieved","Not applicable"))</f>
        <v/>
      </c>
      <c r="I61" s="41" t="str"/>
      <c r="J61" s="41" t="inlineStr">
        <is>
          <t>Estudio primario o implementación/evaluación empírica de IA, aprendizaje automático o modelado computacional aplicado a ASD, riesgo, caracterización, apoyo o intervención.</t>
        </is>
      </c>
      <c r="K61" s="43" t="n"/>
      <c r="L61" s="43" t="n"/>
      <c r="M61" s="130" t="n">
        <v>2025</v>
      </c>
      <c r="N61" s="41" t="inlineStr">
        <is>
          <t>Using convolutional network in graphical model detection of autism disorders with fuzzy inference systems</t>
        </is>
      </c>
      <c r="O61" s="43" t="inlineStr">
        <is>
          <t>S Rajaprakash and C Bagath Basha and C Sunitha Ram and I Ameethbasha and V Subapriya and R Sofia</t>
        </is>
      </c>
      <c r="P61" s="43" t="inlineStr">
        <is>
          <t>10.1016/j.ibmed.2025.100213</t>
        </is>
      </c>
      <c r="Q61" s="41" t="inlineStr">
        <is>
          <t>Intelligence-Based Medicine</t>
        </is>
      </c>
      <c r="R61" s="43" t="inlineStr">
        <is>
          <t>article</t>
        </is>
      </c>
      <c r="S61" s="43" t="inlineStr">
        <is>
          <t>Elsevier B.V.</t>
        </is>
      </c>
      <c r="T61" s="43" t="inlineStr">
        <is>
          <t>https://www.sciencedirect.com/science/article/pii/S266652122500016X</t>
        </is>
      </c>
      <c r="U61" s="41" t="str"/>
      <c r="V61" s="43"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W61" s="43" t="inlineStr">
        <is>
          <t>title_abstract_plus_targeted_primary_source_verification</t>
        </is>
      </c>
      <c r="X61" s="43" t="inlineStr">
        <is>
          <t>doi:10.1016/j.ibmed.2025.100213</t>
        </is>
      </c>
      <c r="Y61" s="43">
        <f>COUNTIF($A$2:$A$431,A61)</f>
        <v/>
      </c>
      <c r="Z61" s="41">
        <f>IF(D61="Provisional include",IFERROR(IF(INDEX('Texto_completo_191'!$K$2:$K$193,MATCH(A61,'Texto_completo_191'!$A$2:$A$193,0))=0,"",INDEX('Texto_completo_191'!$K$2:$K$193,MATCH(A61,'Texto_completo_191'!$A$2:$A$193,0))),""),IF(D61="Excluded",J61,""))</f>
        <v/>
      </c>
      <c r="AA61" s="43">
        <f>IF(D61="Provisional include",IFERROR(IF(INDEX('Texto_completo_191'!$L$2:$L$193,MATCH(A61,'Texto_completo_191'!$A$2:$A$193,0))=0,"",INDEX('Texto_completo_191'!$L$2:$L$193,MATCH(A61,'Texto_completo_191'!$A$2:$A$193,0))),""),"")</f>
        <v/>
      </c>
      <c r="AB61" s="131">
        <f>IF(D61="Provisional include",IFERROR(IF(INDEX('Texto_completo_191'!$M$2:$M$193,MATCH(A61,'Texto_completo_191'!$A$2:$A$193,0))=0,"",INDEX('Texto_completo_191'!$M$2:$M$193,MATCH(A61,'Texto_completo_191'!$A$2:$A$193,0))),""),"")</f>
        <v/>
      </c>
    </row>
    <row r="62" ht="34" customHeight="1">
      <c r="A62" s="130" t="n">
        <v>61</v>
      </c>
      <c r="B62" s="43" t="inlineStr">
        <is>
          <t>exclude_secondary_or_nonempirical_publication</t>
        </is>
      </c>
      <c r="C62" s="41" t="inlineStr">
        <is>
          <t>Excluir: publicación secundaria/no empírica</t>
        </is>
      </c>
      <c r="D62" s="43" t="inlineStr">
        <is>
          <t>Excluded</t>
        </is>
      </c>
      <c r="E62" s="43" t="inlineStr">
        <is>
          <t>No</t>
        </is>
      </c>
      <c r="F62" s="43" t="inlineStr">
        <is>
          <t>Title/abstract screening</t>
        </is>
      </c>
      <c r="G62" s="41">
        <f>IF(D62="Provisional include",IFERROR(INDEX('Texto_completo_191'!$H$2:$H$193,MATCH(A62,'Texto_completo_191'!$A$2:$A$193,0)),"Not recorded"),IF(D62="Report not retrieved","Not retrieved","Not applicable"))</f>
        <v/>
      </c>
      <c r="H62" s="41">
        <f>IF(D62="Provisional include",IFERROR(INDEX('Texto_completo_191'!$J$2:$J$193,MATCH(A62,'Texto_completo_191'!$A$2:$A$193,0)),"Pending adjudication"),IF(D62="Report not retrieved","Report not retrieved","Not applicable"))</f>
        <v/>
      </c>
      <c r="I62" s="41" t="str"/>
      <c r="J62" s="41" t="inlineStr">
        <is>
          <t>Revisión, metaanálisis, encuesta de literatura, protocolo, perspectiva, carta, editorial o capítulo de síntesis sin estudio primario elegible.</t>
        </is>
      </c>
      <c r="K62" s="43" t="n"/>
      <c r="L62" s="43" t="n"/>
      <c r="M62" s="130" t="n">
        <v>2026</v>
      </c>
      <c r="N62" s="41" t="inlineStr">
        <is>
          <t>Communication Barriers in Patient-Provider Interactions in Health Care: Scoping Review</t>
        </is>
      </c>
      <c r="O62" s="43" t="inlineStr">
        <is>
          <t>Moajjem Hossain Chowdhury and Yunmei Liu</t>
        </is>
      </c>
      <c r="P62" s="43" t="inlineStr">
        <is>
          <t>10.2196/79744</t>
        </is>
      </c>
      <c r="Q62" s="41" t="inlineStr">
        <is>
          <t>Journal of Medical Internet Research</t>
        </is>
      </c>
      <c r="R62" s="43" t="inlineStr">
        <is>
          <t>article</t>
        </is>
      </c>
      <c r="S62" s="43" t="inlineStr">
        <is>
          <t>JMIR Publications Inc.</t>
        </is>
      </c>
      <c r="T62" s="43" t="inlineStr">
        <is>
          <t>https://doi.org/10.2196/79744</t>
        </is>
      </c>
      <c r="U62" s="41" t="str"/>
      <c r="V62" s="43" t="inlineStr">
        <is>
          <t>Background: Effective communication is crucial for high-quality health care, but systemic barriers still disrupt patient-provider interactions. Research shows that communication failures are a major reason for preventable medical errors. These issues are linked to around 30% of malpractice claims and over 1744 deaths each year in the United States. In addition, hospitals lose about US 12 billion each year because of miscommunication. Despite the critical nature of this issue, the literature remains fragmented. Most studies focus on specific communication problems rather than examining how these barriers work together in patient-provider settings. Objective: This scoping review aims to map the literature thoroughly to (1) identify and categorize key types of communication barriers, (2) evaluate their impacts on patient experience, clinical decision-making, and health outcomes, and (3) examine intervention strategies designed to mitigate these challenges. The findings aim to inform the development of adaptive, technology-enabled solutions to improve patient-provider communication in increasingly diverse and digitally integrated health care settings. Methods: A scoping review was conducted in accordance with the PRISMA-ScR (Preferred Reporting Items for Systematic Reviews and Meta-Analyses extension for Scoping Reviews) guidelines across four databases: PubMed, IEEE Xplore, CINAHL, and Current Contents Connect. This covered the period from January 1, 2004, to April 30, 2026. The search focused on peer-reviewed, English papers that examined language barriers, cultural barriers, psychological barriers, and mental model differences in clinical settings. Results: From an initial set of 6233 records, 253 studies met our stringent inclusion criteria. This review divides communication barriers into four categories: linguistic, cultural, psychological, and mental model differences. It highlights four key findings. First, there has been a notable increase in scholarly interest in communication barriers over the last decade, showing greater awareness in clinical fields. Second, although the four barriers have been known, little is known about the specific communication habits or physiological signs defining each barrier. Third, while researchers have linked individual barriers to adverse outcomes, evidence shows that various barriers often happen at the same time. This creates a combined effect that increases patient distress. Fourth, despite the introduction of promising solutions such as interpreter services, cultural training, and AI tools, a lack of basic knowledge about real-time indicators slows the development of intelligent systems. Conclusions: Unlike previous reviews, which typically examine single communication barriers, this scoping review offers a new approach by mapping how linguistic, cultural, psychological, and cognitive barriers intersect. It provides a unified framework that connects these complex communication failures to specific technological solutions. In practice, this guides the combining of AI tools with real-time physiological monitoring to develop adaptive, patient-centered communication strategies. Ultimately, incorporating these responsive technologies into clinical practice is crucial for lowering medical errors, addressing health disparities, and ensuring fair, patient-centered care.</t>
        </is>
      </c>
      <c r="W62" s="43" t="inlineStr">
        <is>
          <t>title_abstract_plus_targeted_primary_source_verification</t>
        </is>
      </c>
      <c r="X62" s="43" t="inlineStr">
        <is>
          <t>doi:10.2196/79744</t>
        </is>
      </c>
      <c r="Y62" s="43">
        <f>COUNTIF($A$2:$A$431,A62)</f>
        <v/>
      </c>
      <c r="Z62" s="41">
        <f>IF(D62="Provisional include",IFERROR(IF(INDEX('Texto_completo_191'!$K$2:$K$193,MATCH(A62,'Texto_completo_191'!$A$2:$A$193,0))=0,"",INDEX('Texto_completo_191'!$K$2:$K$193,MATCH(A62,'Texto_completo_191'!$A$2:$A$193,0))),""),IF(D62="Excluded",J62,""))</f>
        <v/>
      </c>
      <c r="AA62" s="43">
        <f>IF(D62="Provisional include",IFERROR(IF(INDEX('Texto_completo_191'!$L$2:$L$193,MATCH(A62,'Texto_completo_191'!$A$2:$A$193,0))=0,"",INDEX('Texto_completo_191'!$L$2:$L$193,MATCH(A62,'Texto_completo_191'!$A$2:$A$193,0))),""),"")</f>
        <v/>
      </c>
      <c r="AB62" s="131">
        <f>IF(D62="Provisional include",IFERROR(IF(INDEX('Texto_completo_191'!$M$2:$M$193,MATCH(A62,'Texto_completo_191'!$A$2:$A$193,0))=0,"",INDEX('Texto_completo_191'!$M$2:$M$193,MATCH(A62,'Texto_completo_191'!$A$2:$A$193,0))),""),"")</f>
        <v/>
      </c>
    </row>
    <row r="63" ht="34" customHeight="1">
      <c r="A63" s="130" t="n">
        <v>62</v>
      </c>
      <c r="B63" s="43" t="inlineStr">
        <is>
          <t>exclude_out_of_scope_topic_or_population</t>
        </is>
      </c>
      <c r="C63" s="41" t="inlineStr">
        <is>
          <t>Excluir: tema/población fuera de alcance</t>
        </is>
      </c>
      <c r="D63" s="43" t="inlineStr">
        <is>
          <t>Excluded</t>
        </is>
      </c>
      <c r="E63" s="43" t="inlineStr">
        <is>
          <t>No</t>
        </is>
      </c>
      <c r="F63" s="43" t="inlineStr">
        <is>
          <t>Title/abstract screening</t>
        </is>
      </c>
      <c r="G63" s="41">
        <f>IF(D63="Provisional include",IFERROR(INDEX('Texto_completo_191'!$H$2:$H$193,MATCH(A63,'Texto_completo_191'!$A$2:$A$193,0)),"Not recorded"),IF(D63="Report not retrieved","Not retrieved","Not applicable"))</f>
        <v/>
      </c>
      <c r="H63" s="41">
        <f>IF(D63="Provisional include",IFERROR(INDEX('Texto_completo_191'!$J$2:$J$193,MATCH(A63,'Texto_completo_191'!$A$2:$A$193,0)),"Pending adjudication"),IF(D63="Report not retrieved","Report not retrieved","Not applicable"))</f>
        <v/>
      </c>
      <c r="I63" s="41" t="str"/>
      <c r="J63" s="41" t="inlineStr">
        <is>
          <t>No estudia ASD en el sentido del protocolo, usa otro significado de ASD o aborda otra población/resultado sin aplicación pertinente al proceso ASD.</t>
        </is>
      </c>
      <c r="K63" s="43" t="n"/>
      <c r="L63" s="43" t="n"/>
      <c r="M63" s="130" t="n">
        <v>2026</v>
      </c>
      <c r="N63" s="41" t="inlineStr">
        <is>
          <t>“Do It by Myself” or Autonomy, Participation, and Assistive Devices and Technology Needs of Children and Youth With Disabilities: Text Mining Analysis of a National Survey in France</t>
        </is>
      </c>
      <c r="O63" s="43" t="inlineStr">
        <is>
          <t>Johanne Mensah Gourmel and Maxime Bourgain and Maxime Galloy and Mario Veruete and Gwenaël Cornec and Sylvain Brochard and Christelle Pons and Arriel Benis</t>
        </is>
      </c>
      <c r="P63" s="43" t="inlineStr">
        <is>
          <t>10.2196/90708</t>
        </is>
      </c>
      <c r="Q63" s="41" t="inlineStr">
        <is>
          <t>JMIR Medical Informatics</t>
        </is>
      </c>
      <c r="R63" s="43" t="inlineStr">
        <is>
          <t>article</t>
        </is>
      </c>
      <c r="S63" s="43" t="inlineStr">
        <is>
          <t>JMIR Publications Inc.</t>
        </is>
      </c>
      <c r="T63" s="43" t="inlineStr">
        <is>
          <t>https://doi.org/10.2196/90708</t>
        </is>
      </c>
      <c r="U63" s="41" t="str"/>
      <c r="V63" s="43" t="inlineStr">
        <is>
          <t>Background: A 2019 French national online survey explored activity limitations and participation restrictions among children and youth with disabilities for which innovative solutions could help. Objective: The primary aim of this study was to use text mining analysis to complement previous human-led qualitative research and to uncover actionable additional knowledge related to difficult life situations that innovative solutions could help address and to compare the perspectives of children and youth with disabilities, relatives, and professionals. Methods: This study was part of Innovation for Participation, a cross-sectional online survey, including (1) closed questions about sociodemographic characteristics, (2) closed questions about life situations that induced difficulties, and (3) open questions to explore these situations in greater depth. This study used a text mining approach designed for French data to analyze answers to open-ended questions about difficulties and desired innovative solutions. The analysis process included (1) data cleansing; (2) computing and analyzing the word frequency in the answers and their cooccurrence; (3) clustering answers using K-means algorithms; (4) analyzing the cluster words to define a title for each one and identify answers that are consistent with cluster titles, thereafter defined as well-classified; and (5) evaluating internal consistency defined as the ratio of well-classified answers to the total number of answers. Results: In total, 1055 responses were received, and 962 (91.2%) were included, representing 2018 open-ended answers to questions about difficult life situations for which innovative solutions could be useful. Frequency analysis highlighted the desire for action and autonomy by children and youth with disabilities and their relatives (“do” in first position, closely followed by “by themselves” in third position). “Disability” was frequently used by professionals (third position) but did not figure among the 20 most frequently used terms by other respondents. Cooccurrences with “do” revealed a deep interest in “doing sports.” Answers were gathered into 14 clusters, ranging in size from 9 to 681 answers; 5 underwent a second clustering step. Internal consistency ranged from 42% to 100%. Finally, 8 clusters were related to the difficulties linked to a desire for autonomy, and 4 highlighted difficulties related to actions within a group or community. Some clusters reinforced domains that emerged in the human-led analysis. Conclusions: Analysis of 2018 open-ended answers using a text mining approach designed for French data revealed that solutions are required to facilitate autonomy and the ability to “do it by myself (or themselves),” as well as integration into group and community life. Complementary to previous human-led analysis, the results reinforced the need for solutions to facilitate mobility, transport, and sports. They additionally highlighted differences in vocabulary used between the 3 respondent groups, suggesting that professionals may need to consider the language they use when communicating with individuals and relatives.</t>
        </is>
      </c>
      <c r="W63" s="43" t="inlineStr">
        <is>
          <t>title_abstract_plus_targeted_primary_source_verification</t>
        </is>
      </c>
      <c r="X63" s="43" t="inlineStr">
        <is>
          <t>doi:10.2196/90708</t>
        </is>
      </c>
      <c r="Y63" s="43">
        <f>COUNTIF($A$2:$A$431,A63)</f>
        <v/>
      </c>
      <c r="Z63" s="41">
        <f>IF(D63="Provisional include",IFERROR(IF(INDEX('Texto_completo_191'!$K$2:$K$193,MATCH(A63,'Texto_completo_191'!$A$2:$A$193,0))=0,"",INDEX('Texto_completo_191'!$K$2:$K$193,MATCH(A63,'Texto_completo_191'!$A$2:$A$193,0))),""),IF(D63="Excluded",J63,""))</f>
        <v/>
      </c>
      <c r="AA63" s="43">
        <f>IF(D63="Provisional include",IFERROR(IF(INDEX('Texto_completo_191'!$L$2:$L$193,MATCH(A63,'Texto_completo_191'!$A$2:$A$193,0))=0,"",INDEX('Texto_completo_191'!$L$2:$L$193,MATCH(A63,'Texto_completo_191'!$A$2:$A$193,0))),""),"")</f>
        <v/>
      </c>
      <c r="AB63" s="131">
        <f>IF(D63="Provisional include",IFERROR(IF(INDEX('Texto_completo_191'!$M$2:$M$193,MATCH(A63,'Texto_completo_191'!$A$2:$A$193,0))=0,"",INDEX('Texto_completo_191'!$M$2:$M$193,MATCH(A63,'Texto_completo_191'!$A$2:$A$193,0))),""),"")</f>
        <v/>
      </c>
    </row>
    <row r="64" ht="34" customHeight="1">
      <c r="A64" s="130" t="n">
        <v>63</v>
      </c>
      <c r="B64" s="43" t="inlineStr">
        <is>
          <t>include_after_title_abstract_screen</t>
        </is>
      </c>
      <c r="C64" s="41" t="inlineStr">
        <is>
          <t>Incluir provisionalmente</t>
        </is>
      </c>
      <c r="D64" s="43" t="inlineStr">
        <is>
          <t>Provisional include</t>
        </is>
      </c>
      <c r="E64" s="43" t="inlineStr">
        <is>
          <t>Sí</t>
        </is>
      </c>
      <c r="F64" s="43" t="inlineStr">
        <is>
          <t>Title/abstract screening</t>
        </is>
      </c>
      <c r="G64" s="41">
        <f>IF(D64="Provisional include",IFERROR(INDEX('Texto_completo_191'!$H$2:$H$193,MATCH(A64,'Texto_completo_191'!$A$2:$A$193,0)),"Not recorded"),IF(D64="Report not retrieved","Not retrieved","Not applicable"))</f>
        <v/>
      </c>
      <c r="H64" s="41">
        <f>IF(D64="Provisional include",IFERROR(INDEX('Texto_completo_191'!$J$2:$J$193,MATCH(A64,'Texto_completo_191'!$A$2:$A$193,0)),"Pending adjudication"),IF(D64="Report not retrieved","Report not retrieved","Not applicable"))</f>
        <v/>
      </c>
      <c r="I64" s="41" t="str"/>
      <c r="J64" s="41" t="inlineStr">
        <is>
          <t>Estudio primario o implementación/evaluación empírica de IA, aprendizaje automático o modelado computacional aplicado a ASD, riesgo, caracterización, apoyo o intervención.</t>
        </is>
      </c>
      <c r="K64" s="43" t="n"/>
      <c r="L64" s="43" t="n"/>
      <c r="M64" s="130" t="n">
        <v>2025</v>
      </c>
      <c r="N64" s="41" t="inlineStr">
        <is>
          <t>Enhancing autism spectrum disorder early detection with parent-child dyads block-play protocol and attention-enhanced hybrid deep learning framework</t>
        </is>
      </c>
      <c r="O64" s="43" t="inlineStr">
        <is>
          <t>Xiang Li and Lizhou Fan and Hanbo Wu and Kunping Chen and Xiaoxiao Yu and Chao Che and Zhifeng Cai and Xiuhong Niu and Aihua Cao and Xin Ma</t>
        </is>
      </c>
      <c r="P64" s="43" t="inlineStr">
        <is>
          <t>10.1016/j.engappai.2025.110430</t>
        </is>
      </c>
      <c r="Q64" s="41" t="inlineStr">
        <is>
          <t>Engineering Applications of Artificial Intelligence</t>
        </is>
      </c>
      <c r="R64" s="43" t="inlineStr">
        <is>
          <t>article</t>
        </is>
      </c>
      <c r="S64" s="43" t="inlineStr">
        <is>
          <t>Elsevier Ltd</t>
        </is>
      </c>
      <c r="T64" s="43" t="inlineStr">
        <is>
          <t>https://www.sciencedirect.com/science/article/pii/S0952197625004300</t>
        </is>
      </c>
      <c r="U64" s="41" t="str"/>
      <c r="V64" s="43"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W64" s="43" t="inlineStr">
        <is>
          <t>title_abstract_plus_targeted_primary_source_verification</t>
        </is>
      </c>
      <c r="X64" s="43" t="inlineStr">
        <is>
          <t>doi:10.1016/j.engappai.2025.110430</t>
        </is>
      </c>
      <c r="Y64" s="43">
        <f>COUNTIF($A$2:$A$431,A64)</f>
        <v/>
      </c>
      <c r="Z64" s="41">
        <f>IF(D64="Provisional include",IFERROR(IF(INDEX('Texto_completo_191'!$K$2:$K$193,MATCH(A64,'Texto_completo_191'!$A$2:$A$193,0))=0,"",INDEX('Texto_completo_191'!$K$2:$K$193,MATCH(A64,'Texto_completo_191'!$A$2:$A$193,0))),""),IF(D64="Excluded",J64,""))</f>
        <v/>
      </c>
      <c r="AA64" s="43">
        <f>IF(D64="Provisional include",IFERROR(IF(INDEX('Texto_completo_191'!$L$2:$L$193,MATCH(A64,'Texto_completo_191'!$A$2:$A$193,0))=0,"",INDEX('Texto_completo_191'!$L$2:$L$193,MATCH(A64,'Texto_completo_191'!$A$2:$A$193,0))),""),"")</f>
        <v/>
      </c>
      <c r="AB64" s="131">
        <f>IF(D64="Provisional include",IFERROR(IF(INDEX('Texto_completo_191'!$M$2:$M$193,MATCH(A64,'Texto_completo_191'!$A$2:$A$193,0))=0,"",INDEX('Texto_completo_191'!$M$2:$M$193,MATCH(A64,'Texto_completo_191'!$A$2:$A$193,0))),""),"")</f>
        <v/>
      </c>
    </row>
    <row r="65" ht="34" customHeight="1">
      <c r="A65" s="130" t="n">
        <v>64</v>
      </c>
      <c r="B65" s="43" t="inlineStr">
        <is>
          <t>include_after_title_abstract_screen</t>
        </is>
      </c>
      <c r="C65" s="41" t="inlineStr">
        <is>
          <t>Incluir provisionalmente</t>
        </is>
      </c>
      <c r="D65" s="43" t="inlineStr">
        <is>
          <t>Provisional include</t>
        </is>
      </c>
      <c r="E65" s="43" t="inlineStr">
        <is>
          <t>Sí</t>
        </is>
      </c>
      <c r="F65" s="43" t="inlineStr">
        <is>
          <t>Title/abstract screening</t>
        </is>
      </c>
      <c r="G65" s="41">
        <f>IF(D65="Provisional include",IFERROR(INDEX('Texto_completo_191'!$H$2:$H$193,MATCH(A65,'Texto_completo_191'!$A$2:$A$193,0)),"Not recorded"),IF(D65="Report not retrieved","Not retrieved","Not applicable"))</f>
        <v/>
      </c>
      <c r="H65" s="41">
        <f>IF(D65="Provisional include",IFERROR(INDEX('Texto_completo_191'!$J$2:$J$193,MATCH(A65,'Texto_completo_191'!$A$2:$A$193,0)),"Pending adjudication"),IF(D65="Report not retrieved","Report not retrieved","Not applicable"))</f>
        <v/>
      </c>
      <c r="I65" s="41" t="str"/>
      <c r="J65" s="41" t="inlineStr">
        <is>
          <t>Estudio primario o implementación/evaluación empírica de IA, aprendizaje automático o modelado computacional aplicado a ASD, riesgo, caracterización, apoyo o intervención.</t>
        </is>
      </c>
      <c r="K65" s="43" t="n"/>
      <c r="L65" s="43" t="n"/>
      <c r="M65" s="130" t="n">
        <v>2025</v>
      </c>
      <c r="N65" s="41" t="inlineStr">
        <is>
          <t>Involvement of disulfidptosis in the pathophysiology of autism spectrum disorder</t>
        </is>
      </c>
      <c r="O65" s="43" t="inlineStr">
        <is>
          <t>Yutong Liu and Yaqi Sun and Anjie Chen and Jiaqi Chen and Tikang Zhu and Shuting Wang and Wanying Qiao and Ding Zhou and Xirui Zhang and Shuangshuang Chen and Yaxin Shi and Yuan Yang and Jia Wang and Lijie Wu and Lili Fan</t>
        </is>
      </c>
      <c r="P65" s="43" t="inlineStr">
        <is>
          <t>10.1016/j.lfs.2025.123531</t>
        </is>
      </c>
      <c r="Q65" s="41" t="inlineStr">
        <is>
          <t>Life Sciences</t>
        </is>
      </c>
      <c r="R65" s="43" t="inlineStr">
        <is>
          <t>article</t>
        </is>
      </c>
      <c r="S65" s="43" t="inlineStr">
        <is>
          <t>Elsevier Inc.</t>
        </is>
      </c>
      <c r="T65" s="43" t="inlineStr">
        <is>
          <t>https://www.sciencedirect.com/science/article/pii/S0024320525001651</t>
        </is>
      </c>
      <c r="U65" s="41" t="str"/>
      <c r="V65" s="43"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W65" s="43" t="inlineStr">
        <is>
          <t>title_abstract_plus_targeted_primary_source_verification</t>
        </is>
      </c>
      <c r="X65" s="43" t="inlineStr">
        <is>
          <t>doi:10.1016/j.lfs.2025.123531</t>
        </is>
      </c>
      <c r="Y65" s="43">
        <f>COUNTIF($A$2:$A$431,A65)</f>
        <v/>
      </c>
      <c r="Z65" s="41">
        <f>IF(D65="Provisional include",IFERROR(IF(INDEX('Texto_completo_191'!$K$2:$K$193,MATCH(A65,'Texto_completo_191'!$A$2:$A$193,0))=0,"",INDEX('Texto_completo_191'!$K$2:$K$193,MATCH(A65,'Texto_completo_191'!$A$2:$A$193,0))),""),IF(D65="Excluded",J65,""))</f>
        <v/>
      </c>
      <c r="AA65" s="43">
        <f>IF(D65="Provisional include",IFERROR(IF(INDEX('Texto_completo_191'!$L$2:$L$193,MATCH(A65,'Texto_completo_191'!$A$2:$A$193,0))=0,"",INDEX('Texto_completo_191'!$L$2:$L$193,MATCH(A65,'Texto_completo_191'!$A$2:$A$193,0))),""),"")</f>
        <v/>
      </c>
      <c r="AB65" s="131">
        <f>IF(D65="Provisional include",IFERROR(IF(INDEX('Texto_completo_191'!$M$2:$M$193,MATCH(A65,'Texto_completo_191'!$A$2:$A$193,0))=0,"",INDEX('Texto_completo_191'!$M$2:$M$193,MATCH(A65,'Texto_completo_191'!$A$2:$A$193,0))),""),"")</f>
        <v/>
      </c>
    </row>
    <row r="66" ht="34" customHeight="1">
      <c r="A66" s="130" t="n">
        <v>65</v>
      </c>
      <c r="B66" s="43" t="inlineStr">
        <is>
          <t>exclude_out_of_scope_topic_or_population</t>
        </is>
      </c>
      <c r="C66" s="41" t="inlineStr">
        <is>
          <t>Excluir: tema/población fuera de alcance</t>
        </is>
      </c>
      <c r="D66" s="43" t="inlineStr">
        <is>
          <t>Excluded</t>
        </is>
      </c>
      <c r="E66" s="43" t="inlineStr">
        <is>
          <t>No</t>
        </is>
      </c>
      <c r="F66" s="43" t="inlineStr">
        <is>
          <t>Title/abstract screening</t>
        </is>
      </c>
      <c r="G66" s="41">
        <f>IF(D66="Provisional include",IFERROR(INDEX('Texto_completo_191'!$H$2:$H$193,MATCH(A66,'Texto_completo_191'!$A$2:$A$193,0)),"Not recorded"),IF(D66="Report not retrieved","Not retrieved","Not applicable"))</f>
        <v/>
      </c>
      <c r="H66" s="41">
        <f>IF(D66="Provisional include",IFERROR(INDEX('Texto_completo_191'!$J$2:$J$193,MATCH(A66,'Texto_completo_191'!$A$2:$A$193,0)),"Pending adjudication"),IF(D66="Report not retrieved","Report not retrieved","Not applicable"))</f>
        <v/>
      </c>
      <c r="I66" s="41" t="str"/>
      <c r="J66" s="41" t="inlineStr">
        <is>
          <t>No estudia ASD en el sentido del protocolo, usa otro significado de ASD o aborda otra población/resultado sin aplicación pertinente al proceso ASD.</t>
        </is>
      </c>
      <c r="K66" s="43" t="n"/>
      <c r="L66" s="43" t="n"/>
      <c r="M66" s="130" t="n">
        <v>2026</v>
      </c>
      <c r="N66" s="41" t="inlineStr">
        <is>
          <t>Understanding University Students’ Experiences of Engaging With AI and Apps for Their Mental Health and Well-Being: Qualitative Study</t>
        </is>
      </c>
      <c r="O66" s="43" t="inlineStr">
        <is>
          <t>Julia Groot and Ben Ainsworth and Nathalia Gjersoe and Christopher Clarke and Richard Hamshaw and Mark Brosnan</t>
        </is>
      </c>
      <c r="P66" s="43" t="inlineStr">
        <is>
          <t>10.2196/75381</t>
        </is>
      </c>
      <c r="Q66" s="41" t="inlineStr">
        <is>
          <t>Journal of Medical Internet Research</t>
        </is>
      </c>
      <c r="R66" s="43" t="inlineStr">
        <is>
          <t>article</t>
        </is>
      </c>
      <c r="S66" s="43" t="inlineStr">
        <is>
          <t>JMIR Publications Inc.</t>
        </is>
      </c>
      <c r="T66" s="43" t="inlineStr">
        <is>
          <t>https://doi.org/10.2196/75381</t>
        </is>
      </c>
      <c r="U66" s="41" t="str"/>
      <c r="V66" s="43" t="n"/>
      <c r="W66" s="43" t="inlineStr">
        <is>
          <t>title_abstract_plus_targeted_primary_source_verification</t>
        </is>
      </c>
      <c r="X66" s="43" t="inlineStr">
        <is>
          <t>doi:10.2196/75381</t>
        </is>
      </c>
      <c r="Y66" s="43">
        <f>COUNTIF($A$2:$A$431,A66)</f>
        <v/>
      </c>
      <c r="Z66" s="41">
        <f>IF(D66="Provisional include",IFERROR(IF(INDEX('Texto_completo_191'!$K$2:$K$193,MATCH(A66,'Texto_completo_191'!$A$2:$A$193,0))=0,"",INDEX('Texto_completo_191'!$K$2:$K$193,MATCH(A66,'Texto_completo_191'!$A$2:$A$193,0))),""),IF(D66="Excluded",J66,""))</f>
        <v/>
      </c>
      <c r="AA66" s="43">
        <f>IF(D66="Provisional include",IFERROR(IF(INDEX('Texto_completo_191'!$L$2:$L$193,MATCH(A66,'Texto_completo_191'!$A$2:$A$193,0))=0,"",INDEX('Texto_completo_191'!$L$2:$L$193,MATCH(A66,'Texto_completo_191'!$A$2:$A$193,0))),""),"")</f>
        <v/>
      </c>
      <c r="AB66" s="131">
        <f>IF(D66="Provisional include",IFERROR(IF(INDEX('Texto_completo_191'!$M$2:$M$193,MATCH(A66,'Texto_completo_191'!$A$2:$A$193,0))=0,"",INDEX('Texto_completo_191'!$M$2:$M$193,MATCH(A66,'Texto_completo_191'!$A$2:$A$193,0))),""),"")</f>
        <v/>
      </c>
    </row>
    <row r="67" ht="34" customHeight="1">
      <c r="A67" s="130" t="n">
        <v>66</v>
      </c>
      <c r="B67" s="43" t="inlineStr">
        <is>
          <t>exclude_out_of_scope_topic_or_population</t>
        </is>
      </c>
      <c r="C67" s="41" t="inlineStr">
        <is>
          <t>Excluir: tema/población fuera de alcance</t>
        </is>
      </c>
      <c r="D67" s="43" t="inlineStr">
        <is>
          <t>Excluded</t>
        </is>
      </c>
      <c r="E67" s="43" t="inlineStr">
        <is>
          <t>No</t>
        </is>
      </c>
      <c r="F67" s="43" t="inlineStr">
        <is>
          <t>Title/abstract screening</t>
        </is>
      </c>
      <c r="G67" s="41">
        <f>IF(D67="Provisional include",IFERROR(INDEX('Texto_completo_191'!$H$2:$H$193,MATCH(A67,'Texto_completo_191'!$A$2:$A$193,0)),"Not recorded"),IF(D67="Report not retrieved","Not retrieved","Not applicable"))</f>
        <v/>
      </c>
      <c r="H67" s="41">
        <f>IF(D67="Provisional include",IFERROR(INDEX('Texto_completo_191'!$J$2:$J$193,MATCH(A67,'Texto_completo_191'!$A$2:$A$193,0)),"Pending adjudication"),IF(D67="Report not retrieved","Report not retrieved","Not applicable"))</f>
        <v/>
      </c>
      <c r="I67" s="41" t="str"/>
      <c r="J67" s="41" t="inlineStr">
        <is>
          <t>No estudia ASD en el sentido del protocolo, usa otro significado de ASD o aborda otra población/resultado sin aplicación pertinente al proceso ASD.</t>
        </is>
      </c>
      <c r="K67" s="43" t="n"/>
      <c r="L67" s="43" t="n"/>
      <c r="M67" s="130" t="n">
        <v>2026</v>
      </c>
      <c r="N67" s="41" t="inlineStr">
        <is>
          <t>Cross-Sectional Evaluation of Medical Disinformation Safeguards in Consumer-Facing Large Language Model Platforms</t>
        </is>
      </c>
      <c r="O67" s="43"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P67" s="43" t="inlineStr">
        <is>
          <t>10.2196/89831</t>
        </is>
      </c>
      <c r="Q67" s="41" t="inlineStr">
        <is>
          <t>JMIR Infodemiology</t>
        </is>
      </c>
      <c r="R67" s="43" t="inlineStr">
        <is>
          <t>article</t>
        </is>
      </c>
      <c r="S67" s="43" t="inlineStr">
        <is>
          <t>JMIR Publications Inc.</t>
        </is>
      </c>
      <c r="T67" s="43" t="inlineStr">
        <is>
          <t>https://doi.org/10.2196/89831</t>
        </is>
      </c>
      <c r="U67" s="41" t="str"/>
      <c r="V67" s="43" t="inlineStr">
        <is>
          <t>This cross-sectional evaluation of six consumer-facing large language model platforms found significant heterogeneity in safeguard performance against the generation of health disinformation, with Claude and ChatGPT demonstrating complete resistance across all prompt types, while Copilot, Meta AI, Grok, and Gemini exhibited substantial vulnerabilities.</t>
        </is>
      </c>
      <c r="W67" s="43" t="inlineStr">
        <is>
          <t>title_abstract_plus_targeted_primary_source_verification</t>
        </is>
      </c>
      <c r="X67" s="43" t="inlineStr">
        <is>
          <t>doi:10.2196/89831</t>
        </is>
      </c>
      <c r="Y67" s="43">
        <f>COUNTIF($A$2:$A$431,A67)</f>
        <v/>
      </c>
      <c r="Z67" s="41">
        <f>IF(D67="Provisional include",IFERROR(IF(INDEX('Texto_completo_191'!$K$2:$K$193,MATCH(A67,'Texto_completo_191'!$A$2:$A$193,0))=0,"",INDEX('Texto_completo_191'!$K$2:$K$193,MATCH(A67,'Texto_completo_191'!$A$2:$A$193,0))),""),IF(D67="Excluded",J67,""))</f>
        <v/>
      </c>
      <c r="AA67" s="43">
        <f>IF(D67="Provisional include",IFERROR(IF(INDEX('Texto_completo_191'!$L$2:$L$193,MATCH(A67,'Texto_completo_191'!$A$2:$A$193,0))=0,"",INDEX('Texto_completo_191'!$L$2:$L$193,MATCH(A67,'Texto_completo_191'!$A$2:$A$193,0))),""),"")</f>
        <v/>
      </c>
      <c r="AB67" s="131">
        <f>IF(D67="Provisional include",IFERROR(IF(INDEX('Texto_completo_191'!$M$2:$M$193,MATCH(A67,'Texto_completo_191'!$A$2:$A$193,0))=0,"",INDEX('Texto_completo_191'!$M$2:$M$193,MATCH(A67,'Texto_completo_191'!$A$2:$A$193,0))),""),"")</f>
        <v/>
      </c>
    </row>
    <row r="68" ht="34" customHeight="1">
      <c r="A68" s="130" t="n">
        <v>67</v>
      </c>
      <c r="B68" s="43" t="inlineStr">
        <is>
          <t>include_after_title_abstract_screen</t>
        </is>
      </c>
      <c r="C68" s="41" t="inlineStr">
        <is>
          <t>Incluir provisionalmente</t>
        </is>
      </c>
      <c r="D68" s="43" t="inlineStr">
        <is>
          <t>Provisional include</t>
        </is>
      </c>
      <c r="E68" s="43" t="inlineStr">
        <is>
          <t>Sí</t>
        </is>
      </c>
      <c r="F68" s="43" t="inlineStr">
        <is>
          <t>Title/abstract screening</t>
        </is>
      </c>
      <c r="G68" s="41">
        <f>IF(D68="Provisional include",IFERROR(INDEX('Texto_completo_191'!$H$2:$H$193,MATCH(A68,'Texto_completo_191'!$A$2:$A$193,0)),"Not recorded"),IF(D68="Report not retrieved","Not retrieved","Not applicable"))</f>
        <v/>
      </c>
      <c r="H68" s="41">
        <f>IF(D68="Provisional include",IFERROR(INDEX('Texto_completo_191'!$J$2:$J$193,MATCH(A68,'Texto_completo_191'!$A$2:$A$193,0)),"Pending adjudication"),IF(D68="Report not retrieved","Report not retrieved","Not applicable"))</f>
        <v/>
      </c>
      <c r="I68" s="41" t="str"/>
      <c r="J68" s="41" t="inlineStr">
        <is>
          <t>Estudio primario o implementación/evaluación empírica de IA, aprendizaje automático o modelado computacional aplicado a ASD, riesgo, caracterización, apoyo o intervención.</t>
        </is>
      </c>
      <c r="K68" s="43" t="n"/>
      <c r="L68" s="43" t="n"/>
      <c r="M68" s="130" t="n">
        <v>2025</v>
      </c>
      <c r="N68" s="41" t="inlineStr">
        <is>
          <t>Enhancing the identification of autism spectrum disorder in facial expressions using DenseResNet-Based transfer learning approach</t>
        </is>
      </c>
      <c r="O68" s="43" t="inlineStr">
        <is>
          <t>Beno Ranjana J and Muthukkumar R</t>
        </is>
      </c>
      <c r="P68" s="43" t="inlineStr">
        <is>
          <t>10.1016/j.bspc.2024.107433</t>
        </is>
      </c>
      <c r="Q68" s="41" t="inlineStr">
        <is>
          <t>Biomedical Signal Processing and Control</t>
        </is>
      </c>
      <c r="R68" s="43" t="inlineStr">
        <is>
          <t>article</t>
        </is>
      </c>
      <c r="S68" s="43" t="inlineStr">
        <is>
          <t>Elsevier Ltd</t>
        </is>
      </c>
      <c r="T68" s="43" t="inlineStr">
        <is>
          <t>https://www.sciencedirect.com/science/article/pii/S1746809424014915</t>
        </is>
      </c>
      <c r="U68" s="41" t="str"/>
      <c r="V68" s="43"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W68" s="43" t="inlineStr">
        <is>
          <t>title_abstract_plus_targeted_primary_source_verification</t>
        </is>
      </c>
      <c r="X68" s="43" t="inlineStr">
        <is>
          <t>doi:10.1016/j.bspc.2024.107433</t>
        </is>
      </c>
      <c r="Y68" s="43">
        <f>COUNTIF($A$2:$A$431,A68)</f>
        <v/>
      </c>
      <c r="Z68" s="41">
        <f>IF(D68="Provisional include",IFERROR(IF(INDEX('Texto_completo_191'!$K$2:$K$193,MATCH(A68,'Texto_completo_191'!$A$2:$A$193,0))=0,"",INDEX('Texto_completo_191'!$K$2:$K$193,MATCH(A68,'Texto_completo_191'!$A$2:$A$193,0))),""),IF(D68="Excluded",J68,""))</f>
        <v/>
      </c>
      <c r="AA68" s="43">
        <f>IF(D68="Provisional include",IFERROR(IF(INDEX('Texto_completo_191'!$L$2:$L$193,MATCH(A68,'Texto_completo_191'!$A$2:$A$193,0))=0,"",INDEX('Texto_completo_191'!$L$2:$L$193,MATCH(A68,'Texto_completo_191'!$A$2:$A$193,0))),""),"")</f>
        <v/>
      </c>
      <c r="AB68" s="131">
        <f>IF(D68="Provisional include",IFERROR(IF(INDEX('Texto_completo_191'!$M$2:$M$193,MATCH(A68,'Texto_completo_191'!$A$2:$A$193,0))=0,"",INDEX('Texto_completo_191'!$M$2:$M$193,MATCH(A68,'Texto_completo_191'!$A$2:$A$193,0))),""),"")</f>
        <v/>
      </c>
    </row>
    <row r="69" ht="34" customHeight="1">
      <c r="A69" s="130" t="n">
        <v>68</v>
      </c>
      <c r="B69" s="43" t="inlineStr">
        <is>
          <t>exclude_no_qualifying_ai_application</t>
        </is>
      </c>
      <c r="C69" s="41" t="inlineStr">
        <is>
          <t>Excluir: sin aplicación de IA elegible</t>
        </is>
      </c>
      <c r="D69" s="43" t="inlineStr">
        <is>
          <t>Excluded</t>
        </is>
      </c>
      <c r="E69" s="43" t="inlineStr">
        <is>
          <t>No</t>
        </is>
      </c>
      <c r="F69" s="43" t="inlineStr">
        <is>
          <t>Title/abstract screening</t>
        </is>
      </c>
      <c r="G69" s="41">
        <f>IF(D69="Provisional include",IFERROR(INDEX('Texto_completo_191'!$H$2:$H$193,MATCH(A69,'Texto_completo_191'!$A$2:$A$193,0)),"Not recorded"),IF(D69="Report not retrieved","Not retrieved","Not applicable"))</f>
        <v/>
      </c>
      <c r="H69" s="41">
        <f>IF(D69="Provisional include",IFERROR(INDEX('Texto_completo_191'!$J$2:$J$193,MATCH(A69,'Texto_completo_191'!$A$2:$A$193,0)),"Pending adjudication"),IF(D69="Report not retrieved","Report not retrieved","Not applicable"))</f>
        <v/>
      </c>
      <c r="I69" s="41" t="str"/>
      <c r="J69" s="41" t="inlineStr">
        <is>
          <t>El trabajo no implementa ni evalúa una técnica de IA/ML como componente sustantivo del estudio de ASD.</t>
        </is>
      </c>
      <c r="K69" s="43" t="n"/>
      <c r="L69" s="43" t="n"/>
      <c r="M69" s="130" t="n">
        <v>2025</v>
      </c>
      <c r="N69" s="41" t="inlineStr">
        <is>
          <t>Early behavioral specific characteristics of infants under 12 months with a high likelihood of autism spectrum disorder in Japan</t>
        </is>
      </c>
      <c r="O69" s="43" t="inlineStr">
        <is>
          <t>Satoshi BEPPU and Masakazu MIYAMOTO and Etsuko BEPPU</t>
        </is>
      </c>
      <c r="P69" s="43" t="inlineStr">
        <is>
          <t>10.1016/j.reia.2025.202539</t>
        </is>
      </c>
      <c r="Q69" s="41" t="inlineStr">
        <is>
          <t>Research in Autism</t>
        </is>
      </c>
      <c r="R69" s="43" t="inlineStr">
        <is>
          <t>article</t>
        </is>
      </c>
      <c r="S69" s="43" t="inlineStr">
        <is>
          <t>Elsevier Ltd</t>
        </is>
      </c>
      <c r="T69" s="43" t="inlineStr">
        <is>
          <t>https://www.sciencedirect.com/science/article/pii/S3050656525000112</t>
        </is>
      </c>
      <c r="U69" s="41" t="str"/>
      <c r="V69" s="43" t="inlineStr">
        <is>
          <t>Background: The early behavioral specific characteristics of children between the ages of 18 and 24 months with a high likelihood of autism spectrum disorder (ASD) have been attributed to a lack of or delay in social behavior; however, children under 12 months are rarely examined. This study aims to clarify the early specific characteristics of the ASD likelihood group by examining the differences between children with ASD high likelihood (ASD-HL), children with ASD moderate likelihood (ASD-ML), and those with ASD no likelihood (ASD-NL), specifically children under the age of 12 months. Method: We assessed children with ASD likelihood using a short version of the Japanese M-CHAT through a two-step screening process at 18 months and 24 months in a Japanese cohort (n = 364). Results: The results showed that the children with ASD likelihood had more specific developmental disabilities in gross motor, fine motor and adaptive, and language at 4 months, except in social communication. The percentage of pass items in gross motor and fine motor skills at 7 months significantly predicted ASD likelihood in children. Conclusions: The study's findings suggest unique developmental trajectories for children with ASD likelihood. Children with ASD likelihood showed early deficits not in social communication, but in gross motor functions around the age of 6 months. Specific disabilities in social communication increased rapidly by 12 months of age.</t>
        </is>
      </c>
      <c r="W69" s="43" t="inlineStr">
        <is>
          <t>title_abstract_plus_targeted_primary_source_verification</t>
        </is>
      </c>
      <c r="X69" s="43" t="inlineStr">
        <is>
          <t>doi:10.1016/j.reia.2025.202539</t>
        </is>
      </c>
      <c r="Y69" s="43">
        <f>COUNTIF($A$2:$A$431,A69)</f>
        <v/>
      </c>
      <c r="Z69" s="41">
        <f>IF(D69="Provisional include",IFERROR(IF(INDEX('Texto_completo_191'!$K$2:$K$193,MATCH(A69,'Texto_completo_191'!$A$2:$A$193,0))=0,"",INDEX('Texto_completo_191'!$K$2:$K$193,MATCH(A69,'Texto_completo_191'!$A$2:$A$193,0))),""),IF(D69="Excluded",J69,""))</f>
        <v/>
      </c>
      <c r="AA69" s="43">
        <f>IF(D69="Provisional include",IFERROR(IF(INDEX('Texto_completo_191'!$L$2:$L$193,MATCH(A69,'Texto_completo_191'!$A$2:$A$193,0))=0,"",INDEX('Texto_completo_191'!$L$2:$L$193,MATCH(A69,'Texto_completo_191'!$A$2:$A$193,0))),""),"")</f>
        <v/>
      </c>
      <c r="AB69" s="131">
        <f>IF(D69="Provisional include",IFERROR(IF(INDEX('Texto_completo_191'!$M$2:$M$193,MATCH(A69,'Texto_completo_191'!$A$2:$A$193,0))=0,"",INDEX('Texto_completo_191'!$M$2:$M$193,MATCH(A69,'Texto_completo_191'!$A$2:$A$193,0))),""),"")</f>
        <v/>
      </c>
    </row>
    <row r="70" ht="34" customHeight="1">
      <c r="A70" s="130" t="n">
        <v>69</v>
      </c>
      <c r="B70" s="43" t="inlineStr">
        <is>
          <t>exclude_out_of_scope_topic_or_population</t>
        </is>
      </c>
      <c r="C70" s="41" t="inlineStr">
        <is>
          <t>Excluir: tema/población fuera de alcance</t>
        </is>
      </c>
      <c r="D70" s="43" t="inlineStr">
        <is>
          <t>Excluded</t>
        </is>
      </c>
      <c r="E70" s="43" t="inlineStr">
        <is>
          <t>No</t>
        </is>
      </c>
      <c r="F70" s="43" t="inlineStr">
        <is>
          <t>Title/abstract screening</t>
        </is>
      </c>
      <c r="G70" s="41">
        <f>IF(D70="Provisional include",IFERROR(INDEX('Texto_completo_191'!$H$2:$H$193,MATCH(A70,'Texto_completo_191'!$A$2:$A$193,0)),"Not recorded"),IF(D70="Report not retrieved","Not retrieved","Not applicable"))</f>
        <v/>
      </c>
      <c r="H70" s="41">
        <f>IF(D70="Provisional include",IFERROR(INDEX('Texto_completo_191'!$J$2:$J$193,MATCH(A70,'Texto_completo_191'!$A$2:$A$193,0)),"Pending adjudication"),IF(D70="Report not retrieved","Report not retrieved","Not applicable"))</f>
        <v/>
      </c>
      <c r="I70" s="41" t="str"/>
      <c r="J70" s="41" t="inlineStr">
        <is>
          <t>No estudia ASD en el sentido del protocolo, usa otro significado de ASD o aborda otra población/resultado sin aplicación pertinente al proceso ASD.</t>
        </is>
      </c>
      <c r="K70" s="43" t="n"/>
      <c r="L70" s="43" t="n"/>
      <c r="M70" s="130" t="n">
        <v>2023</v>
      </c>
      <c r="N70" s="41" t="inlineStr">
        <is>
          <t>From Solution Traps to Solution Patchwork: Tensions in Digital Health in the Global Context</t>
        </is>
      </c>
      <c r="O70" s="43" t="inlineStr">
        <is>
          <t>Dario Staehelin and Gianluca Miscione and Mateusz Dolata</t>
        </is>
      </c>
      <c r="P70" s="43" t="inlineStr">
        <is>
          <t>10.2196/82214</t>
        </is>
      </c>
      <c r="Q70" s="41" t="inlineStr">
        <is>
          <t>International Conference on Information Systems, ICIS 2023: "Rising like a Phoenix: Emerging from the Pandemic and Reshaping Human Endeavors with Digital Technologies"</t>
        </is>
      </c>
      <c r="R70" s="43" t="inlineStr">
        <is>
          <t>article</t>
        </is>
      </c>
      <c r="S70" s="43" t="inlineStr">
        <is>
          <t>Association for Information Systems</t>
        </is>
      </c>
      <c r="T70" s="43" t="inlineStr">
        <is>
          <t>https://doi.org/10.2196/82214</t>
        </is>
      </c>
      <c r="U70" s="41" t="str"/>
      <c r="V70" s="43" t="inlineStr">
        <is>
          <t>This paper problematizes underlying assumptions in Design Science Research – and Information Systems Research more broadly by conceptualizing the „solution trap“. The solution trap is caused by the incompatibility of co-existing solutions in complex socio-technical contexts. Information systems bring diverse cultures and theories together, causing tensions in the different institutional logics. We emphasize the need for a nuanced understanding of context unevenness and propose solution patchwork as a coordination approach to evade the solution trap. Substantiating the preliminary insights and propositions with a literature review and further empirical grounding will transition this research-in-progress to a full paper.</t>
        </is>
      </c>
      <c r="W70" s="43" t="inlineStr">
        <is>
          <t>title_abstract_plus_targeted_primary_source_verification</t>
        </is>
      </c>
      <c r="X70" s="43" t="inlineStr">
        <is>
          <t>doi:10.2196/82214</t>
        </is>
      </c>
      <c r="Y70" s="43">
        <f>COUNTIF($A$2:$A$431,A70)</f>
        <v/>
      </c>
      <c r="Z70" s="41">
        <f>IF(D70="Provisional include",IFERROR(IF(INDEX('Texto_completo_191'!$K$2:$K$193,MATCH(A70,'Texto_completo_191'!$A$2:$A$193,0))=0,"",INDEX('Texto_completo_191'!$K$2:$K$193,MATCH(A70,'Texto_completo_191'!$A$2:$A$193,0))),""),IF(D70="Excluded",J70,""))</f>
        <v/>
      </c>
      <c r="AA70" s="43">
        <f>IF(D70="Provisional include",IFERROR(IF(INDEX('Texto_completo_191'!$L$2:$L$193,MATCH(A70,'Texto_completo_191'!$A$2:$A$193,0))=0,"",INDEX('Texto_completo_191'!$L$2:$L$193,MATCH(A70,'Texto_completo_191'!$A$2:$A$193,0))),""),"")</f>
        <v/>
      </c>
      <c r="AB70" s="131">
        <f>IF(D70="Provisional include",IFERROR(IF(INDEX('Texto_completo_191'!$M$2:$M$193,MATCH(A70,'Texto_completo_191'!$A$2:$A$193,0))=0,"",INDEX('Texto_completo_191'!$M$2:$M$193,MATCH(A70,'Texto_completo_191'!$A$2:$A$193,0))),""),"")</f>
        <v/>
      </c>
    </row>
    <row r="71" ht="34" customHeight="1">
      <c r="A71" s="130" t="n">
        <v>70</v>
      </c>
      <c r="B71" s="43" t="inlineStr">
        <is>
          <t>exclude_secondary_or_nonempirical_publication</t>
        </is>
      </c>
      <c r="C71" s="41" t="inlineStr">
        <is>
          <t>Excluir: publicación secundaria/no empírica</t>
        </is>
      </c>
      <c r="D71" s="43" t="inlineStr">
        <is>
          <t>Excluded</t>
        </is>
      </c>
      <c r="E71" s="43" t="inlineStr">
        <is>
          <t>No</t>
        </is>
      </c>
      <c r="F71" s="43" t="inlineStr">
        <is>
          <t>Title/abstract screening</t>
        </is>
      </c>
      <c r="G71" s="41">
        <f>IF(D71="Provisional include",IFERROR(INDEX('Texto_completo_191'!$H$2:$H$193,MATCH(A71,'Texto_completo_191'!$A$2:$A$193,0)),"Not recorded"),IF(D71="Report not retrieved","Not retrieved","Not applicable"))</f>
        <v/>
      </c>
      <c r="H71" s="41">
        <f>IF(D71="Provisional include",IFERROR(INDEX('Texto_completo_191'!$J$2:$J$193,MATCH(A71,'Texto_completo_191'!$A$2:$A$193,0)),"Pending adjudication"),IF(D71="Report not retrieved","Report not retrieved","Not applicable"))</f>
        <v/>
      </c>
      <c r="I71" s="41" t="str"/>
      <c r="J71" s="41" t="inlineStr">
        <is>
          <t>Revisión, metaanálisis, encuesta de literatura, protocolo, perspectiva, carta, editorial o capítulo de síntesis sin estudio primario elegible.</t>
        </is>
      </c>
      <c r="K71" s="43" t="n"/>
      <c r="L71" s="43" t="n"/>
      <c r="M71" s="130" t="n">
        <v>2025</v>
      </c>
      <c r="N71" s="41" t="inlineStr">
        <is>
          <t>Machine learning in automated diagnosis of autism spectrum disorder: a comprehensive review</t>
        </is>
      </c>
      <c r="O71" s="43" t="inlineStr">
        <is>
          <t>Khosro Rezaee</t>
        </is>
      </c>
      <c r="P71" s="43" t="inlineStr">
        <is>
          <t>10.1016/j.cosrev.2025.100730</t>
        </is>
      </c>
      <c r="Q71" s="41" t="inlineStr">
        <is>
          <t>Computer Science Review</t>
        </is>
      </c>
      <c r="R71" s="43" t="inlineStr">
        <is>
          <t>article</t>
        </is>
      </c>
      <c r="S71" s="43" t="inlineStr">
        <is>
          <t>Elsevier Ireland Ltd</t>
        </is>
      </c>
      <c r="T71" s="43" t="inlineStr">
        <is>
          <t>https://www.sciencedirect.com/science/article/pii/S1574013725000073</t>
        </is>
      </c>
      <c r="U71" s="41" t="str"/>
      <c r="V71" s="43" t="inlineStr">
        <is>
          <t>Autism Spectrum Disorder (ASD) is a multifaceted neurodevelopmental condition characterized by social communication challenges, repetitive behaviors, and restricted interests. Early and accurate diagnosis is paramount for effective intervention and treatment, significantly improving the quality of life for individuals with ASD. This comprehensive review aims to elucidate the various methodologies employed in the automated diagnosis of ASD, providing a comparative analysis of their diagnostic accuracy, privacy considerations, non-invasiveness, cost implications, computational complexity, and feasibility for clinical and therapeutic use. The study encompasses a wide range of techniques including neuroimaging, EEG signal analysis, speech and crying signal analysis, eye tracking, facial recognition, and body movement analysis, highlighting their potential and limitations in the context of ASD diagnosis. By exploring these diverse diagnostic approaches, the review seeks to offer insights into the most promising methods and identify areas for future research and development.</t>
        </is>
      </c>
      <c r="W71" s="43" t="inlineStr">
        <is>
          <t>title_abstract_plus_targeted_primary_source_verification</t>
        </is>
      </c>
      <c r="X71" s="43" t="inlineStr">
        <is>
          <t>doi:10.1016/j.cosrev.2025.100730</t>
        </is>
      </c>
      <c r="Y71" s="43">
        <f>COUNTIF($A$2:$A$431,A71)</f>
        <v/>
      </c>
      <c r="Z71" s="41">
        <f>IF(D71="Provisional include",IFERROR(IF(INDEX('Texto_completo_191'!$K$2:$K$193,MATCH(A71,'Texto_completo_191'!$A$2:$A$193,0))=0,"",INDEX('Texto_completo_191'!$K$2:$K$193,MATCH(A71,'Texto_completo_191'!$A$2:$A$193,0))),""),IF(D71="Excluded",J71,""))</f>
        <v/>
      </c>
      <c r="AA71" s="43">
        <f>IF(D71="Provisional include",IFERROR(IF(INDEX('Texto_completo_191'!$L$2:$L$193,MATCH(A71,'Texto_completo_191'!$A$2:$A$193,0))=0,"",INDEX('Texto_completo_191'!$L$2:$L$193,MATCH(A71,'Texto_completo_191'!$A$2:$A$193,0))),""),"")</f>
        <v/>
      </c>
      <c r="AB71" s="131">
        <f>IF(D71="Provisional include",IFERROR(IF(INDEX('Texto_completo_191'!$M$2:$M$193,MATCH(A71,'Texto_completo_191'!$A$2:$A$193,0))=0,"",INDEX('Texto_completo_191'!$M$2:$M$193,MATCH(A71,'Texto_completo_191'!$A$2:$A$193,0))),""),"")</f>
        <v/>
      </c>
    </row>
    <row r="72" ht="34" customHeight="1">
      <c r="A72" s="130" t="n">
        <v>71</v>
      </c>
      <c r="B72" s="43" t="inlineStr">
        <is>
          <t>exclude_secondary_or_nonempirical_publication</t>
        </is>
      </c>
      <c r="C72" s="41" t="inlineStr">
        <is>
          <t>Excluir: publicación secundaria/no empírica</t>
        </is>
      </c>
      <c r="D72" s="43" t="inlineStr">
        <is>
          <t>Excluded</t>
        </is>
      </c>
      <c r="E72" s="43" t="inlineStr">
        <is>
          <t>No</t>
        </is>
      </c>
      <c r="F72" s="43" t="inlineStr">
        <is>
          <t>Title/abstract screening</t>
        </is>
      </c>
      <c r="G72" s="41">
        <f>IF(D72="Provisional include",IFERROR(INDEX('Texto_completo_191'!$H$2:$H$193,MATCH(A72,'Texto_completo_191'!$A$2:$A$193,0)),"Not recorded"),IF(D72="Report not retrieved","Not retrieved","Not applicable"))</f>
        <v/>
      </c>
      <c r="H72" s="41">
        <f>IF(D72="Provisional include",IFERROR(INDEX('Texto_completo_191'!$J$2:$J$193,MATCH(A72,'Texto_completo_191'!$A$2:$A$193,0)),"Pending adjudication"),IF(D72="Report not retrieved","Report not retrieved","Not applicable"))</f>
        <v/>
      </c>
      <c r="I72" s="41" t="str"/>
      <c r="J72" s="41" t="inlineStr">
        <is>
          <t>Revisión, metaanálisis, encuesta de literatura, protocolo, perspectiva, carta, editorial o capítulo de síntesis sin estudio primario elegible.</t>
        </is>
      </c>
      <c r="K72" s="43" t="n"/>
      <c r="L72" s="43" t="n"/>
      <c r="M72" s="130" t="n">
        <v>2026</v>
      </c>
      <c r="N72" s="41" t="inlineStr">
        <is>
          <t>Evidence for Digital Mental Health Assessment Tools in the Post–COVID-19 Era: Protocol for a Systematic Review on Diagnostic Accuracy Across Age Groups</t>
        </is>
      </c>
      <c r="O72" s="43" t="inlineStr">
        <is>
          <t>Kathryn Babbitt and Erin Lucy Funnell and Nayra Martin-Key and Eleanor Barker and Sabine Bahn</t>
        </is>
      </c>
      <c r="P72" s="43" t="inlineStr">
        <is>
          <t>10.2196/73492</t>
        </is>
      </c>
      <c r="Q72" s="41" t="inlineStr">
        <is>
          <t>JMIR Research Protocols</t>
        </is>
      </c>
      <c r="R72" s="43" t="inlineStr">
        <is>
          <t>article</t>
        </is>
      </c>
      <c r="S72" s="43" t="inlineStr">
        <is>
          <t>JMIR Publications Inc.</t>
        </is>
      </c>
      <c r="T72" s="43" t="inlineStr">
        <is>
          <t>https://doi.org/10.2196/73492</t>
        </is>
      </c>
      <c r="U72" s="41" t="str"/>
      <c r="V72" s="43" t="inlineStr">
        <is>
          <t>Background: Digital assessment tools in health care are increasingly used to aid clinicians in diagnosing mental health conditions. Particularly since the quarantine and isolation guidelines of the COVID-19 pandemic moved much of health care online, there has been an accelerated adoption of digital assessment tools. The diagnostic accuracy of digital mental health assessment tools for a range of psychiatric conditions has yet to be fully explored, especially for their use in populations of older adults and children. Objective: This systematic review aims to (1) summarize recent studies on digital self-report question-and-answer–based mental health assessment tools for use in all ages across a range of psychiatric conditions (eg, the type and number of questions, if available; reference tests; timing; and blinding procedures), (2) present their validity (ie, diagnostic accuracy), and (3) assess study quality and applicability. Methods: The PRISMA-P (Preferred Reporting Items for Systematic Review and Meta-Analysis Protocols) guided the development of this protocol. The protocol has been registered with PROSPERO. The searches were guided by the PICO (population, intervention, comparator, and outcome) framework. A systematic search was conducted of the following databases of literature published since 2021: MEDLINE, Embase, Cochrane Library, ASSIA, Web of Science Core Collection, CINAHL, and PsycINFO. Searches of clinical trial databases and hand searching of reference lists will be completed. Two authors have independently screened titles and abstracts of identified papers and selected studies according to eligibility criteria, resolving inconsistencies through discussion. Full texts were screened following the same process. The authors extracted data using the Covidence data extraction tool (Veritas Health Innovation Ltd; eg, sensitivity and specificity). Two authors will use the Quality Assessment of Diagnostic Accuracy Studies 2 (QUADAS-2) tool to assess risk of bias for each full-text inclusion. Results: Scoping for this review began in December 2024. Searches of databases were completed in January 2025. Full-text screening and identification of the relevant gray literature were completed by the end of August 2025, and the final review is expected to be completed by December 2025. Conclusions: The review aims to present the validity and quality of the diagnostic accuracy of digital mental health assessment tools across different ages (including children and older adults), particularly following the COVID-19 pandemic due to the exponential increase in development and use of such tools. This review will provide evidence for the wider deployment of digital mental health assessment tools across a wide age range. There will also be a discussion about future research for digital tools and avenues for policy around digital mental health assessments.</t>
        </is>
      </c>
      <c r="W72" s="43" t="inlineStr">
        <is>
          <t>title_abstract_plus_targeted_primary_source_verification</t>
        </is>
      </c>
      <c r="X72" s="43" t="inlineStr">
        <is>
          <t>doi:10.2196/73492</t>
        </is>
      </c>
      <c r="Y72" s="43">
        <f>COUNTIF($A$2:$A$431,A72)</f>
        <v/>
      </c>
      <c r="Z72" s="41">
        <f>IF(D72="Provisional include",IFERROR(IF(INDEX('Texto_completo_191'!$K$2:$K$193,MATCH(A72,'Texto_completo_191'!$A$2:$A$193,0))=0,"",INDEX('Texto_completo_191'!$K$2:$K$193,MATCH(A72,'Texto_completo_191'!$A$2:$A$193,0))),""),IF(D72="Excluded",J72,""))</f>
        <v/>
      </c>
      <c r="AA72" s="43">
        <f>IF(D72="Provisional include",IFERROR(IF(INDEX('Texto_completo_191'!$L$2:$L$193,MATCH(A72,'Texto_completo_191'!$A$2:$A$193,0))=0,"",INDEX('Texto_completo_191'!$L$2:$L$193,MATCH(A72,'Texto_completo_191'!$A$2:$A$193,0))),""),"")</f>
        <v/>
      </c>
      <c r="AB72" s="131">
        <f>IF(D72="Provisional include",IFERROR(IF(INDEX('Texto_completo_191'!$M$2:$M$193,MATCH(A72,'Texto_completo_191'!$A$2:$A$193,0))=0,"",INDEX('Texto_completo_191'!$M$2:$M$193,MATCH(A72,'Texto_completo_191'!$A$2:$A$193,0))),""),"")</f>
        <v/>
      </c>
    </row>
    <row r="73" ht="34" customHeight="1">
      <c r="A73" s="130" t="n">
        <v>72</v>
      </c>
      <c r="B73" s="43" t="inlineStr">
        <is>
          <t>already_in_current_276</t>
        </is>
      </c>
      <c r="C73" s="41" t="inlineStr">
        <is>
          <t>No agregar: ya está en los 276</t>
        </is>
      </c>
      <c r="D73" s="43" t="inlineStr">
        <is>
          <t>Already in base 276</t>
        </is>
      </c>
      <c r="E73" s="43" t="inlineStr">
        <is>
          <t>No</t>
        </is>
      </c>
      <c r="F73" s="43" t="inlineStr">
        <is>
          <t>Deduplication against base corpus</t>
        </is>
      </c>
      <c r="G73" s="41">
        <f>IF(D73="Provisional include",IFERROR(INDEX('Texto_completo_191'!$H$2:$H$193,MATCH(A73,'Texto_completo_191'!$A$2:$A$193,0)),"Not recorded"),IF(D73="Report not retrieved","Not retrieved","Not applicable"))</f>
        <v/>
      </c>
      <c r="H73" s="41">
        <f>IF(D73="Provisional include",IFERROR(INDEX('Texto_completo_191'!$J$2:$J$193,MATCH(A73,'Texto_completo_191'!$A$2:$A$193,0)),"Pending adjudication"),IF(D73="Report not retrieved","Report not retrieved","Not applicable"))</f>
        <v/>
      </c>
      <c r="I73" s="41" t="str"/>
      <c r="J73" s="41" t="inlineStr">
        <is>
          <t>Coincidencia por DOI o título normalizado con el corpus analítico vigente de 276 estudios.</t>
        </is>
      </c>
      <c r="K73" s="43" t="n"/>
      <c r="L73" s="43" t="n">
        <v>32</v>
      </c>
      <c r="M73" s="130" t="n">
        <v>2025</v>
      </c>
      <c r="N73" s="41" t="inlineStr">
        <is>
          <t>ASD-GraphNet: A novel graph learning approach for Autism Spectrum Disorder diagnosis using fMRI data</t>
        </is>
      </c>
      <c r="O73" s="43" t="inlineStr">
        <is>
          <t>Mina Zeraati and Amirehsan Davoodi</t>
        </is>
      </c>
      <c r="P73" s="43" t="inlineStr">
        <is>
          <t>10.1016/j.compbiomed.2025.110723</t>
        </is>
      </c>
      <c r="Q73" s="41" t="inlineStr">
        <is>
          <t>Computers in Biology and Medicine</t>
        </is>
      </c>
      <c r="R73" s="43" t="inlineStr">
        <is>
          <t>article</t>
        </is>
      </c>
      <c r="S73" s="43" t="inlineStr">
        <is>
          <t>Elsevier Ltd</t>
        </is>
      </c>
      <c r="T73" s="43" t="inlineStr">
        <is>
          <t>https://www.sciencedirect.com/science/article/pii/S0010482525010741</t>
        </is>
      </c>
      <c r="U73" s="41" t="str"/>
      <c r="V73"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W73" s="43" t="inlineStr">
        <is>
          <t>title_abstract_plus_targeted_primary_source_verification</t>
        </is>
      </c>
      <c r="X73" s="43" t="inlineStr">
        <is>
          <t>doi:10.1016/j.compbiomed.2025.110723</t>
        </is>
      </c>
      <c r="Y73" s="43">
        <f>COUNTIF($A$2:$A$431,A73)</f>
        <v/>
      </c>
      <c r="Z73" s="41">
        <f>IF(D73="Provisional include",IFERROR(IF(INDEX('Texto_completo_191'!$K$2:$K$193,MATCH(A73,'Texto_completo_191'!$A$2:$A$193,0))=0,"",INDEX('Texto_completo_191'!$K$2:$K$193,MATCH(A73,'Texto_completo_191'!$A$2:$A$193,0))),""),IF(D73="Excluded",J73,""))</f>
        <v/>
      </c>
      <c r="AA73" s="43">
        <f>IF(D73="Provisional include",IFERROR(IF(INDEX('Texto_completo_191'!$L$2:$L$193,MATCH(A73,'Texto_completo_191'!$A$2:$A$193,0))=0,"",INDEX('Texto_completo_191'!$L$2:$L$193,MATCH(A73,'Texto_completo_191'!$A$2:$A$193,0))),""),"")</f>
        <v/>
      </c>
      <c r="AB73" s="131">
        <f>IF(D73="Provisional include",IFERROR(IF(INDEX('Texto_completo_191'!$M$2:$M$193,MATCH(A73,'Texto_completo_191'!$A$2:$A$193,0))=0,"",INDEX('Texto_completo_191'!$M$2:$M$193,MATCH(A73,'Texto_completo_191'!$A$2:$A$193,0))),""),"")</f>
        <v/>
      </c>
    </row>
    <row r="74" ht="34" customHeight="1">
      <c r="A74" s="130" t="n">
        <v>73</v>
      </c>
      <c r="B74" s="43" t="inlineStr">
        <is>
          <t>exclude_out_of_scope_topic_or_population</t>
        </is>
      </c>
      <c r="C74" s="41" t="inlineStr">
        <is>
          <t>Excluir: tema/población fuera de alcance</t>
        </is>
      </c>
      <c r="D74" s="43" t="inlineStr">
        <is>
          <t>Excluded</t>
        </is>
      </c>
      <c r="E74" s="43" t="inlineStr">
        <is>
          <t>No</t>
        </is>
      </c>
      <c r="F74" s="43" t="inlineStr">
        <is>
          <t>Title/abstract screening</t>
        </is>
      </c>
      <c r="G74" s="41">
        <f>IF(D74="Provisional include",IFERROR(INDEX('Texto_completo_191'!$H$2:$H$193,MATCH(A74,'Texto_completo_191'!$A$2:$A$193,0)),"Not recorded"),IF(D74="Report not retrieved","Not retrieved","Not applicable"))</f>
        <v/>
      </c>
      <c r="H74" s="41">
        <f>IF(D74="Provisional include",IFERROR(INDEX('Texto_completo_191'!$J$2:$J$193,MATCH(A74,'Texto_completo_191'!$A$2:$A$193,0)),"Pending adjudication"),IF(D74="Report not retrieved","Report not retrieved","Not applicable"))</f>
        <v/>
      </c>
      <c r="I74" s="41" t="str"/>
      <c r="J74" s="41" t="inlineStr">
        <is>
          <t>No estudia ASD en el sentido del protocolo, usa otro significado de ASD o aborda otra población/resultado sin aplicación pertinente al proceso ASD.</t>
        </is>
      </c>
      <c r="K74" s="43" t="n"/>
      <c r="L74" s="43" t="n"/>
      <c r="M74" s="130" t="n">
        <v>2026</v>
      </c>
      <c r="N74" s="41" t="inlineStr">
        <is>
          <t>Understanding Behavioral Influences on Eating Disorders and App Engagement to Inform Eating Disorder App Development: Qualitative Online Focus Groups With Adults With Lived Experience</t>
        </is>
      </c>
      <c r="O74" s="43" t="inlineStr">
        <is>
          <t>Pamela Carien Thomas and Sarah Rowe and Kristina Curtis and Rachel Perowne and Pippa Bark</t>
        </is>
      </c>
      <c r="P74" s="43" t="inlineStr">
        <is>
          <t>10.2196/79328</t>
        </is>
      </c>
      <c r="Q74" s="41" t="inlineStr">
        <is>
          <t>JMIR Formative Research</t>
        </is>
      </c>
      <c r="R74" s="43" t="inlineStr">
        <is>
          <t>article</t>
        </is>
      </c>
      <c r="S74" s="43" t="inlineStr">
        <is>
          <t>JMIR Publications Inc.</t>
        </is>
      </c>
      <c r="T74" s="43" t="inlineStr">
        <is>
          <t>https://doi.org/10.2196/79328</t>
        </is>
      </c>
      <c r="U74" s="41" t="str"/>
      <c r="V74" s="43" t="inlineStr">
        <is>
          <t>Background: Eating disorders (EDs) are severe mental health conditions driven by psychological, social, and emotional factors and have the highest mortality rate of any psychiatric disorder. Although evidence-based, theory-driven behavior change interventions are the gold standard, access to treatment remains limited. Digital interventions, such as apps, may offer accessible support for individuals with mild to moderate EDs; however, their development has rarely been guided by systematic behavior change frameworks. Consequently, many interventions inadequately target the mechanisms underlying ED behaviors and commonly lack involvement of people with lived experience. Objective: This study aimed to identify priority behavioral change targets for ED apps by capturing lived experience perspectives on the psychological, behavioral, and contextual factors maintaining disordered eating and driving app engagement. Using the capability, opportunity, motivation—behavior (COM-B) and theoretical domains framework (TDF), we mapped these determinants to identify where and how apps can most effectively enhance capability, opportunity, and motivation. Methods: In total, 6 small focus groups (2-5 participants per group) were conducted with 13 female and 5 male adults, including minority ethnic backgrounds, living in the United Kingdom with lived experience of an ED. Discussions explored (1) the psychological, social, and environmental determinants underpinning participants’ disordered eating behaviors and (2) the behavioral and contextual mechanisms influencing engagement with an ED app. A hybrid deductive-inductive thematic analysis was performed using the COM-B model and the TDF. Themes were mapped onto evidence-based behavior change techniques using the Theory and Techniques Tool. Results: This study identified clear behavior change targets for digital ED interventions, identifying requirements in 5 of 6 (83%) COM-B domains and 13 of 14 (93%) associated TDF domains for changing maladaptive ED behaviors and 5 of 6 (83%) COM-B and 12 of 14 (86%) TDF domains for sustaining app engagement. Although social support and emotional regulation were key influences, less commonly targeted domains, such as social or professional role and identity and belief in capabilities, emerged as powerful drivers in this population. Crucially, it demonstrated that effectiveness depended not only on which behavior change techniques were included but also on how they were implemented, as poorly delivered techniques can undermine engagement and exacerbate symptoms. Sex and cultural background moderated almost every domain, highlighting the necessity of personalized, adaptive delivery and the inadequacy of one-size-fits-all approaches. Conclusions: As the first study to apply the COM-B and TDF frameworks to both disordered eating behaviors and app engagement, it identifies previously overlooked behavioral mechanisms and design pitfalls, including how poorly delivered techniques can undermine recovery. It provides a practical blueprint for developing safer, more personalized, and behaviorally effective ED apps. Significant work is needed to advance apps in line with these recommendations, supported by ongoing collaboration with diverse people with lived experience.</t>
        </is>
      </c>
      <c r="W74" s="43" t="inlineStr">
        <is>
          <t>title_abstract_plus_targeted_primary_source_verification</t>
        </is>
      </c>
      <c r="X74" s="43" t="inlineStr">
        <is>
          <t>doi:10.2196/79328</t>
        </is>
      </c>
      <c r="Y74" s="43">
        <f>COUNTIF($A$2:$A$431,A74)</f>
        <v/>
      </c>
      <c r="Z74" s="41">
        <f>IF(D74="Provisional include",IFERROR(IF(INDEX('Texto_completo_191'!$K$2:$K$193,MATCH(A74,'Texto_completo_191'!$A$2:$A$193,0))=0,"",INDEX('Texto_completo_191'!$K$2:$K$193,MATCH(A74,'Texto_completo_191'!$A$2:$A$193,0))),""),IF(D74="Excluded",J74,""))</f>
        <v/>
      </c>
      <c r="AA74" s="43">
        <f>IF(D74="Provisional include",IFERROR(IF(INDEX('Texto_completo_191'!$L$2:$L$193,MATCH(A74,'Texto_completo_191'!$A$2:$A$193,0))=0,"",INDEX('Texto_completo_191'!$L$2:$L$193,MATCH(A74,'Texto_completo_191'!$A$2:$A$193,0))),""),"")</f>
        <v/>
      </c>
      <c r="AB74" s="131">
        <f>IF(D74="Provisional include",IFERROR(IF(INDEX('Texto_completo_191'!$M$2:$M$193,MATCH(A74,'Texto_completo_191'!$A$2:$A$193,0))=0,"",INDEX('Texto_completo_191'!$M$2:$M$193,MATCH(A74,'Texto_completo_191'!$A$2:$A$193,0))),""),"")</f>
        <v/>
      </c>
    </row>
    <row r="75" ht="34" customHeight="1">
      <c r="A75" s="130" t="n">
        <v>74</v>
      </c>
      <c r="B75" s="43" t="inlineStr">
        <is>
          <t>include_after_title_abstract_screen</t>
        </is>
      </c>
      <c r="C75" s="41" t="inlineStr">
        <is>
          <t>Incluir provisionalmente</t>
        </is>
      </c>
      <c r="D75" s="43" t="inlineStr">
        <is>
          <t>Provisional include</t>
        </is>
      </c>
      <c r="E75" s="43" t="inlineStr">
        <is>
          <t>Sí</t>
        </is>
      </c>
      <c r="F75" s="43" t="inlineStr">
        <is>
          <t>Title/abstract screening</t>
        </is>
      </c>
      <c r="G75" s="41">
        <f>IF(D75="Provisional include",IFERROR(INDEX('Texto_completo_191'!$H$2:$H$193,MATCH(A75,'Texto_completo_191'!$A$2:$A$193,0)),"Not recorded"),IF(D75="Report not retrieved","Not retrieved","Not applicable"))</f>
        <v/>
      </c>
      <c r="H75" s="41">
        <f>IF(D75="Provisional include",IFERROR(INDEX('Texto_completo_191'!$J$2:$J$193,MATCH(A75,'Texto_completo_191'!$A$2:$A$193,0)),"Pending adjudication"),IF(D75="Report not retrieved","Report not retrieved","Not applicable"))</f>
        <v/>
      </c>
      <c r="I75" s="41" t="str"/>
      <c r="J75" s="41" t="inlineStr">
        <is>
          <t>Estudio primario o implementación/evaluación empírica de IA, aprendizaje automático o modelado computacional aplicado a ASD, riesgo, caracterización, apoyo o intervención.</t>
        </is>
      </c>
      <c r="K75" s="43" t="n"/>
      <c r="L75" s="43" t="n"/>
      <c r="M75" s="130" t="n">
        <v>2025</v>
      </c>
      <c r="N75" s="41" t="inlineStr">
        <is>
          <t>Deep neurocomputational fusion for ASD diagnosis using multi-domain EEG analysis</t>
        </is>
      </c>
      <c r="O75" s="43" t="inlineStr">
        <is>
          <t>Abdur Rasool and Saba Aslam and Yongjie Xu and Yishan Wang and Yi Pan and Weiyang Chen</t>
        </is>
      </c>
      <c r="P75" s="43" t="inlineStr">
        <is>
          <t>10.1016/j.neucom.2025.130353</t>
        </is>
      </c>
      <c r="Q75" s="41" t="inlineStr">
        <is>
          <t>Neurocomputing</t>
        </is>
      </c>
      <c r="R75" s="43" t="inlineStr">
        <is>
          <t>article</t>
        </is>
      </c>
      <c r="S75" s="43" t="inlineStr">
        <is>
          <t>Elsevier B.V.</t>
        </is>
      </c>
      <c r="T75" s="43" t="inlineStr">
        <is>
          <t>https://www.sciencedirect.com/science/article/pii/S0925231225010252</t>
        </is>
      </c>
      <c r="U75" s="41" t="str"/>
      <c r="V75" s="43"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W75" s="43" t="inlineStr">
        <is>
          <t>title_abstract_plus_targeted_primary_source_verification</t>
        </is>
      </c>
      <c r="X75" s="43" t="inlineStr">
        <is>
          <t>doi:10.1016/j.neucom.2025.130353</t>
        </is>
      </c>
      <c r="Y75" s="43">
        <f>COUNTIF($A$2:$A$431,A75)</f>
        <v/>
      </c>
      <c r="Z75" s="41">
        <f>IF(D75="Provisional include",IFERROR(IF(INDEX('Texto_completo_191'!$K$2:$K$193,MATCH(A75,'Texto_completo_191'!$A$2:$A$193,0))=0,"",INDEX('Texto_completo_191'!$K$2:$K$193,MATCH(A75,'Texto_completo_191'!$A$2:$A$193,0))),""),IF(D75="Excluded",J75,""))</f>
        <v/>
      </c>
      <c r="AA75" s="43">
        <f>IF(D75="Provisional include",IFERROR(IF(INDEX('Texto_completo_191'!$L$2:$L$193,MATCH(A75,'Texto_completo_191'!$A$2:$A$193,0))=0,"",INDEX('Texto_completo_191'!$L$2:$L$193,MATCH(A75,'Texto_completo_191'!$A$2:$A$193,0))),""),"")</f>
        <v/>
      </c>
      <c r="AB75" s="131">
        <f>IF(D75="Provisional include",IFERROR(IF(INDEX('Texto_completo_191'!$M$2:$M$193,MATCH(A75,'Texto_completo_191'!$A$2:$A$193,0))=0,"",INDEX('Texto_completo_191'!$M$2:$M$193,MATCH(A75,'Texto_completo_191'!$A$2:$A$193,0))),""),"")</f>
        <v/>
      </c>
    </row>
    <row r="76" ht="34" customHeight="1">
      <c r="A76" s="130" t="n">
        <v>75</v>
      </c>
      <c r="B76" s="43" t="inlineStr">
        <is>
          <t>exclude_out_of_scope_topic_or_population</t>
        </is>
      </c>
      <c r="C76" s="41" t="inlineStr">
        <is>
          <t>Excluir: tema/población fuera de alcance</t>
        </is>
      </c>
      <c r="D76" s="43" t="inlineStr">
        <is>
          <t>Excluded</t>
        </is>
      </c>
      <c r="E76" s="43" t="inlineStr">
        <is>
          <t>No</t>
        </is>
      </c>
      <c r="F76" s="43" t="inlineStr">
        <is>
          <t>Title/abstract screening</t>
        </is>
      </c>
      <c r="G76" s="41">
        <f>IF(D76="Provisional include",IFERROR(INDEX('Texto_completo_191'!$H$2:$H$193,MATCH(A76,'Texto_completo_191'!$A$2:$A$193,0)),"Not recorded"),IF(D76="Report not retrieved","Not retrieved","Not applicable"))</f>
        <v/>
      </c>
      <c r="H76" s="41">
        <f>IF(D76="Provisional include",IFERROR(INDEX('Texto_completo_191'!$J$2:$J$193,MATCH(A76,'Texto_completo_191'!$A$2:$A$193,0)),"Pending adjudication"),IF(D76="Report not retrieved","Report not retrieved","Not applicable"))</f>
        <v/>
      </c>
      <c r="I76" s="41" t="str"/>
      <c r="J76" s="41" t="inlineStr">
        <is>
          <t>No estudia ASD en el sentido del protocolo, usa otro significado de ASD o aborda otra población/resultado sin aplicación pertinente al proceso ASD.</t>
        </is>
      </c>
      <c r="K76" s="43" t="n"/>
      <c r="L76" s="43" t="n"/>
      <c r="M76" s="130" t="n">
        <v>2026</v>
      </c>
      <c r="N76" s="41" t="inlineStr">
        <is>
          <t>The Structure of Psychopathology on Reddit: Network Analysis of Mental Health Communities in Relation to the ICD Diagnostic System</t>
        </is>
      </c>
      <c r="O76" s="43" t="inlineStr">
        <is>
          <t>Bojan Evkoski and Srebrenka Letina and Petra Kralj Novak</t>
        </is>
      </c>
      <c r="P76" s="43" t="inlineStr">
        <is>
          <t>10.2196/80958</t>
        </is>
      </c>
      <c r="Q76" s="41" t="inlineStr">
        <is>
          <t>Journal of Medical Internet Research</t>
        </is>
      </c>
      <c r="R76" s="43" t="inlineStr">
        <is>
          <t>article</t>
        </is>
      </c>
      <c r="S76" s="43" t="inlineStr">
        <is>
          <t>JMIR Publications Inc.</t>
        </is>
      </c>
      <c r="T76" s="43" t="inlineStr">
        <is>
          <t>https://doi.org/10.2196/80958</t>
        </is>
      </c>
      <c r="U76" s="41" t="str"/>
      <c r="V76" s="43" t="inlineStr">
        <is>
          <t>Background: Social media platforms such as Reddit have become important spaces where individuals articulate their distress, seek support, and explore alternative ways of understanding mental health outside traditional institutional frameworks. These environments provide an opportunity to examine mental health discourse at scale, offering perspectives that extend beyond traditional clinical and research settings. Objective: This study aims to examine the structure of mental health communities on Reddit by identifying patterns of association between mental disorders reflected in user activity and assessing how these relationships align with established diagnostic categories in the ICD (International Classification of Diseases). Methods: We manually curated 114 Reddit communities focused on specific mental health conditions from the 20,000 most active subreddits in 2022. Each community was labeled into 49 disorders and categorized under 9 ICD diagnostic categories within the group of mental and behavioral disorders, collectively known as the F codes. We constructed a disorder association network by identifying statistically significant user overlaps based on coposting across subreddit pairs using a bipartite configuration model, with Bonferroni-corrected significance (P&lt;.001). We analyzed the connectivity of the network within and across diagnostic categories, examining inter- and intracategory links. Finally, we compared the structure of disorder associations inferred from Reddit with the ICD classification derived from diagnostic criteria using hierarchical clustering. Results: The inferred Reddit network of psychopathology revealed an interconnected structure (density=0.135), with all but 6 disorders forming a single giant component that spans across all 9 diagnostic categories. The most prominent disorders by number of users included hyperkinetic disorders (85,000), depressive episodes and recurrent depressive disorders (73,000), habit and impulse disorders (69,000), pervasive developmental disorders (52,000), and generalized anxiety disorder (44,000). In terms of connectivity, posttraumatic stress disorder (17/48 of all possible connections), obsessive-compulsive disorder (16/48), and depersonalization-derealization disorder (15/48) emerged as the most central in the network of positive disorder associations, while schizotypal disorder, avoidant personality disorder, and agoraphobia were the most central when accounting for the association strength. At the level of disorder categories, several disorders, such as bipolar disorder and premenstrual dysphoric disorder, displayed high intercategory associations but weak intracategory ties, indicating blurred diagnostic boundaries. The network of negative coposting associations revealed a divergence from the expectations of past research; for instance, addiction-related communities (eg, alcohol and opioids) were negatively associated with much of the broader mental health discourse. Finally, hierarchical comparisons showed moderate overlap between the Reddit network of disorder associations and the ICD network of diagnostic criteria, both in pairwise edge similarity (13% of edges present in both networks) and overall clustering (Adjusted Rand Index=0.295). Conclusions: Reddit-based mental health communities reveal a complementary structure of disorder associations shaped by lived experience, often diverging from formal diagnostic criteria and exhibiting patterns of association that do not align with established diagnostic boundaries.</t>
        </is>
      </c>
      <c r="W76" s="43" t="inlineStr">
        <is>
          <t>title_abstract_plus_targeted_primary_source_verification</t>
        </is>
      </c>
      <c r="X76" s="43" t="inlineStr">
        <is>
          <t>doi:10.2196/80958</t>
        </is>
      </c>
      <c r="Y76" s="43">
        <f>COUNTIF($A$2:$A$431,A76)</f>
        <v/>
      </c>
      <c r="Z76" s="41">
        <f>IF(D76="Provisional include",IFERROR(IF(INDEX('Texto_completo_191'!$K$2:$K$193,MATCH(A76,'Texto_completo_191'!$A$2:$A$193,0))=0,"",INDEX('Texto_completo_191'!$K$2:$K$193,MATCH(A76,'Texto_completo_191'!$A$2:$A$193,0))),""),IF(D76="Excluded",J76,""))</f>
        <v/>
      </c>
      <c r="AA76" s="43">
        <f>IF(D76="Provisional include",IFERROR(IF(INDEX('Texto_completo_191'!$L$2:$L$193,MATCH(A76,'Texto_completo_191'!$A$2:$A$193,0))=0,"",INDEX('Texto_completo_191'!$L$2:$L$193,MATCH(A76,'Texto_completo_191'!$A$2:$A$193,0))),""),"")</f>
        <v/>
      </c>
      <c r="AB76" s="131">
        <f>IF(D76="Provisional include",IFERROR(IF(INDEX('Texto_completo_191'!$M$2:$M$193,MATCH(A76,'Texto_completo_191'!$A$2:$A$193,0))=0,"",INDEX('Texto_completo_191'!$M$2:$M$193,MATCH(A76,'Texto_completo_191'!$A$2:$A$193,0))),""),"")</f>
        <v/>
      </c>
    </row>
    <row r="77" ht="34" customHeight="1">
      <c r="A77" s="130" t="n">
        <v>76</v>
      </c>
      <c r="B77" s="43" t="inlineStr">
        <is>
          <t>include_after_title_abstract_screen</t>
        </is>
      </c>
      <c r="C77" s="41" t="inlineStr">
        <is>
          <t>Incluir provisionalmente</t>
        </is>
      </c>
      <c r="D77" s="43" t="inlineStr">
        <is>
          <t>Provisional include</t>
        </is>
      </c>
      <c r="E77" s="43" t="inlineStr">
        <is>
          <t>Sí</t>
        </is>
      </c>
      <c r="F77" s="43" t="inlineStr">
        <is>
          <t>Title/abstract screening</t>
        </is>
      </c>
      <c r="G77" s="41">
        <f>IF(D77="Provisional include",IFERROR(INDEX('Texto_completo_191'!$H$2:$H$193,MATCH(A77,'Texto_completo_191'!$A$2:$A$193,0)),"Not recorded"),IF(D77="Report not retrieved","Not retrieved","Not applicable"))</f>
        <v/>
      </c>
      <c r="H77" s="41">
        <f>IF(D77="Provisional include",IFERROR(INDEX('Texto_completo_191'!$J$2:$J$193,MATCH(A77,'Texto_completo_191'!$A$2:$A$193,0)),"Pending adjudication"),IF(D77="Report not retrieved","Report not retrieved","Not applicable"))</f>
        <v/>
      </c>
      <c r="I77" s="41" t="str"/>
      <c r="J77" s="41" t="inlineStr">
        <is>
          <t>Estudio primario o implementación/evaluación empírica de IA, aprendizaje automático o modelado computacional aplicado a ASD, riesgo, caracterización, apoyo o intervención.</t>
        </is>
      </c>
      <c r="K77" s="43" t="n"/>
      <c r="L77" s="43" t="n"/>
      <c r="M77" s="130" t="n">
        <v>2025</v>
      </c>
      <c r="N77" s="41" t="inlineStr">
        <is>
          <t>Female autism categorization using CNN based NeuroNet57 and ant colony optimization</t>
        </is>
      </c>
      <c r="O77" s="43" t="inlineStr">
        <is>
          <t>Adnan Ashraf and Qingjie Zhao and Waqas Haider Bangyal and Mudassar Raza and Mudassar Iqbal</t>
        </is>
      </c>
      <c r="P77" s="43" t="inlineStr">
        <is>
          <t>10.1016/j.compbiomed.2025.109926</t>
        </is>
      </c>
      <c r="Q77" s="41" t="inlineStr">
        <is>
          <t>Computers in Biology and Medicine</t>
        </is>
      </c>
      <c r="R77" s="43" t="inlineStr">
        <is>
          <t>article</t>
        </is>
      </c>
      <c r="S77" s="43" t="inlineStr">
        <is>
          <t>Elsevier Ltd</t>
        </is>
      </c>
      <c r="T77" s="43" t="inlineStr">
        <is>
          <t>https://www.sciencedirect.com/science/article/pii/S001048252500277X</t>
        </is>
      </c>
      <c r="U77" s="41" t="str"/>
      <c r="V77" s="43"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W77" s="43" t="inlineStr">
        <is>
          <t>title_abstract_plus_targeted_primary_source_verification</t>
        </is>
      </c>
      <c r="X77" s="43" t="inlineStr">
        <is>
          <t>doi:10.1016/j.compbiomed.2025.109926</t>
        </is>
      </c>
      <c r="Y77" s="43">
        <f>COUNTIF($A$2:$A$431,A77)</f>
        <v/>
      </c>
      <c r="Z77" s="41">
        <f>IF(D77="Provisional include",IFERROR(IF(INDEX('Texto_completo_191'!$K$2:$K$193,MATCH(A77,'Texto_completo_191'!$A$2:$A$193,0))=0,"",INDEX('Texto_completo_191'!$K$2:$K$193,MATCH(A77,'Texto_completo_191'!$A$2:$A$193,0))),""),IF(D77="Excluded",J77,""))</f>
        <v/>
      </c>
      <c r="AA77" s="43">
        <f>IF(D77="Provisional include",IFERROR(IF(INDEX('Texto_completo_191'!$L$2:$L$193,MATCH(A77,'Texto_completo_191'!$A$2:$A$193,0))=0,"",INDEX('Texto_completo_191'!$L$2:$L$193,MATCH(A77,'Texto_completo_191'!$A$2:$A$193,0))),""),"")</f>
        <v/>
      </c>
      <c r="AB77" s="131">
        <f>IF(D77="Provisional include",IFERROR(IF(INDEX('Texto_completo_191'!$M$2:$M$193,MATCH(A77,'Texto_completo_191'!$A$2:$A$193,0))=0,"",INDEX('Texto_completo_191'!$M$2:$M$193,MATCH(A77,'Texto_completo_191'!$A$2:$A$193,0))),""),"")</f>
        <v/>
      </c>
    </row>
    <row r="78" ht="34" customHeight="1">
      <c r="A78" s="130" t="n">
        <v>77</v>
      </c>
      <c r="B78" s="43" t="inlineStr">
        <is>
          <t>exclude_out_of_scope_topic_or_population</t>
        </is>
      </c>
      <c r="C78" s="41" t="inlineStr">
        <is>
          <t>Excluir: tema/población fuera de alcance</t>
        </is>
      </c>
      <c r="D78" s="43" t="inlineStr">
        <is>
          <t>Excluded</t>
        </is>
      </c>
      <c r="E78" s="43" t="inlineStr">
        <is>
          <t>No</t>
        </is>
      </c>
      <c r="F78" s="43" t="inlineStr">
        <is>
          <t>Title/abstract screening</t>
        </is>
      </c>
      <c r="G78" s="41">
        <f>IF(D78="Provisional include",IFERROR(INDEX('Texto_completo_191'!$H$2:$H$193,MATCH(A78,'Texto_completo_191'!$A$2:$A$193,0)),"Not recorded"),IF(D78="Report not retrieved","Not retrieved","Not applicable"))</f>
        <v/>
      </c>
      <c r="H78" s="41">
        <f>IF(D78="Provisional include",IFERROR(INDEX('Texto_completo_191'!$J$2:$J$193,MATCH(A78,'Texto_completo_191'!$A$2:$A$193,0)),"Pending adjudication"),IF(D78="Report not retrieved","Report not retrieved","Not applicable"))</f>
        <v/>
      </c>
      <c r="I78" s="41" t="str"/>
      <c r="J78" s="41" t="inlineStr">
        <is>
          <t>No estudia ASD en el sentido del protocolo, usa otro significado de ASD o aborda otra población/resultado sin aplicación pertinente al proceso ASD.</t>
        </is>
      </c>
      <c r="K78" s="43" t="n"/>
      <c r="L78" s="43" t="n"/>
      <c r="M78" s="130" t="n">
        <v>2025</v>
      </c>
      <c r="N78" s="41" t="inlineStr">
        <is>
          <t>Perceived Sensitivity of Sensor-Based Digital Health Data: A Qualitative Interview Study (Preprint)</t>
        </is>
      </c>
      <c r="O78" s="43" t="inlineStr">
        <is>
          <t>Christine Deeney and Anika Sonig and Meghan E Hurley and Birkan Tunç and Eric A Storch and John D Herrington and Jennifer Blumenthal-Barby and Kristin Kostick-Quenet</t>
        </is>
      </c>
      <c r="P78" s="43" t="inlineStr">
        <is>
          <t>10.2196/78788</t>
        </is>
      </c>
      <c r="Q78" s="41" t="inlineStr">
        <is>
          <t>JMIR mHealth and uHealth</t>
        </is>
      </c>
      <c r="R78" s="43" t="inlineStr">
        <is>
          <t>article</t>
        </is>
      </c>
      <c r="S78" s="43" t="inlineStr">
        <is>
          <t>JMIR Publications Inc.</t>
        </is>
      </c>
      <c r="T78" s="43" t="inlineStr">
        <is>
          <t>https://doi.org/10.2196/78788</t>
        </is>
      </c>
      <c r="U78" s="41" t="str"/>
      <c r="V78" s="43" t="n"/>
      <c r="W78" s="43" t="inlineStr">
        <is>
          <t>title_abstract_plus_targeted_primary_source_verification</t>
        </is>
      </c>
      <c r="X78" s="43" t="inlineStr">
        <is>
          <t>doi:10.2196/78788</t>
        </is>
      </c>
      <c r="Y78" s="43">
        <f>COUNTIF($A$2:$A$431,A78)</f>
        <v/>
      </c>
      <c r="Z78" s="41">
        <f>IF(D78="Provisional include",IFERROR(IF(INDEX('Texto_completo_191'!$K$2:$K$193,MATCH(A78,'Texto_completo_191'!$A$2:$A$193,0))=0,"",INDEX('Texto_completo_191'!$K$2:$K$193,MATCH(A78,'Texto_completo_191'!$A$2:$A$193,0))),""),IF(D78="Excluded",J78,""))</f>
        <v/>
      </c>
      <c r="AA78" s="43">
        <f>IF(D78="Provisional include",IFERROR(IF(INDEX('Texto_completo_191'!$L$2:$L$193,MATCH(A78,'Texto_completo_191'!$A$2:$A$193,0))=0,"",INDEX('Texto_completo_191'!$L$2:$L$193,MATCH(A78,'Texto_completo_191'!$A$2:$A$193,0))),""),"")</f>
        <v/>
      </c>
      <c r="AB78" s="131">
        <f>IF(D78="Provisional include",IFERROR(IF(INDEX('Texto_completo_191'!$M$2:$M$193,MATCH(A78,'Texto_completo_191'!$A$2:$A$193,0))=0,"",INDEX('Texto_completo_191'!$M$2:$M$193,MATCH(A78,'Texto_completo_191'!$A$2:$A$193,0))),""),"")</f>
        <v/>
      </c>
    </row>
    <row r="79" ht="34" customHeight="1">
      <c r="A79" s="130" t="n">
        <v>78</v>
      </c>
      <c r="B79" s="43" t="inlineStr">
        <is>
          <t>include_after_title_abstract_screen</t>
        </is>
      </c>
      <c r="C79" s="41" t="inlineStr">
        <is>
          <t>Incluir provisionalmente</t>
        </is>
      </c>
      <c r="D79" s="43" t="inlineStr">
        <is>
          <t>Provisional include</t>
        </is>
      </c>
      <c r="E79" s="43" t="inlineStr">
        <is>
          <t>Sí</t>
        </is>
      </c>
      <c r="F79" s="43" t="inlineStr">
        <is>
          <t>Title/abstract screening</t>
        </is>
      </c>
      <c r="G79" s="41">
        <f>IF(D79="Provisional include",IFERROR(INDEX('Texto_completo_191'!$H$2:$H$193,MATCH(A79,'Texto_completo_191'!$A$2:$A$193,0)),"Not recorded"),IF(D79="Report not retrieved","Not retrieved","Not applicable"))</f>
        <v/>
      </c>
      <c r="H79" s="41">
        <f>IF(D79="Provisional include",IFERROR(INDEX('Texto_completo_191'!$J$2:$J$193,MATCH(A79,'Texto_completo_191'!$A$2:$A$193,0)),"Pending adjudication"),IF(D79="Report not retrieved","Report not retrieved","Not applicable"))</f>
        <v/>
      </c>
      <c r="I79" s="41" t="str"/>
      <c r="J79" s="41" t="inlineStr">
        <is>
          <t>Estudio primario o implementación/evaluación empírica de IA, aprendizaje automático o modelado computacional aplicado a ASD, riesgo, caracterización, apoyo o intervención.</t>
        </is>
      </c>
      <c r="K79" s="43" t="n"/>
      <c r="L79" s="43" t="n"/>
      <c r="M79" s="130" t="n">
        <v>2025</v>
      </c>
      <c r="N79" s="41" t="inlineStr">
        <is>
          <t>Capsule DenseNet++: Enhanced autism detection framework with deep learning and reinforcement learning-based lifestyle recommendation</t>
        </is>
      </c>
      <c r="O79" s="43" t="inlineStr">
        <is>
          <t>Ahmed Ibrahim Alutaibi and Sunil Kumar Sharma and Ahmad Raza Khan</t>
        </is>
      </c>
      <c r="P79" s="43" t="inlineStr">
        <is>
          <t>10.1016/j.compbiomed.2025.110038</t>
        </is>
      </c>
      <c r="Q79" s="41" t="inlineStr">
        <is>
          <t>Computers in Biology and Medicine</t>
        </is>
      </c>
      <c r="R79" s="43" t="inlineStr">
        <is>
          <t>article</t>
        </is>
      </c>
      <c r="S79" s="43" t="inlineStr">
        <is>
          <t>Elsevier Ltd</t>
        </is>
      </c>
      <c r="T79" s="43" t="inlineStr">
        <is>
          <t>https://www.sciencedirect.com/science/article/pii/S0010482525003890</t>
        </is>
      </c>
      <c r="U79" s="41" t="str"/>
      <c r="V79" s="43"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W79" s="43" t="inlineStr">
        <is>
          <t>title_abstract_plus_targeted_primary_source_verification</t>
        </is>
      </c>
      <c r="X79" s="43" t="inlineStr">
        <is>
          <t>doi:10.1016/j.compbiomed.2025.110038</t>
        </is>
      </c>
      <c r="Y79" s="43">
        <f>COUNTIF($A$2:$A$431,A79)</f>
        <v/>
      </c>
      <c r="Z79" s="41">
        <f>IF(D79="Provisional include",IFERROR(IF(INDEX('Texto_completo_191'!$K$2:$K$193,MATCH(A79,'Texto_completo_191'!$A$2:$A$193,0))=0,"",INDEX('Texto_completo_191'!$K$2:$K$193,MATCH(A79,'Texto_completo_191'!$A$2:$A$193,0))),""),IF(D79="Excluded",J79,""))</f>
        <v/>
      </c>
      <c r="AA79" s="43">
        <f>IF(D79="Provisional include",IFERROR(IF(INDEX('Texto_completo_191'!$L$2:$L$193,MATCH(A79,'Texto_completo_191'!$A$2:$A$193,0))=0,"",INDEX('Texto_completo_191'!$L$2:$L$193,MATCH(A79,'Texto_completo_191'!$A$2:$A$193,0))),""),"")</f>
        <v/>
      </c>
      <c r="AB79" s="131">
        <f>IF(D79="Provisional include",IFERROR(IF(INDEX('Texto_completo_191'!$M$2:$M$193,MATCH(A79,'Texto_completo_191'!$A$2:$A$193,0))=0,"",INDEX('Texto_completo_191'!$M$2:$M$193,MATCH(A79,'Texto_completo_191'!$A$2:$A$193,0))),""),"")</f>
        <v/>
      </c>
    </row>
    <row r="80" ht="34" customHeight="1">
      <c r="A80" s="130" t="n">
        <v>79</v>
      </c>
      <c r="B80" s="43" t="inlineStr">
        <is>
          <t>exclude_integrity_notice_or_retracted</t>
        </is>
      </c>
      <c r="C80" s="41" t="inlineStr">
        <is>
          <t>Excluir por integridad/tipo de registro</t>
        </is>
      </c>
      <c r="D80" s="43" t="inlineStr">
        <is>
          <t>Excluded</t>
        </is>
      </c>
      <c r="E80" s="43" t="inlineStr">
        <is>
          <t>No</t>
        </is>
      </c>
      <c r="F80" s="43" t="inlineStr">
        <is>
          <t>Title/abstract screening and source verification</t>
        </is>
      </c>
      <c r="G80" s="41">
        <f>IF(D80="Provisional include",IFERROR(INDEX('Texto_completo_191'!$H$2:$H$193,MATCH(A80,'Texto_completo_191'!$A$2:$A$193,0)),"Not recorded"),IF(D80="Report not retrieved","Not retrieved","Not applicable"))</f>
        <v/>
      </c>
      <c r="H80" s="41">
        <f>IF(D80="Provisional include",IFERROR(INDEX('Texto_completo_191'!$J$2:$J$193,MATCH(A80,'Texto_completo_191'!$A$2:$A$193,0)),"Pending adjudication"),IF(D80="Report not retrieved","Report not retrieved","Not applicable"))</f>
        <v/>
      </c>
      <c r="I80" s="41" t="inlineStr">
        <is>
          <t>Expression of Concern notice</t>
        </is>
      </c>
      <c r="J80" s="41" t="inlineStr">
        <is>
          <t>Aviso editorial, corrección, retirada, retractación o artículo retractado; no constituye un estudio nuevo incorporable.</t>
        </is>
      </c>
      <c r="K80" s="43" t="n"/>
      <c r="L80" s="43" t="n"/>
      <c r="M80" s="130" t="n">
        <v>2026</v>
      </c>
      <c r="N80" s="41" t="inlineStr">
        <is>
          <t>Expression of Concern: Data Mining–Based Model for Computer-Aided Diagnosis of Autism and Gelotophobia: Mixed Methods Deep Learning Approach (JMIR Formative Research (2025) 9 (e72115) DOI: 10.2196/72115)</t>
        </is>
      </c>
      <c r="O80" s="43" t="n"/>
      <c r="P80" s="43" t="inlineStr">
        <is>
          <t>10.2196/91833</t>
        </is>
      </c>
      <c r="Q80" s="41" t="inlineStr">
        <is>
          <t>JMIR Formative Research</t>
        </is>
      </c>
      <c r="R80" s="43" t="inlineStr">
        <is>
          <t>article</t>
        </is>
      </c>
      <c r="S80" s="43" t="inlineStr">
        <is>
          <t>JMIR Publications Inc.</t>
        </is>
      </c>
      <c r="T80" s="43" t="inlineStr">
        <is>
          <t>https://formative.jmir.org/2026/1/e91833</t>
        </is>
      </c>
      <c r="U80" s="41" t="inlineStr">
        <is>
          <t>Es la expresión de preocupación del artículo DOI 10.2196/72115, ya incluido en los 276; no es un estudio adicional.</t>
        </is>
      </c>
      <c r="V80" s="43" t="inlineStr">
        <is>
          <t>Following the publication of this article [1] concerns were raised regarding the validity of the dataset used. The JMIR Publications Editorial Office is investigating this matter and in the interim issues this expression of concern.</t>
        </is>
      </c>
      <c r="W80" s="43" t="inlineStr">
        <is>
          <t>title_abstract_plus_targeted_primary_source_verification</t>
        </is>
      </c>
      <c r="X80" s="43" t="inlineStr">
        <is>
          <t>doi:10.2196/91833</t>
        </is>
      </c>
      <c r="Y80" s="43">
        <f>COUNTIF($A$2:$A$431,A80)</f>
        <v/>
      </c>
      <c r="Z80" s="41">
        <f>IF(D80="Provisional include",IFERROR(IF(INDEX('Texto_completo_191'!$K$2:$K$193,MATCH(A80,'Texto_completo_191'!$A$2:$A$193,0))=0,"",INDEX('Texto_completo_191'!$K$2:$K$193,MATCH(A80,'Texto_completo_191'!$A$2:$A$193,0))),""),IF(D80="Excluded",J80,""))</f>
        <v/>
      </c>
      <c r="AA80" s="43">
        <f>IF(D80="Provisional include",IFERROR(IF(INDEX('Texto_completo_191'!$L$2:$L$193,MATCH(A80,'Texto_completo_191'!$A$2:$A$193,0))=0,"",INDEX('Texto_completo_191'!$L$2:$L$193,MATCH(A80,'Texto_completo_191'!$A$2:$A$193,0))),""),"")</f>
        <v/>
      </c>
      <c r="AB80" s="131">
        <f>IF(D80="Provisional include",IFERROR(IF(INDEX('Texto_completo_191'!$M$2:$M$193,MATCH(A80,'Texto_completo_191'!$A$2:$A$193,0))=0,"",INDEX('Texto_completo_191'!$M$2:$M$193,MATCH(A80,'Texto_completo_191'!$A$2:$A$193,0))),""),"")</f>
        <v/>
      </c>
    </row>
    <row r="81" ht="34" customHeight="1">
      <c r="A81" s="130" t="n">
        <v>80</v>
      </c>
      <c r="B81" s="43" t="inlineStr">
        <is>
          <t>already_in_current_276</t>
        </is>
      </c>
      <c r="C81" s="41" t="inlineStr">
        <is>
          <t>No agregar: ya está en los 276</t>
        </is>
      </c>
      <c r="D81" s="43" t="inlineStr">
        <is>
          <t>Already in base 276</t>
        </is>
      </c>
      <c r="E81" s="43" t="inlineStr">
        <is>
          <t>No</t>
        </is>
      </c>
      <c r="F81" s="43" t="inlineStr">
        <is>
          <t>Deduplication against base corpus</t>
        </is>
      </c>
      <c r="G81" s="41">
        <f>IF(D81="Provisional include",IFERROR(INDEX('Texto_completo_191'!$H$2:$H$193,MATCH(A81,'Texto_completo_191'!$A$2:$A$193,0)),"Not recorded"),IF(D81="Report not retrieved","Not retrieved","Not applicable"))</f>
        <v/>
      </c>
      <c r="H81" s="41">
        <f>IF(D81="Provisional include",IFERROR(INDEX('Texto_completo_191'!$J$2:$J$193,MATCH(A81,'Texto_completo_191'!$A$2:$A$193,0)),"Pending adjudication"),IF(D81="Report not retrieved","Report not retrieved","Not applicable"))</f>
        <v/>
      </c>
      <c r="I81" s="41" t="str"/>
      <c r="J81" s="41" t="inlineStr">
        <is>
          <t>Coincidencia por DOI o título normalizado con el corpus analítico vigente de 276 estudios.</t>
        </is>
      </c>
      <c r="K81" s="43" t="n"/>
      <c r="L81" s="43" t="n">
        <v>285</v>
      </c>
      <c r="M81" s="130" t="n">
        <v>2025</v>
      </c>
      <c r="N81" s="41" t="inlineStr">
        <is>
          <t>Exploring pesticide risk in autism via integrative machine learning and network toxicology</t>
        </is>
      </c>
      <c r="O81" s="43" t="inlineStr">
        <is>
          <t>Ling Qi and Jingran Yang and Qiao Niu and Jianan Li</t>
        </is>
      </c>
      <c r="P81" s="43" t="inlineStr">
        <is>
          <t>10.1016/j.ecoenv.2025.118233</t>
        </is>
      </c>
      <c r="Q81" s="41" t="inlineStr">
        <is>
          <t>Ecotoxicology and Environmental Safety</t>
        </is>
      </c>
      <c r="R81" s="43" t="inlineStr">
        <is>
          <t>article</t>
        </is>
      </c>
      <c r="S81" s="43" t="inlineStr">
        <is>
          <t>Academic Press</t>
        </is>
      </c>
      <c r="T81" s="43" t="inlineStr">
        <is>
          <t>https://www.sciencedirect.com/science/article/pii/S014765132500569X</t>
        </is>
      </c>
      <c r="U81" s="41" t="str"/>
      <c r="V81" s="43"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W81" s="43" t="inlineStr">
        <is>
          <t>title_abstract_plus_targeted_primary_source_verification</t>
        </is>
      </c>
      <c r="X81" s="43" t="inlineStr">
        <is>
          <t>doi:10.1016/j.ecoenv.2025.118233</t>
        </is>
      </c>
      <c r="Y81" s="43">
        <f>COUNTIF($A$2:$A$431,A81)</f>
        <v/>
      </c>
      <c r="Z81" s="41">
        <f>IF(D81="Provisional include",IFERROR(IF(INDEX('Texto_completo_191'!$K$2:$K$193,MATCH(A81,'Texto_completo_191'!$A$2:$A$193,0))=0,"",INDEX('Texto_completo_191'!$K$2:$K$193,MATCH(A81,'Texto_completo_191'!$A$2:$A$193,0))),""),IF(D81="Excluded",J81,""))</f>
        <v/>
      </c>
      <c r="AA81" s="43">
        <f>IF(D81="Provisional include",IFERROR(IF(INDEX('Texto_completo_191'!$L$2:$L$193,MATCH(A81,'Texto_completo_191'!$A$2:$A$193,0))=0,"",INDEX('Texto_completo_191'!$L$2:$L$193,MATCH(A81,'Texto_completo_191'!$A$2:$A$193,0))),""),"")</f>
        <v/>
      </c>
      <c r="AB81" s="131">
        <f>IF(D81="Provisional include",IFERROR(IF(INDEX('Texto_completo_191'!$M$2:$M$193,MATCH(A81,'Texto_completo_191'!$A$2:$A$193,0))=0,"",INDEX('Texto_completo_191'!$M$2:$M$193,MATCH(A81,'Texto_completo_191'!$A$2:$A$193,0))),""),"")</f>
        <v/>
      </c>
    </row>
    <row r="82" ht="34" customHeight="1">
      <c r="A82" s="130" t="n">
        <v>81</v>
      </c>
      <c r="B82" s="43" t="inlineStr">
        <is>
          <t>include_after_title_abstract_screen</t>
        </is>
      </c>
      <c r="C82" s="41" t="inlineStr">
        <is>
          <t>Incluir provisionalmente</t>
        </is>
      </c>
      <c r="D82" s="43" t="inlineStr">
        <is>
          <t>Provisional include</t>
        </is>
      </c>
      <c r="E82" s="43" t="inlineStr">
        <is>
          <t>Sí</t>
        </is>
      </c>
      <c r="F82" s="43" t="inlineStr">
        <is>
          <t>Title/abstract screening</t>
        </is>
      </c>
      <c r="G82" s="41">
        <f>IF(D82="Provisional include",IFERROR(INDEX('Texto_completo_191'!$H$2:$H$193,MATCH(A82,'Texto_completo_191'!$A$2:$A$193,0)),"Not recorded"),IF(D82="Report not retrieved","Not retrieved","Not applicable"))</f>
        <v/>
      </c>
      <c r="H82" s="41">
        <f>IF(D82="Provisional include",IFERROR(INDEX('Texto_completo_191'!$J$2:$J$193,MATCH(A82,'Texto_completo_191'!$A$2:$A$193,0)),"Pending adjudication"),IF(D82="Report not retrieved","Report not retrieved","Not applicable"))</f>
        <v/>
      </c>
      <c r="I82" s="41" t="str"/>
      <c r="J82" s="41" t="inlineStr">
        <is>
          <t>Estudio primario o implementación/evaluación empírica de IA, aprendizaje automático o modelado computacional aplicado a ASD, riesgo, caracterización, apoyo o intervención.</t>
        </is>
      </c>
      <c r="K82" s="43" t="n"/>
      <c r="L82" s="43" t="n"/>
      <c r="M82" s="130" t="n">
        <v>2025</v>
      </c>
      <c r="N82" s="41" t="inlineStr">
        <is>
          <t>Self-training EEG discrimination model with weakly supervised sample construction: An age-based perspective on ASD evaluation</t>
        </is>
      </c>
      <c r="O82" s="43" t="inlineStr">
        <is>
          <t>Tengfei Gao and Dan Chen and Meiqi Zhou and Yaodong Wang and Yiping Zuo and Weiping Tu and Xiaoli Li and Jingying Chen</t>
        </is>
      </c>
      <c r="P82" s="43" t="inlineStr">
        <is>
          <t>10.1016/j.neunet.2025.107337</t>
        </is>
      </c>
      <c r="Q82" s="41" t="inlineStr">
        <is>
          <t>Neural Networks</t>
        </is>
      </c>
      <c r="R82" s="43" t="inlineStr">
        <is>
          <t>article</t>
        </is>
      </c>
      <c r="S82" s="43" t="inlineStr">
        <is>
          <t>Elsevier Ltd</t>
        </is>
      </c>
      <c r="T82" s="43" t="inlineStr">
        <is>
          <t>https://www.sciencedirect.com/science/article/pii/S0893608025002163</t>
        </is>
      </c>
      <c r="U82" s="41" t="str"/>
      <c r="V82" s="43"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W82" s="43" t="inlineStr">
        <is>
          <t>title_abstract_plus_targeted_primary_source_verification</t>
        </is>
      </c>
      <c r="X82" s="43" t="inlineStr">
        <is>
          <t>doi:10.1016/j.neunet.2025.107337</t>
        </is>
      </c>
      <c r="Y82" s="43">
        <f>COUNTIF($A$2:$A$431,A82)</f>
        <v/>
      </c>
      <c r="Z82" s="41">
        <f>IF(D82="Provisional include",IFERROR(IF(INDEX('Texto_completo_191'!$K$2:$K$193,MATCH(A82,'Texto_completo_191'!$A$2:$A$193,0))=0,"",INDEX('Texto_completo_191'!$K$2:$K$193,MATCH(A82,'Texto_completo_191'!$A$2:$A$193,0))),""),IF(D82="Excluded",J82,""))</f>
        <v/>
      </c>
      <c r="AA82" s="43">
        <f>IF(D82="Provisional include",IFERROR(IF(INDEX('Texto_completo_191'!$L$2:$L$193,MATCH(A82,'Texto_completo_191'!$A$2:$A$193,0))=0,"",INDEX('Texto_completo_191'!$L$2:$L$193,MATCH(A82,'Texto_completo_191'!$A$2:$A$193,0))),""),"")</f>
        <v/>
      </c>
      <c r="AB82" s="131">
        <f>IF(D82="Provisional include",IFERROR(IF(INDEX('Texto_completo_191'!$M$2:$M$193,MATCH(A82,'Texto_completo_191'!$A$2:$A$193,0))=0,"",INDEX('Texto_completo_191'!$M$2:$M$193,MATCH(A82,'Texto_completo_191'!$A$2:$A$193,0))),""),"")</f>
        <v/>
      </c>
    </row>
    <row r="83" ht="34" customHeight="1">
      <c r="A83" s="130" t="n">
        <v>82</v>
      </c>
      <c r="B83" s="43" t="inlineStr">
        <is>
          <t>exclude_secondary_or_nonempirical_publication</t>
        </is>
      </c>
      <c r="C83" s="41" t="inlineStr">
        <is>
          <t>Excluir: publicación secundaria/no empírica</t>
        </is>
      </c>
      <c r="D83" s="43" t="inlineStr">
        <is>
          <t>Excluded</t>
        </is>
      </c>
      <c r="E83" s="43" t="inlineStr">
        <is>
          <t>No</t>
        </is>
      </c>
      <c r="F83" s="43" t="inlineStr">
        <is>
          <t>Title/abstract screening</t>
        </is>
      </c>
      <c r="G83" s="41">
        <f>IF(D83="Provisional include",IFERROR(INDEX('Texto_completo_191'!$H$2:$H$193,MATCH(A83,'Texto_completo_191'!$A$2:$A$193,0)),"Not recorded"),IF(D83="Report not retrieved","Not retrieved","Not applicable"))</f>
        <v/>
      </c>
      <c r="H83" s="41">
        <f>IF(D83="Provisional include",IFERROR(INDEX('Texto_completo_191'!$J$2:$J$193,MATCH(A83,'Texto_completo_191'!$A$2:$A$193,0)),"Pending adjudication"),IF(D83="Report not retrieved","Report not retrieved","Not applicable"))</f>
        <v/>
      </c>
      <c r="I83" s="41" t="str"/>
      <c r="J83" s="41" t="inlineStr">
        <is>
          <t>Revisión, metaanálisis, encuesta de literatura, protocolo, perspectiva, carta, editorial o capítulo de síntesis sin estudio primario elegible.</t>
        </is>
      </c>
      <c r="K83" s="43" t="n"/>
      <c r="L83" s="43" t="n"/>
      <c r="M83" s="130" t="n">
        <v>2026</v>
      </c>
      <c r="N83" s="41" t="inlineStr">
        <is>
          <t>AI-Enabled Smart Glasses for Active Aging: Scoping Review</t>
        </is>
      </c>
      <c r="O83" s="43" t="inlineStr">
        <is>
          <t>Claudio Delgado-Morales and Juan Jesús García-Iglesias and Ana Duarte-Hueros</t>
        </is>
      </c>
      <c r="P83" s="43" t="inlineStr">
        <is>
          <t>10.2196/81157</t>
        </is>
      </c>
      <c r="Q83" s="41" t="inlineStr">
        <is>
          <t>JMIR Aging</t>
        </is>
      </c>
      <c r="R83" s="43" t="inlineStr">
        <is>
          <t>article</t>
        </is>
      </c>
      <c r="S83" s="43" t="inlineStr">
        <is>
          <t>JMIR Publications Inc.</t>
        </is>
      </c>
      <c r="T83" s="43" t="inlineStr">
        <is>
          <t>https://doi.org/10.2196/81157</t>
        </is>
      </c>
      <c r="U83" s="41" t="str"/>
      <c r="V83" s="43" t="inlineStr">
        <is>
          <t>Background: The daily use of digital technologies is transforming the day-to-day lives of older adults. Among these technologies, artificial intelligence–enabled smart glasses have recently emerged, which allow constant interaction with the device itself and with the environment. They are designed to be used for multitasking, including options such as being able to take photographs and/or videos; record immersive audio; make calls; and share multimedia content through voice commands, touch, or blink detection. Objective: The aim of this study was to map the existing evidence and gain insight into the effectiveness and potential benefits of artificial intelligence–enabled smart glasses in promoting active living in old age. Methods: A scoping review was performed following the PRISMA-ScR (Preferred Reporting Items for Systematic Reviews and Meta-Analyses extension for Scoping Reviews) statement by consulting the PubMed, Scopus, and Web of Science databases using a search strategy and syntax (“smart glasses” AND (“older adult” OR elderly OR aging) AND health). The review process was conducted through the Covidence online platform, and the final review protocol was prospectively registered in the Open Science Framework. Both the research question and eligibility criteria were based on the population, concept, and context framework for scoping reviews. Results: From a total of 58 papers identified, 6 (10.3%) studies were finally included (2 pilot studies, 2 technological development studies with experimental validation of a prototype, 1 mixed methods feasibility trial, and 1 survey) published between 2015 and 2023 after eliminating duplications and screening titles, abstracts, and keywords. The results suggest that the use of artificial intelligence–enabled smart glasses may contribute to improving the quality of life, independence, autonomy, motor functions, and social interactions of older adults. Conclusions: Because of the novelty of this type of digital technology, there is very little research on this topic at present. Moreover, the adoption and implementation of artificial intelligence–enabled smart glasses are conditioned by hindering factors such as data protection, the high price, and the lack of compatibility with conventional prescription glasses, as well as the lack of evaluation of their effectiveness, usability, and acceptance.</t>
        </is>
      </c>
      <c r="W83" s="43" t="inlineStr">
        <is>
          <t>title_abstract_plus_targeted_primary_source_verification</t>
        </is>
      </c>
      <c r="X83" s="43" t="inlineStr">
        <is>
          <t>doi:10.2196/81157</t>
        </is>
      </c>
      <c r="Y83" s="43">
        <f>COUNTIF($A$2:$A$431,A83)</f>
        <v/>
      </c>
      <c r="Z83" s="41">
        <f>IF(D83="Provisional include",IFERROR(IF(INDEX('Texto_completo_191'!$K$2:$K$193,MATCH(A83,'Texto_completo_191'!$A$2:$A$193,0))=0,"",INDEX('Texto_completo_191'!$K$2:$K$193,MATCH(A83,'Texto_completo_191'!$A$2:$A$193,0))),""),IF(D83="Excluded",J83,""))</f>
        <v/>
      </c>
      <c r="AA83" s="43">
        <f>IF(D83="Provisional include",IFERROR(IF(INDEX('Texto_completo_191'!$L$2:$L$193,MATCH(A83,'Texto_completo_191'!$A$2:$A$193,0))=0,"",INDEX('Texto_completo_191'!$L$2:$L$193,MATCH(A83,'Texto_completo_191'!$A$2:$A$193,0))),""),"")</f>
        <v/>
      </c>
      <c r="AB83" s="131">
        <f>IF(D83="Provisional include",IFERROR(IF(INDEX('Texto_completo_191'!$M$2:$M$193,MATCH(A83,'Texto_completo_191'!$A$2:$A$193,0))=0,"",INDEX('Texto_completo_191'!$M$2:$M$193,MATCH(A83,'Texto_completo_191'!$A$2:$A$193,0))),""),"")</f>
        <v/>
      </c>
    </row>
    <row r="84" ht="34" customHeight="1">
      <c r="A84" s="130" t="n">
        <v>83</v>
      </c>
      <c r="B84" s="43" t="inlineStr">
        <is>
          <t>exclude_secondary_or_nonempirical_publication</t>
        </is>
      </c>
      <c r="C84" s="41" t="inlineStr">
        <is>
          <t>Excluir: publicación secundaria/no empírica</t>
        </is>
      </c>
      <c r="D84" s="43" t="inlineStr">
        <is>
          <t>Excluded</t>
        </is>
      </c>
      <c r="E84" s="43" t="inlineStr">
        <is>
          <t>No</t>
        </is>
      </c>
      <c r="F84" s="43" t="inlineStr">
        <is>
          <t>Title/abstract screening</t>
        </is>
      </c>
      <c r="G84" s="41">
        <f>IF(D84="Provisional include",IFERROR(INDEX('Texto_completo_191'!$H$2:$H$193,MATCH(A84,'Texto_completo_191'!$A$2:$A$193,0)),"Not recorded"),IF(D84="Report not retrieved","Not retrieved","Not applicable"))</f>
        <v/>
      </c>
      <c r="H84" s="41">
        <f>IF(D84="Provisional include",IFERROR(INDEX('Texto_completo_191'!$J$2:$J$193,MATCH(A84,'Texto_completo_191'!$A$2:$A$193,0)),"Pending adjudication"),IF(D84="Report not retrieved","Report not retrieved","Not applicable"))</f>
        <v/>
      </c>
      <c r="I84" s="41" t="str"/>
      <c r="J84" s="41" t="inlineStr">
        <is>
          <t>Revisión, metaanálisis, encuesta de literatura, protocolo, perspectiva, carta, editorial o capítulo de síntesis sin estudio primario elegible.</t>
        </is>
      </c>
      <c r="K84" s="43" t="n"/>
      <c r="L84" s="43" t="n"/>
      <c r="M84" s="130" t="n">
        <v>2026</v>
      </c>
      <c r="N84" s="41" t="inlineStr">
        <is>
          <t>Embodied Intelligence Applications in Health Care Populations: Scoping Review</t>
        </is>
      </c>
      <c r="O84" s="43" t="inlineStr">
        <is>
          <t>Wan Shu and Ying Zhou and Erhong Sun and Lei Deng and Xuchun Ye</t>
        </is>
      </c>
      <c r="P84" s="43" t="inlineStr">
        <is>
          <t>10.2196/83871</t>
        </is>
      </c>
      <c r="Q84" s="41" t="inlineStr">
        <is>
          <t>Journal of Medical Internet Research</t>
        </is>
      </c>
      <c r="R84" s="43" t="inlineStr">
        <is>
          <t>article</t>
        </is>
      </c>
      <c r="S84" s="43" t="inlineStr">
        <is>
          <t>JMIR Publications Inc.</t>
        </is>
      </c>
      <c r="T84" s="43" t="inlineStr">
        <is>
          <t>https://doi.org/10.2196/83871</t>
        </is>
      </c>
      <c r="U84" s="41" t="str"/>
      <c r="V84" s="43" t="inlineStr">
        <is>
          <t>Background: Embodied intelligence—artificial intelligence instantiated in physical or virtual bodies that can perceive, communicate, and interact with users and their environments—has been increasingly applied in health care. However, the evidence base remains fragmented because of inconsistent terminology, diverse embodiment forms, and limited synthesis of application domains, target populations, care settings, acceptability, and effectiveness. This fragmentation constrains conceptual clarity and translation into routine health care practice. Objective: This scoping review aimed to systematically map the applications of embodied intelligence in health care by classifying embodiment forms, identifying major functional domains, describing target populations and implementation settings, and synthesizing the available evidence on acceptability and effectiveness. Methods: This scoping review followed the Arksey and O’Malley framework, with enhancements by Levac et al, and was reported in accordance with the PRISMA-ScR (Preferred Reporting Items for Systematic Reviews and Meta-Analyses extension for Scoping Reviews) and PRISMA-S (Preferred Reporting Items for Systematic Reviews and Meta-Analyses literature search extension) guidelines. Seven electronic databases were searched from database inception to December 2025, supplemented by gray literature searches and backward citation screening. Eligible studies were primary empirical studies published in English or Chinese that examined embodied intelligence in health care contexts. Two reviewers independently screened records and charted data using a pilot-tested standardized form. Descriptive statistics and thematic synthesis were applied. No formal critical appraisal was conducted because the aim was to map the breadth and characteristics of the evidence base. Results: A total of 83 studies were included. Five embodiment forms were identified: virtual humanoid agents (32/83, 38.6%), physical humanoid robots (32/83, 38.6%), virtual animal-shaped agents (1/83, 1.2%), physical animal robots (13/83, 15.7%), and mechanical robots (5/83, 6%). Applications clustered into 3 functional domains: health management and health education (40/83, 48.2%), mental health promotion (37/83, 44.6%), and physiological health promotion (6/83, 7.2%). Older adults were the most frequently targeted population (45/83, 54.3%). Interventions were mainly implemented in home settings, care homes, laboratories, and hospitals. Twenty-two randomized controlled trials reported generally beneficial effects on health behaviors, mental health outcomes, or cognitive function, although outcome measures were heterogeneous. Twelve studies examined acceptability and generally reported favorable user acceptance. Conclusions: This scoping review provides the first comprehensive synthesis of embodied intelligence in health care using a unified classification of forms, functional domains, populations, and application settings. The findings indicate that embodied intelligence is most mature in “health management and health education” and “mental health promotion,” with increasing real-world deployment in home and care home settings. By consolidating fragmented evidence and standardizing terminology, this review offers a practical foundation for clinicians, nurses, and policymakers to support the implementation of embodied intelligence in routine health care. Evidence is limited by heterogeneous outcome measures, many lab-based evaluations, and the absence of formal quality appraisal, underscoring the need for standardized outcome measures, rigorous randomized controlled trials, and longitudinal evaluations to enable scalable and ethically grounded real-world adoption.</t>
        </is>
      </c>
      <c r="W84" s="43" t="inlineStr">
        <is>
          <t>title_abstract_plus_targeted_primary_source_verification</t>
        </is>
      </c>
      <c r="X84" s="43" t="inlineStr">
        <is>
          <t>doi:10.2196/83871</t>
        </is>
      </c>
      <c r="Y84" s="43">
        <f>COUNTIF($A$2:$A$431,A84)</f>
        <v/>
      </c>
      <c r="Z84" s="41">
        <f>IF(D84="Provisional include",IFERROR(IF(INDEX('Texto_completo_191'!$K$2:$K$193,MATCH(A84,'Texto_completo_191'!$A$2:$A$193,0))=0,"",INDEX('Texto_completo_191'!$K$2:$K$193,MATCH(A84,'Texto_completo_191'!$A$2:$A$193,0))),""),IF(D84="Excluded",J84,""))</f>
        <v/>
      </c>
      <c r="AA84" s="43">
        <f>IF(D84="Provisional include",IFERROR(IF(INDEX('Texto_completo_191'!$L$2:$L$193,MATCH(A84,'Texto_completo_191'!$A$2:$A$193,0))=0,"",INDEX('Texto_completo_191'!$L$2:$L$193,MATCH(A84,'Texto_completo_191'!$A$2:$A$193,0))),""),"")</f>
        <v/>
      </c>
      <c r="AB84" s="131">
        <f>IF(D84="Provisional include",IFERROR(IF(INDEX('Texto_completo_191'!$M$2:$M$193,MATCH(A84,'Texto_completo_191'!$A$2:$A$193,0))=0,"",INDEX('Texto_completo_191'!$M$2:$M$193,MATCH(A84,'Texto_completo_191'!$A$2:$A$193,0))),""),"")</f>
        <v/>
      </c>
    </row>
    <row r="85" ht="34" customHeight="1">
      <c r="A85" s="130" t="n">
        <v>84</v>
      </c>
      <c r="B85" s="43" t="inlineStr">
        <is>
          <t>include_after_title_abstract_screen</t>
        </is>
      </c>
      <c r="C85" s="41" t="inlineStr">
        <is>
          <t>Incluir provisionalmente</t>
        </is>
      </c>
      <c r="D85" s="43" t="inlineStr">
        <is>
          <t>Provisional include</t>
        </is>
      </c>
      <c r="E85" s="43" t="inlineStr">
        <is>
          <t>Sí</t>
        </is>
      </c>
      <c r="F85" s="43" t="inlineStr">
        <is>
          <t>Title/abstract screening</t>
        </is>
      </c>
      <c r="G85" s="41">
        <f>IF(D85="Provisional include",IFERROR(INDEX('Texto_completo_191'!$H$2:$H$193,MATCH(A85,'Texto_completo_191'!$A$2:$A$193,0)),"Not recorded"),IF(D85="Report not retrieved","Not retrieved","Not applicable"))</f>
        <v/>
      </c>
      <c r="H85" s="41">
        <f>IF(D85="Provisional include",IFERROR(INDEX('Texto_completo_191'!$J$2:$J$193,MATCH(A85,'Texto_completo_191'!$A$2:$A$193,0)),"Pending adjudication"),IF(D85="Report not retrieved","Report not retrieved","Not applicable"))</f>
        <v/>
      </c>
      <c r="I85" s="41" t="str"/>
      <c r="J85" s="41" t="inlineStr">
        <is>
          <t>Estudio primario o implementación/evaluación empírica de IA, aprendizaje automático o modelado computacional aplicado a ASD, riesgo, caracterización, apoyo o intervención.</t>
        </is>
      </c>
      <c r="K85" s="43" t="n"/>
      <c r="L85" s="43" t="n"/>
      <c r="M85" s="130" t="n">
        <v>2026</v>
      </c>
      <c r="N85" s="41" t="inlineStr">
        <is>
          <t>Towards screening of children students with autism spectrum disorder based on executive functions with serious game and machine learning approaches</t>
        </is>
      </c>
      <c r="O85" s="43" t="inlineStr">
        <is>
          <t>Sara Raquel Araujo Leal Martins and Franciely Alves de Souza and Lucas Candeia Teixeira and Bruna Roberta Araujo Leal and Diego Marconi Pinheiro Ferreira Silva and Carlo Marcelo Revoredo da Silva</t>
        </is>
      </c>
      <c r="P85" s="43" t="inlineStr">
        <is>
          <t>10.1016/j.eswa.2025.128884</t>
        </is>
      </c>
      <c r="Q85" s="41" t="inlineStr">
        <is>
          <t>Expert Systems with Applications</t>
        </is>
      </c>
      <c r="R85" s="43" t="inlineStr">
        <is>
          <t>article</t>
        </is>
      </c>
      <c r="S85" s="43" t="inlineStr">
        <is>
          <t>Elsevier Ltd</t>
        </is>
      </c>
      <c r="T85" s="43" t="inlineStr">
        <is>
          <t>https://www.sciencedirect.com/science/article/pii/S0957417425025011</t>
        </is>
      </c>
      <c r="U85" s="41" t="str"/>
      <c r="V85" s="43"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W85" s="43" t="inlineStr">
        <is>
          <t>title_abstract_plus_targeted_primary_source_verification</t>
        </is>
      </c>
      <c r="X85" s="43" t="inlineStr">
        <is>
          <t>doi:10.1016/j.eswa.2025.128884</t>
        </is>
      </c>
      <c r="Y85" s="43">
        <f>COUNTIF($A$2:$A$431,A85)</f>
        <v/>
      </c>
      <c r="Z85" s="41">
        <f>IF(D85="Provisional include",IFERROR(IF(INDEX('Texto_completo_191'!$K$2:$K$193,MATCH(A85,'Texto_completo_191'!$A$2:$A$193,0))=0,"",INDEX('Texto_completo_191'!$K$2:$K$193,MATCH(A85,'Texto_completo_191'!$A$2:$A$193,0))),""),IF(D85="Excluded",J85,""))</f>
        <v/>
      </c>
      <c r="AA85" s="43">
        <f>IF(D85="Provisional include",IFERROR(IF(INDEX('Texto_completo_191'!$L$2:$L$193,MATCH(A85,'Texto_completo_191'!$A$2:$A$193,0))=0,"",INDEX('Texto_completo_191'!$L$2:$L$193,MATCH(A85,'Texto_completo_191'!$A$2:$A$193,0))),""),"")</f>
        <v/>
      </c>
      <c r="AB85" s="131">
        <f>IF(D85="Provisional include",IFERROR(IF(INDEX('Texto_completo_191'!$M$2:$M$193,MATCH(A85,'Texto_completo_191'!$A$2:$A$193,0))=0,"",INDEX('Texto_completo_191'!$M$2:$M$193,MATCH(A85,'Texto_completo_191'!$A$2:$A$193,0))),""),"")</f>
        <v/>
      </c>
    </row>
    <row r="86" ht="34" customHeight="1">
      <c r="A86" s="130" t="n">
        <v>85</v>
      </c>
      <c r="B86" s="43" t="inlineStr">
        <is>
          <t>exclude_out_of_scope_topic_or_population</t>
        </is>
      </c>
      <c r="C86" s="41" t="inlineStr">
        <is>
          <t>Excluir: tema/población fuera de alcance</t>
        </is>
      </c>
      <c r="D86" s="43" t="inlineStr">
        <is>
          <t>Excluded</t>
        </is>
      </c>
      <c r="E86" s="43" t="inlineStr">
        <is>
          <t>No</t>
        </is>
      </c>
      <c r="F86" s="43" t="inlineStr">
        <is>
          <t>Title/abstract screening</t>
        </is>
      </c>
      <c r="G86" s="41">
        <f>IF(D86="Provisional include",IFERROR(INDEX('Texto_completo_191'!$H$2:$H$193,MATCH(A86,'Texto_completo_191'!$A$2:$A$193,0)),"Not recorded"),IF(D86="Report not retrieved","Not retrieved","Not applicable"))</f>
        <v/>
      </c>
      <c r="H86" s="41">
        <f>IF(D86="Provisional include",IFERROR(INDEX('Texto_completo_191'!$J$2:$J$193,MATCH(A86,'Texto_completo_191'!$A$2:$A$193,0)),"Pending adjudication"),IF(D86="Report not retrieved","Report not retrieved","Not applicable"))</f>
        <v/>
      </c>
      <c r="I86" s="41" t="str"/>
      <c r="J86" s="41" t="inlineStr">
        <is>
          <t>No estudia ASD en el sentido del protocolo, usa otro significado de ASD o aborda otra población/resultado sin aplicación pertinente al proceso ASD.</t>
        </is>
      </c>
      <c r="K86" s="43" t="n"/>
      <c r="L86" s="43" t="n"/>
      <c r="M86" s="130" t="n">
        <v>2026</v>
      </c>
      <c r="N86" s="41" t="inlineStr">
        <is>
          <t>Social Media Perspectives on a Future HIV Vaccine: Mixed Methods Analysis</t>
        </is>
      </c>
      <c r="O86" s="43" t="inlineStr">
        <is>
          <t>Megan A Rabin and Sarah Penuela-Wermers and Neil K R Sehgal and Teniola I Egbe and Criswell L M Lavery and Sharath Chandra Guntuku and Alison M Buttenheim</t>
        </is>
      </c>
      <c r="P86" s="43" t="inlineStr">
        <is>
          <t>10.2196/82917</t>
        </is>
      </c>
      <c r="Q86" s="41" t="inlineStr">
        <is>
          <t>JMIR Infodemiology</t>
        </is>
      </c>
      <c r="R86" s="43" t="inlineStr">
        <is>
          <t>article</t>
        </is>
      </c>
      <c r="S86" s="43" t="inlineStr">
        <is>
          <t>JMIR Publications Inc.</t>
        </is>
      </c>
      <c r="T86" s="43" t="inlineStr">
        <is>
          <t>https://doi.org/10.2196/82917</t>
        </is>
      </c>
      <c r="U86" s="41" t="str"/>
      <c r="V86" s="43" t="inlineStr">
        <is>
          <t>Background: As the prospect of an HIV vaccine nears reality, understanding public discourse around the vaccine is essential for informing communication strategies and addressing misinformation. Social media platforms are influential spaces where public narratives form, yet little research has examined discourse around an HIV vaccine, especially on TikTok. Objective: This study aims to compare and characterize public discourse about a future HIV vaccine across Twitter (subsequently rebranded X) and TikTok, identifying prevailing themes, sentiments, and rhetorical strategies to inform public health communication. Methods: From over 400,000 tweets and 65,000 TikTok comments, we analyzed the 1000 most-liked posts on each platform using natural language processing and coded the top 500 most-liked posts for rhetorical strategies, sentiment, and themes. Results: Our findings reveal expressions of hope and trust in science on both platforms, as well as concerns about institutional corruption and conspiracy theories, such as the belief that the HIV vaccine responds to harm caused by the COVID-19 vaccine. Tweets tended to be more linguistically complex and yielded richer insights, while TikTok comments were shorter and more difficult to interpret without video context. Key rhetorical strategies included conspiracy theories, post hoc reasoning, and emotional appeals. Conclusions: This study underscores the need for platform-specific communication strategies to address misinformation and build public trust. The findings offer timely insights into emerging HIV vaccine discourse and highlight actionable opportunities for public health stakeholders to build trust and combat misinformation in advance of the vaccine rollout.</t>
        </is>
      </c>
      <c r="W86" s="43" t="inlineStr">
        <is>
          <t>title_abstract_plus_targeted_primary_source_verification</t>
        </is>
      </c>
      <c r="X86" s="43" t="inlineStr">
        <is>
          <t>doi:10.2196/82917</t>
        </is>
      </c>
      <c r="Y86" s="43">
        <f>COUNTIF($A$2:$A$431,A86)</f>
        <v/>
      </c>
      <c r="Z86" s="41">
        <f>IF(D86="Provisional include",IFERROR(IF(INDEX('Texto_completo_191'!$K$2:$K$193,MATCH(A86,'Texto_completo_191'!$A$2:$A$193,0))=0,"",INDEX('Texto_completo_191'!$K$2:$K$193,MATCH(A86,'Texto_completo_191'!$A$2:$A$193,0))),""),IF(D86="Excluded",J86,""))</f>
        <v/>
      </c>
      <c r="AA86" s="43">
        <f>IF(D86="Provisional include",IFERROR(IF(INDEX('Texto_completo_191'!$L$2:$L$193,MATCH(A86,'Texto_completo_191'!$A$2:$A$193,0))=0,"",INDEX('Texto_completo_191'!$L$2:$L$193,MATCH(A86,'Texto_completo_191'!$A$2:$A$193,0))),""),"")</f>
        <v/>
      </c>
      <c r="AB86" s="131">
        <f>IF(D86="Provisional include",IFERROR(IF(INDEX('Texto_completo_191'!$M$2:$M$193,MATCH(A86,'Texto_completo_191'!$A$2:$A$193,0))=0,"",INDEX('Texto_completo_191'!$M$2:$M$193,MATCH(A86,'Texto_completo_191'!$A$2:$A$193,0))),""),"")</f>
        <v/>
      </c>
    </row>
    <row r="87" ht="34" customHeight="1">
      <c r="A87" s="130" t="n">
        <v>86</v>
      </c>
      <c r="B87" s="43" t="inlineStr">
        <is>
          <t>include_after_title_abstract_screen</t>
        </is>
      </c>
      <c r="C87" s="41" t="inlineStr">
        <is>
          <t>Incluir provisionalmente</t>
        </is>
      </c>
      <c r="D87" s="43" t="inlineStr">
        <is>
          <t>Provisional include</t>
        </is>
      </c>
      <c r="E87" s="43" t="inlineStr">
        <is>
          <t>Sí</t>
        </is>
      </c>
      <c r="F87" s="43" t="inlineStr">
        <is>
          <t>Title/abstract screening</t>
        </is>
      </c>
      <c r="G87" s="41">
        <f>IF(D87="Provisional include",IFERROR(INDEX('Texto_completo_191'!$H$2:$H$193,MATCH(A87,'Texto_completo_191'!$A$2:$A$193,0)),"Not recorded"),IF(D87="Report not retrieved","Not retrieved","Not applicable"))</f>
        <v/>
      </c>
      <c r="H87" s="41">
        <f>IF(D87="Provisional include",IFERROR(INDEX('Texto_completo_191'!$J$2:$J$193,MATCH(A87,'Texto_completo_191'!$A$2:$A$193,0)),"Pending adjudication"),IF(D87="Report not retrieved","Report not retrieved","Not applicable"))</f>
        <v/>
      </c>
      <c r="I87" s="41" t="str"/>
      <c r="J87" s="41" t="inlineStr">
        <is>
          <t>Estudio primario o implementación/evaluación empírica de IA, aprendizaje automático o modelado computacional aplicado a ASD, riesgo, caracterización, apoyo o intervención.</t>
        </is>
      </c>
      <c r="K87" s="43" t="n"/>
      <c r="L87" s="43" t="n"/>
      <c r="M87" s="130" t="n">
        <v>2025</v>
      </c>
      <c r="N87" s="41" t="inlineStr">
        <is>
          <t>Optimized attention-enhanced U-Net for autism detection and region localization in MRI</t>
        </is>
      </c>
      <c r="O87" s="43" t="inlineStr">
        <is>
          <t>Venkata Ratna Prabha K. and Chinni Hima Bindu and K Rama Devi</t>
        </is>
      </c>
      <c r="P87" s="43" t="inlineStr">
        <is>
          <t>10.1016/j.pscychresns.2025.111970</t>
        </is>
      </c>
      <c r="Q87" s="41" t="inlineStr">
        <is>
          <t>Psychiatry Research - Neuroimaging</t>
        </is>
      </c>
      <c r="R87" s="43" t="inlineStr">
        <is>
          <t>article</t>
        </is>
      </c>
      <c r="S87" s="43" t="inlineStr">
        <is>
          <t>Elsevier Ireland Ltd</t>
        </is>
      </c>
      <c r="T87" s="43" t="inlineStr">
        <is>
          <t>https://www.sciencedirect.com/science/article/pii/S0925492725000253</t>
        </is>
      </c>
      <c r="U87" s="41" t="str"/>
      <c r="V87" s="43"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W87" s="43" t="inlineStr">
        <is>
          <t>title_abstract_plus_targeted_primary_source_verification</t>
        </is>
      </c>
      <c r="X87" s="43" t="inlineStr">
        <is>
          <t>doi:10.1016/j.pscychresns.2025.111970</t>
        </is>
      </c>
      <c r="Y87" s="43">
        <f>COUNTIF($A$2:$A$431,A87)</f>
        <v/>
      </c>
      <c r="Z87" s="41">
        <f>IF(D87="Provisional include",IFERROR(IF(INDEX('Texto_completo_191'!$K$2:$K$193,MATCH(A87,'Texto_completo_191'!$A$2:$A$193,0))=0,"",INDEX('Texto_completo_191'!$K$2:$K$193,MATCH(A87,'Texto_completo_191'!$A$2:$A$193,0))),""),IF(D87="Excluded",J87,""))</f>
        <v/>
      </c>
      <c r="AA87" s="43">
        <f>IF(D87="Provisional include",IFERROR(IF(INDEX('Texto_completo_191'!$L$2:$L$193,MATCH(A87,'Texto_completo_191'!$A$2:$A$193,0))=0,"",INDEX('Texto_completo_191'!$L$2:$L$193,MATCH(A87,'Texto_completo_191'!$A$2:$A$193,0))),""),"")</f>
        <v/>
      </c>
      <c r="AB87" s="131">
        <f>IF(D87="Provisional include",IFERROR(IF(INDEX('Texto_completo_191'!$M$2:$M$193,MATCH(A87,'Texto_completo_191'!$A$2:$A$193,0))=0,"",INDEX('Texto_completo_191'!$M$2:$M$193,MATCH(A87,'Texto_completo_191'!$A$2:$A$193,0))),""),"")</f>
        <v/>
      </c>
    </row>
    <row r="88" ht="34" customHeight="1">
      <c r="A88" s="130" t="n">
        <v>87</v>
      </c>
      <c r="B88" s="43" t="inlineStr">
        <is>
          <t>exclude_out_of_scope_topic_or_population</t>
        </is>
      </c>
      <c r="C88" s="41" t="inlineStr">
        <is>
          <t>Excluir: tema/población fuera de alcance</t>
        </is>
      </c>
      <c r="D88" s="43" t="inlineStr">
        <is>
          <t>Excluded</t>
        </is>
      </c>
      <c r="E88" s="43" t="inlineStr">
        <is>
          <t>No</t>
        </is>
      </c>
      <c r="F88" s="43" t="inlineStr">
        <is>
          <t>Title/abstract screening</t>
        </is>
      </c>
      <c r="G88" s="41">
        <f>IF(D88="Provisional include",IFERROR(INDEX('Texto_completo_191'!$H$2:$H$193,MATCH(A88,'Texto_completo_191'!$A$2:$A$193,0)),"Not recorded"),IF(D88="Report not retrieved","Not retrieved","Not applicable"))</f>
        <v/>
      </c>
      <c r="H88" s="41">
        <f>IF(D88="Provisional include",IFERROR(INDEX('Texto_completo_191'!$J$2:$J$193,MATCH(A88,'Texto_completo_191'!$A$2:$A$193,0)),"Pending adjudication"),IF(D88="Report not retrieved","Report not retrieved","Not applicable"))</f>
        <v/>
      </c>
      <c r="I88" s="41" t="str"/>
      <c r="J88" s="41" t="inlineStr">
        <is>
          <t>No estudia ASD en el sentido del protocolo, usa otro significado de ASD o aborda otra población/resultado sin aplicación pertinente al proceso ASD.</t>
        </is>
      </c>
      <c r="K88" s="43" t="n"/>
      <c r="L88" s="43" t="n"/>
      <c r="M88" s="130" t="n">
        <v>2026</v>
      </c>
      <c r="N88" s="41" t="inlineStr">
        <is>
          <t>Multimodal Virtual Reality Assessment of Medication Effects in Attention-Deficit/Hyperactivity Disorder and Its Distinction From Depression: Cross-Sectional Study</t>
        </is>
      </c>
      <c r="O88" s="43" t="inlineStr">
        <is>
          <t>Laura Asché and Julian Pakos and Hannah Schrage and Johanna Schuder and Luisa Jung and Dario Sanchez and Benjamin Selaskowski and Annika Wiebe and Alexandra Philipsen and Niclas Braun</t>
        </is>
      </c>
      <c r="P88" s="43" t="inlineStr">
        <is>
          <t>10.2196/85351</t>
        </is>
      </c>
      <c r="Q88" s="41" t="inlineStr">
        <is>
          <t>JMIR Human Factors</t>
        </is>
      </c>
      <c r="R88" s="43" t="inlineStr">
        <is>
          <t>article</t>
        </is>
      </c>
      <c r="S88" s="43" t="inlineStr">
        <is>
          <t>JMIR Publications Inc.</t>
        </is>
      </c>
      <c r="T88" s="43" t="inlineStr">
        <is>
          <t>https://doi.org/10.2196/85351</t>
        </is>
      </c>
      <c r="U88" s="41" t="str"/>
      <c r="V88" s="43" t="inlineStr">
        <is>
          <t>Background: Over the past 2 decades, virtual reality–based neuropsychological tasks have gained traction as tools for objectively assessing symptoms of attention-deficit/hyperactivity disorder (ADHD), offering enhanced ecological validity by simulating naturalistic environments. To complement realistic settings with an ecologically valid task, we recently developed the virtual email sorting task (VEST), which immerses participants into an office environment where they sort emails while being exposed to distractors. Objective: This study examined for the first time the VEST’s sensitivity to medication effects and its specificity in differentiating ADHD from other psychiatric disorders that share overlapping cognitive symptoms, such as major depressive disorder (MDD). Methods: A total of 23 unmedicated individuals with ADHD, 23 medicated individuals with ADHD, and 16 unmedicated individuals with MDD completed the VEST. During alternating distractor phases (DP) and nondistractor phases (NDP), we recorded the participants’ task performance; head, torso, and leg actigraphy; eye movements; and brain activity using functional near-infrared spectroscopy (fNIRS), and subjective symptom ratings. Correlational analyses of main objective and subjective task-related parameters were computed. Data were analyzed using mixed-design ANOVAs. Results: Processing time variability increased over time in participants with MDD and unmedicated ADHD as indicated by a group × block interaction (P=.04; η2p=0.10), while a group × phase interaction (P=.009; η2p=0.15) revealed that medicated participants with ADHD showed an increase during DP compared to NDP. Moreover, both ADHD groups exhibited increased head movements during DP compared to NDP (trend group × phase interaction: P=.09; η2p=0.08), an effect not observed in the MDD group, and higher rotation during DP in unmedicated individuals with ADHD (P&lt;.001; η2p=0.23). Also, scores in 3 out of 4 subjective symptom intensity ratings of inattention, impulsivity, and emotional dysregulation were higher in at least 1 of the ADHD groups compared to the MDD group. No significant group differences were found in actigraphy measures of the arm and torso, fNIRS brain activity, or eye-tracking data. Regarding correlational analyses, inattention was correlated to off-task gaze (r=0.28; P=.03), hyperactivity with mean processing time (r=0.33; P=.01) and head movement (r=0.35; P=.006), and impulsivity with error rate (r=0.35; P=.006), and various significant correlations between objective parameters were found. Conclusions: Our findings highlight the potential of the VEST to differentiate between ADHD and MDD, as well as to detect medication-related effects within ADHD. The results underscore the value of multimodal and ecological assessment approaches with distractors in the evaluation of attentional and behavioral symptoms. The VEST may offer a standardized way to investigate complex behavior in mental disorders in research settings and, potentially, in clinical practice. However, further studies with greater statistical power are needed to confirm these findings.</t>
        </is>
      </c>
      <c r="W88" s="43" t="inlineStr">
        <is>
          <t>title_abstract_plus_targeted_primary_source_verification</t>
        </is>
      </c>
      <c r="X88" s="43" t="inlineStr">
        <is>
          <t>doi:10.2196/85351</t>
        </is>
      </c>
      <c r="Y88" s="43">
        <f>COUNTIF($A$2:$A$431,A88)</f>
        <v/>
      </c>
      <c r="Z88" s="41">
        <f>IF(D88="Provisional include",IFERROR(IF(INDEX('Texto_completo_191'!$K$2:$K$193,MATCH(A88,'Texto_completo_191'!$A$2:$A$193,0))=0,"",INDEX('Texto_completo_191'!$K$2:$K$193,MATCH(A88,'Texto_completo_191'!$A$2:$A$193,0))),""),IF(D88="Excluded",J88,""))</f>
        <v/>
      </c>
      <c r="AA88" s="43">
        <f>IF(D88="Provisional include",IFERROR(IF(INDEX('Texto_completo_191'!$L$2:$L$193,MATCH(A88,'Texto_completo_191'!$A$2:$A$193,0))=0,"",INDEX('Texto_completo_191'!$L$2:$L$193,MATCH(A88,'Texto_completo_191'!$A$2:$A$193,0))),""),"")</f>
        <v/>
      </c>
      <c r="AB88" s="131">
        <f>IF(D88="Provisional include",IFERROR(IF(INDEX('Texto_completo_191'!$M$2:$M$193,MATCH(A88,'Texto_completo_191'!$A$2:$A$193,0))=0,"",INDEX('Texto_completo_191'!$M$2:$M$193,MATCH(A88,'Texto_completo_191'!$A$2:$A$193,0))),""),"")</f>
        <v/>
      </c>
    </row>
    <row r="89" ht="34" customHeight="1">
      <c r="A89" s="130" t="n">
        <v>88</v>
      </c>
      <c r="B89" s="43" t="inlineStr">
        <is>
          <t>exclude_out_of_scope_topic_or_population</t>
        </is>
      </c>
      <c r="C89" s="41" t="inlineStr">
        <is>
          <t>Excluir: tema/población fuera de alcance</t>
        </is>
      </c>
      <c r="D89" s="43" t="inlineStr">
        <is>
          <t>Excluded</t>
        </is>
      </c>
      <c r="E89" s="43" t="inlineStr">
        <is>
          <t>No</t>
        </is>
      </c>
      <c r="F89" s="43" t="inlineStr">
        <is>
          <t>Title/abstract screening</t>
        </is>
      </c>
      <c r="G89" s="41">
        <f>IF(D89="Provisional include",IFERROR(INDEX('Texto_completo_191'!$H$2:$H$193,MATCH(A89,'Texto_completo_191'!$A$2:$A$193,0)),"Not recorded"),IF(D89="Report not retrieved","Not retrieved","Not applicable"))</f>
        <v/>
      </c>
      <c r="H89" s="41">
        <f>IF(D89="Provisional include",IFERROR(INDEX('Texto_completo_191'!$J$2:$J$193,MATCH(A89,'Texto_completo_191'!$A$2:$A$193,0)),"Pending adjudication"),IF(D89="Report not retrieved","Report not retrieved","Not applicable"))</f>
        <v/>
      </c>
      <c r="I89" s="41" t="str"/>
      <c r="J89" s="41" t="inlineStr">
        <is>
          <t>No estudia ASD en el sentido del protocolo, usa otro significado de ASD o aborda otra población/resultado sin aplicación pertinente al proceso ASD.</t>
        </is>
      </c>
      <c r="K89" s="43" t="n"/>
      <c r="L89" s="43" t="n"/>
      <c r="M89" s="130" t="n">
        <v>2025</v>
      </c>
      <c r="N89" s="41" t="inlineStr">
        <is>
          <t>Severity of autism-related symptoms in treatment-resistant schizophrenia: associations with cognitive performance, psychosocial functioning, and neurological soft signs — Clinical evidence and ROC analysis</t>
        </is>
      </c>
      <c r="O89" s="43" t="inlineStr">
        <is>
          <t>Licia Vellucci and Annarita Barone and Elisabetta Filomena Buonaguro and Mariateresa Ciccarelli and Giuseppe De Simone and Federica Iannotta and Marta Matrone and Benedetta Mazza and Roberto Vitelli and Andrea de Bartolomeis and Felice Iasevoli</t>
        </is>
      </c>
      <c r="P89" s="43" t="inlineStr">
        <is>
          <t>10.1016/j.jpsychires.2025.03.040</t>
        </is>
      </c>
      <c r="Q89" s="41" t="inlineStr">
        <is>
          <t>Journal of Psychiatric Research</t>
        </is>
      </c>
      <c r="R89" s="43" t="inlineStr">
        <is>
          <t>article</t>
        </is>
      </c>
      <c r="S89" s="43" t="inlineStr">
        <is>
          <t>Elsevier Ltd</t>
        </is>
      </c>
      <c r="T89" s="43" t="inlineStr">
        <is>
          <t>https://www.sciencedirect.com/science/article/pii/S0022395625001943</t>
        </is>
      </c>
      <c r="U89" s="41" t="str"/>
      <c r="V89" s="43" t="inlineStr">
        <is>
          <t>Treatment-resistant schizophrenia (TRS) occurs when symptoms persist despite adequate antipsychotic treatment in terms of both timing and dosage. This severe condition is often overlooked, despite the existence of guidelines, with an average delay of 4–9 years before the introduction of clozapine, the gold standard treatment. We hypothesized that schizophrenia patients with severe autistic symptoms are more prone to develop TRS. To test this, we administered the Positive and Negative Syndrome Scale for Schizophrenia Autism Severity Scale (PAUSS) to 117 patients diagnosed with schizophrenia. Our results revealed that both TRS and clozapine non-responder (CLZ-nR) groups had higher rates of autistic symptoms than non-TRS patients. A machine learning model was developed to examine the relationship between PAUSS scores and TRS, obtaining an accuracy of 0.65 and an AUC of 0.67. Specifically, PAUSS items N6 (“lack of spontaneity and flow of conversation”) and N7 (“stereotypical thinking”) emerged as the most significant factors in the model. In addition, PAUSS was correlated with cognitive and social functions, as well as soft neurological signs, in TRS patients. Autism-related symptoms were found to predict significant variance in motor coordination, verbal fluency, functional ability and soft neurological signs. These results suggest that autism-related symptoms in schizophrenia may define a distinct subgroup with unique neurobiological characteristics.</t>
        </is>
      </c>
      <c r="W89" s="43" t="inlineStr">
        <is>
          <t>title_abstract_plus_targeted_primary_source_verification</t>
        </is>
      </c>
      <c r="X89" s="43" t="inlineStr">
        <is>
          <t>doi:10.1016/j.jpsychires.2025.03.040</t>
        </is>
      </c>
      <c r="Y89" s="43">
        <f>COUNTIF($A$2:$A$431,A89)</f>
        <v/>
      </c>
      <c r="Z89" s="41">
        <f>IF(D89="Provisional include",IFERROR(IF(INDEX('Texto_completo_191'!$K$2:$K$193,MATCH(A89,'Texto_completo_191'!$A$2:$A$193,0))=0,"",INDEX('Texto_completo_191'!$K$2:$K$193,MATCH(A89,'Texto_completo_191'!$A$2:$A$193,0))),""),IF(D89="Excluded",J89,""))</f>
        <v/>
      </c>
      <c r="AA89" s="43">
        <f>IF(D89="Provisional include",IFERROR(IF(INDEX('Texto_completo_191'!$L$2:$L$193,MATCH(A89,'Texto_completo_191'!$A$2:$A$193,0))=0,"",INDEX('Texto_completo_191'!$L$2:$L$193,MATCH(A89,'Texto_completo_191'!$A$2:$A$193,0))),""),"")</f>
        <v/>
      </c>
      <c r="AB89" s="131">
        <f>IF(D89="Provisional include",IFERROR(IF(INDEX('Texto_completo_191'!$M$2:$M$193,MATCH(A89,'Texto_completo_191'!$A$2:$A$193,0))=0,"",INDEX('Texto_completo_191'!$M$2:$M$193,MATCH(A89,'Texto_completo_191'!$A$2:$A$193,0))),""),"")</f>
        <v/>
      </c>
    </row>
    <row r="90" ht="34" customHeight="1">
      <c r="A90" s="130" t="n">
        <v>89</v>
      </c>
      <c r="B90" s="43" t="inlineStr">
        <is>
          <t>exclude_out_of_scope_topic_or_population</t>
        </is>
      </c>
      <c r="C90" s="41" t="inlineStr">
        <is>
          <t>Excluir: tema/población fuera de alcance</t>
        </is>
      </c>
      <c r="D90" s="43" t="inlineStr">
        <is>
          <t>Excluded</t>
        </is>
      </c>
      <c r="E90" s="43" t="inlineStr">
        <is>
          <t>No</t>
        </is>
      </c>
      <c r="F90" s="43" t="inlineStr">
        <is>
          <t>Title/abstract screening</t>
        </is>
      </c>
      <c r="G90" s="41">
        <f>IF(D90="Provisional include",IFERROR(INDEX('Texto_completo_191'!$H$2:$H$193,MATCH(A90,'Texto_completo_191'!$A$2:$A$193,0)),"Not recorded"),IF(D90="Report not retrieved","Not retrieved","Not applicable"))</f>
        <v/>
      </c>
      <c r="H90" s="41">
        <f>IF(D90="Provisional include",IFERROR(INDEX('Texto_completo_191'!$J$2:$J$193,MATCH(A90,'Texto_completo_191'!$A$2:$A$193,0)),"Pending adjudication"),IF(D90="Report not retrieved","Report not retrieved","Not applicable"))</f>
        <v/>
      </c>
      <c r="I90" s="41" t="str"/>
      <c r="J90" s="41" t="inlineStr">
        <is>
          <t>No estudia ASD en el sentido del protocolo, usa otro significado de ASD o aborda otra población/resultado sin aplicación pertinente al proceso ASD.</t>
        </is>
      </c>
      <c r="K90" s="43" t="n"/>
      <c r="L90" s="43" t="n"/>
      <c r="M90" s="130" t="n">
        <v>2026</v>
      </c>
      <c r="N90" s="41" t="inlineStr">
        <is>
          <t>Stakeholder Perspectives on Humanistic Implementation of Computer Perception in Health Care: Qualitative Study</t>
        </is>
      </c>
      <c r="O90" s="43" t="inlineStr">
        <is>
          <t>Kristin M Kostick-Quenet and Meghan E Hurley and Syed Ayaz and John D Herrington and Casey J Zampella and Julia Parish-Morris and Birkan Tunç and Gabriel Lázaro-Muñoz and Jennifer Blumenthal-Barby and Eric A Storch</t>
        </is>
      </c>
      <c r="P90" s="43" t="inlineStr">
        <is>
          <t>10.2196/79182</t>
        </is>
      </c>
      <c r="Q90" s="41" t="inlineStr">
        <is>
          <t>JMIR Mental Health</t>
        </is>
      </c>
      <c r="R90" s="43" t="inlineStr">
        <is>
          <t>article</t>
        </is>
      </c>
      <c r="S90" s="43" t="inlineStr">
        <is>
          <t>JMIR Publications Inc.</t>
        </is>
      </c>
      <c r="T90" s="43" t="inlineStr">
        <is>
          <t>https://doi.org/10.2196/79182</t>
        </is>
      </c>
      <c r="U90" s="41" t="str"/>
      <c r="V90" s="43" t="inlineStr">
        <is>
          <t>Background: Computer perception (CP) technologies-including digital phenotyping, affective computing, and related passive sensing approaches-offer unprecedented opportunities to personalize health care, especially mental health care, yet they also provoke concerns about privacy, bias, and the erosion of empathic, relationship-centered practice. At present, it remains elusive what stakeholders who design, deploy, and experience these tools in real-world settings perceive as the risks and benefits of CP technologies. Objective: This study aims to explore key stakeholder perspectives on the potential benefits, risks, and concerns associated with integrating CP technologies into patient care. A better understanding of these concerns is crucial for responding to and mitigating such concerns via design implementation strategies that augment, rather than compromise, patient-centered and humanistic care and associated outcomes. Methods: We conducted in-depth, semistructured interviews with 102 stakeholders involved at key points in CP's development and implementation: adolescent patients (n=20) and their caregivers (n=20); frontline clinicians (n=20); technology developers (n=21); and ethics, legal, policy, or philosophy scholars (n=21). Interviews (∼45 minutes each) explored perceived benefits, risks, and implementation challenges of CP in clinical care. Transcripts underwent thematic analysis by a multidisciplinary team; reliability was enhanced through double coding and consensus adjudication. Results: Stakeholders raised concerns across 7 themes: (1) Data Privacy and Protection (88/102, 86.3%); (2) Trustworthiness and Integrity of CP Technologies (72/102, 70.6%); (3) direct and indirect Patient Harms (65/102, 63.7%); (4) Utility and Implementation Challenges (60/102, 58.8%); (5) Patient-Specific Relevance (24/102, 23.5%); (6) Regulation and Governance (17/102, 16.7%); and (7) Philosophical Critiques of reductionism (13/102, 12.7%). A cross-cutting insight was the primacy of context and subjective meaning in determining whether CP outputs are clinically valid and actionable. Participants warned that without attention to these factors, algorithms risk misclassification and dehumanization of care. Conclusions: To operationalize humanistic safeguards, we propose "personalized road maps": co-designed plans that predetermine which metrics will be monitored, how and when feedback is shared, thresholds for clinical action, and procedures for reconciling discrepancies between algorithmic inferences and lived experience. Road maps embed patient education, dynamic consent, and tailored feedback, thereby aligning CP deployment with patient autonomy, therapeutic alliance, and ethical transparency. This multistakeholder study provides the first comprehensive, evidence-based account of relational, technical, and governance challenges raised by CP tools in clinical care. By translating these insights into personalized road maps, we offer a practical framework for developers, clinicians, and policy makers seeking to harness continuous behavioral data while preserving the humanistic core of care.</t>
        </is>
      </c>
      <c r="W90" s="43" t="inlineStr">
        <is>
          <t>title_abstract_plus_targeted_primary_source_verification</t>
        </is>
      </c>
      <c r="X90" s="43" t="inlineStr">
        <is>
          <t>doi:10.2196/79182</t>
        </is>
      </c>
      <c r="Y90" s="43">
        <f>COUNTIF($A$2:$A$431,A90)</f>
        <v/>
      </c>
      <c r="Z90" s="41">
        <f>IF(D90="Provisional include",IFERROR(IF(INDEX('Texto_completo_191'!$K$2:$K$193,MATCH(A90,'Texto_completo_191'!$A$2:$A$193,0))=0,"",INDEX('Texto_completo_191'!$K$2:$K$193,MATCH(A90,'Texto_completo_191'!$A$2:$A$193,0))),""),IF(D90="Excluded",J90,""))</f>
        <v/>
      </c>
      <c r="AA90" s="43">
        <f>IF(D90="Provisional include",IFERROR(IF(INDEX('Texto_completo_191'!$L$2:$L$193,MATCH(A90,'Texto_completo_191'!$A$2:$A$193,0))=0,"",INDEX('Texto_completo_191'!$L$2:$L$193,MATCH(A90,'Texto_completo_191'!$A$2:$A$193,0))),""),"")</f>
        <v/>
      </c>
      <c r="AB90" s="131">
        <f>IF(D90="Provisional include",IFERROR(IF(INDEX('Texto_completo_191'!$M$2:$M$193,MATCH(A90,'Texto_completo_191'!$A$2:$A$193,0))=0,"",INDEX('Texto_completo_191'!$M$2:$M$193,MATCH(A90,'Texto_completo_191'!$A$2:$A$193,0))),""),"")</f>
        <v/>
      </c>
    </row>
    <row r="91" ht="34" customHeight="1">
      <c r="A91" s="130" t="n">
        <v>90</v>
      </c>
      <c r="B91" s="43" t="inlineStr">
        <is>
          <t>exclude_no_qualifying_ai_application</t>
        </is>
      </c>
      <c r="C91" s="41" t="inlineStr">
        <is>
          <t>Excluir: sin aplicación de IA elegible</t>
        </is>
      </c>
      <c r="D91" s="43" t="inlineStr">
        <is>
          <t>Excluded</t>
        </is>
      </c>
      <c r="E91" s="43" t="inlineStr">
        <is>
          <t>No</t>
        </is>
      </c>
      <c r="F91" s="43" t="inlineStr">
        <is>
          <t>Title/abstract screening</t>
        </is>
      </c>
      <c r="G91" s="41">
        <f>IF(D91="Provisional include",IFERROR(INDEX('Texto_completo_191'!$H$2:$H$193,MATCH(A91,'Texto_completo_191'!$A$2:$A$193,0)),"Not recorded"),IF(D91="Report not retrieved","Not retrieved","Not applicable"))</f>
        <v/>
      </c>
      <c r="H91" s="41">
        <f>IF(D91="Provisional include",IFERROR(INDEX('Texto_completo_191'!$J$2:$J$193,MATCH(A91,'Texto_completo_191'!$A$2:$A$193,0)),"Pending adjudication"),IF(D91="Report not retrieved","Report not retrieved","Not applicable"))</f>
        <v/>
      </c>
      <c r="I91" s="41" t="str"/>
      <c r="J91" s="41" t="inlineStr">
        <is>
          <t>El trabajo no implementa ni evalúa una técnica de IA/ML como componente sustantivo del estudio de ASD.</t>
        </is>
      </c>
      <c r="K91" s="43" t="n"/>
      <c r="L91" s="43" t="n"/>
      <c r="M91" s="130" t="n">
        <v>2025</v>
      </c>
      <c r="N91" s="41" t="inlineStr">
        <is>
          <t>Assessing the impact of Transcranial Direct Current Stimulation (tDCS) over the dorsolateral prefrontal cortex on social communication in children and adolescents with Autism Spectrum Disorder (ASD)</t>
        </is>
      </c>
      <c r="O91" s="43" t="inlineStr">
        <is>
          <t>Alptekin Aydin and Ali YILDIRIM</t>
        </is>
      </c>
      <c r="P91" s="43" t="inlineStr">
        <is>
          <t>10.1016/j.ridd.2025.104958</t>
        </is>
      </c>
      <c r="Q91" s="41" t="inlineStr">
        <is>
          <t>Research in Developmental Disabilities</t>
        </is>
      </c>
      <c r="R91" s="43" t="inlineStr">
        <is>
          <t>article</t>
        </is>
      </c>
      <c r="S91" s="43" t="inlineStr">
        <is>
          <t>Elsevier Inc.</t>
        </is>
      </c>
      <c r="T91" s="43" t="inlineStr">
        <is>
          <t>https://www.sciencedirect.com/science/article/pii/S0891422225000423</t>
        </is>
      </c>
      <c r="U91" s="41" t="str"/>
      <c r="V91" s="43" t="inlineStr">
        <is>
          <t>Introduction: Autism Spectrum Disorder (ASD) is characterized by persistent difficulties in social communication and behavior regulation. Although behavioral and pharmacological interventions exist, many yield limited improvements in these core areas. Transcranial Direct Current Stimulation (tDCS), a non-invasive neuromodulation technique, has shown potential for enhancing social and cognitive functions in individuals with ASD. This study evaluated the impact of tDCS, applied over the Dorsolateral Prefrontal Cortex (DLPFC), on social communication and behavioral outcomes in children and adolescents with ASD. Materials and methods: Two hundred sixty-five participants (3–18 years) with clinically confirmed ASD diagnoses (including ADOS-2 assessments) received a four-week course of tDCS over the DLPFC. Outcome measures included the Social Responsiveness Scale (SRS-2), the Autism Diagnostic Observation Schedule (ADOS-2), and the Aberrant Behavior Checklist (ABC). Family perceptions were explored through semi-structured interviews. Quantitative data were analyzed using paired t-tests and ANOVA, and qualitative data were examined via thematic analysis. No sham or control group was included. Results: Participants exhibited significant improvements in verbal and non-verbal communication (e.g., vocabulary, eye contact, gesture use), as well as reductions in repetitive behaviors and emotional dysregulation. Families reported decreased parental stress and enhanced family interactions, underscoring the intervention's feasibility and acceptability. Conclusion: tDCS over the DLPFC shows promise as an adjunctive intervention to improve social communication and behavioral outcomes in children and adolescents with ASD. However, the absence of a control group and the short duration of follow-up limit causal inferences. Further randomized, controlled, and longitudinal studies are needed to confirm these preliminary findings and determine their long-term clinical relevance.</t>
        </is>
      </c>
      <c r="W91" s="43" t="inlineStr">
        <is>
          <t>title_abstract_plus_targeted_primary_source_verification</t>
        </is>
      </c>
      <c r="X91" s="43" t="inlineStr">
        <is>
          <t>doi:10.1016/j.ridd.2025.104958</t>
        </is>
      </c>
      <c r="Y91" s="43">
        <f>COUNTIF($A$2:$A$431,A91)</f>
        <v/>
      </c>
      <c r="Z91" s="41">
        <f>IF(D91="Provisional include",IFERROR(IF(INDEX('Texto_completo_191'!$K$2:$K$193,MATCH(A91,'Texto_completo_191'!$A$2:$A$193,0))=0,"",INDEX('Texto_completo_191'!$K$2:$K$193,MATCH(A91,'Texto_completo_191'!$A$2:$A$193,0))),""),IF(D91="Excluded",J91,""))</f>
        <v/>
      </c>
      <c r="AA91" s="43">
        <f>IF(D91="Provisional include",IFERROR(IF(INDEX('Texto_completo_191'!$L$2:$L$193,MATCH(A91,'Texto_completo_191'!$A$2:$A$193,0))=0,"",INDEX('Texto_completo_191'!$L$2:$L$193,MATCH(A91,'Texto_completo_191'!$A$2:$A$193,0))),""),"")</f>
        <v/>
      </c>
      <c r="AB91" s="131">
        <f>IF(D91="Provisional include",IFERROR(IF(INDEX('Texto_completo_191'!$M$2:$M$193,MATCH(A91,'Texto_completo_191'!$A$2:$A$193,0))=0,"",INDEX('Texto_completo_191'!$M$2:$M$193,MATCH(A91,'Texto_completo_191'!$A$2:$A$193,0))),""),"")</f>
        <v/>
      </c>
    </row>
    <row r="92" ht="34" customHeight="1">
      <c r="A92" s="130" t="n">
        <v>91</v>
      </c>
      <c r="B92" s="43" t="inlineStr">
        <is>
          <t>exclude_out_of_scope_topic_or_population</t>
        </is>
      </c>
      <c r="C92" s="41" t="inlineStr">
        <is>
          <t>Excluir: tema/población fuera de alcance</t>
        </is>
      </c>
      <c r="D92" s="43" t="inlineStr">
        <is>
          <t>Excluded</t>
        </is>
      </c>
      <c r="E92" s="43" t="inlineStr">
        <is>
          <t>No</t>
        </is>
      </c>
      <c r="F92" s="43" t="inlineStr">
        <is>
          <t>Title/abstract screening</t>
        </is>
      </c>
      <c r="G92" s="41">
        <f>IF(D92="Provisional include",IFERROR(INDEX('Texto_completo_191'!$H$2:$H$193,MATCH(A92,'Texto_completo_191'!$A$2:$A$193,0)),"Not recorded"),IF(D92="Report not retrieved","Not retrieved","Not applicable"))</f>
        <v/>
      </c>
      <c r="H92" s="41">
        <f>IF(D92="Provisional include",IFERROR(INDEX('Texto_completo_191'!$J$2:$J$193,MATCH(A92,'Texto_completo_191'!$A$2:$A$193,0)),"Pending adjudication"),IF(D92="Report not retrieved","Report not retrieved","Not applicable"))</f>
        <v/>
      </c>
      <c r="I92" s="41" t="str"/>
      <c r="J92" s="41" t="inlineStr">
        <is>
          <t>No estudia ASD en el sentido del protocolo, usa otro significado de ASD o aborda otra población/resultado sin aplicación pertinente al proceso ASD.</t>
        </is>
      </c>
      <c r="K92" s="43" t="n"/>
      <c r="L92" s="43" t="n"/>
      <c r="M92" s="130" t="n">
        <v>2026</v>
      </c>
      <c r="N92" s="41" t="inlineStr">
        <is>
          <t>Effects of an Eye-Tracking Digital Serious Game on Cognitive Function in Mild Cognitive Impairment: Pilot Intervention Study</t>
        </is>
      </c>
      <c r="O92" s="43" t="inlineStr">
        <is>
          <t>Sang Woo Lee and Jun Su Kim and Seung Jae Kim and Seungho Choun and Jeong Heon Song</t>
        </is>
      </c>
      <c r="P92" s="43" t="inlineStr">
        <is>
          <t>10.2196/88924</t>
        </is>
      </c>
      <c r="Q92" s="41" t="inlineStr">
        <is>
          <t>JMIR Formative Research</t>
        </is>
      </c>
      <c r="R92" s="43" t="inlineStr">
        <is>
          <t>article</t>
        </is>
      </c>
      <c r="S92" s="43" t="inlineStr">
        <is>
          <t>JMIR Publications Inc.</t>
        </is>
      </c>
      <c r="T92" s="43" t="inlineStr">
        <is>
          <t>https://doi.org/10.2196/88924</t>
        </is>
      </c>
      <c r="U92" s="41" t="str"/>
      <c r="V92" s="43" t="inlineStr">
        <is>
          <t>Background: Cognitive decline in aging populations underscores the need for early interventions in mild cognitive impairment (MCI), where pharmacological treatments show limited benefit. Eye-movement metrics serve as sensitive markers of cognitive deficits in MCI, and digital programs integrating these tasks offer scalable, data-driven training approaches. Objective: This study aimed to evaluate the effectiveness of a digital cognitive training program incorporating eye-movement tasks in individuals with MCI, and to determine whether eye-movement indicators can serve as objective markers of cognitive improvement. Methods: A total of 12 participants aged 60-85 years with MCI (Korean version of the Montreal Cognitive Assessment [K-MoCA] score of ≤22) completed baseline and postintervention assessments using the K-MoCA and Mini-Mental State Examination-Korean version (MMSE-K). Longitudinal changes in visuospatial attention and oculomotor performance were examined using Spearman correlations across sessions, and pre-post comparisons of eye-tracking metrics were conducted to assess training-related improvements. Results: Cognitive scores improved significantly, with K-MoCA increasing by 1.5 points (from mean 20.3, SD 1.1 to mean 21.8, SD 1.7; P=.004; Cohen d=1.38) and MMSE-K by 1.3 points (from mean 21.9, SD 2.0 to mean 23.2, SD 2.2; P=.002; Cohen d=1.29). Fixation duration decreased (r=0.248; P=.003), and saccade velocity increased (r=0.258; P=.002), indicating enhanced visual processing efficiency and faster attentional shifts, whereas fixation count and saccade amplitude showed no consistent changes. In addition, saccade duration decreased by 21.72 ms, and saccade velocity increased by 114.54 °/s. Conclusions: Digital cognitive training yielded measurable gains in visuospatial attention and oculomotor efficiency in MCI, with optimized fixation and saccade patterns indicating enhanced attentional control and information processing. These findings support eye-movement metrics as sensitive indicators of cognitive change and highlight digital interventions as scalable, noninvasive tools for cognitive support in aging populations.</t>
        </is>
      </c>
      <c r="W92" s="43" t="inlineStr">
        <is>
          <t>title_abstract_plus_targeted_primary_source_verification</t>
        </is>
      </c>
      <c r="X92" s="43" t="inlineStr">
        <is>
          <t>doi:10.2196/88924</t>
        </is>
      </c>
      <c r="Y92" s="43">
        <f>COUNTIF($A$2:$A$431,A92)</f>
        <v/>
      </c>
      <c r="Z92" s="41">
        <f>IF(D92="Provisional include",IFERROR(IF(INDEX('Texto_completo_191'!$K$2:$K$193,MATCH(A92,'Texto_completo_191'!$A$2:$A$193,0))=0,"",INDEX('Texto_completo_191'!$K$2:$K$193,MATCH(A92,'Texto_completo_191'!$A$2:$A$193,0))),""),IF(D92="Excluded",J92,""))</f>
        <v/>
      </c>
      <c r="AA92" s="43">
        <f>IF(D92="Provisional include",IFERROR(IF(INDEX('Texto_completo_191'!$L$2:$L$193,MATCH(A92,'Texto_completo_191'!$A$2:$A$193,0))=0,"",INDEX('Texto_completo_191'!$L$2:$L$193,MATCH(A92,'Texto_completo_191'!$A$2:$A$193,0))),""),"")</f>
        <v/>
      </c>
      <c r="AB92" s="131">
        <f>IF(D92="Provisional include",IFERROR(IF(INDEX('Texto_completo_191'!$M$2:$M$193,MATCH(A92,'Texto_completo_191'!$A$2:$A$193,0))=0,"",INDEX('Texto_completo_191'!$M$2:$M$193,MATCH(A92,'Texto_completo_191'!$A$2:$A$193,0))),""),"")</f>
        <v/>
      </c>
    </row>
    <row r="93" ht="34" customHeight="1">
      <c r="A93" s="130" t="n">
        <v>92</v>
      </c>
      <c r="B93" s="43" t="inlineStr">
        <is>
          <t>include_after_title_abstract_screen</t>
        </is>
      </c>
      <c r="C93" s="41" t="inlineStr">
        <is>
          <t>Incluir provisionalmente</t>
        </is>
      </c>
      <c r="D93" s="43" t="inlineStr">
        <is>
          <t>Provisional include</t>
        </is>
      </c>
      <c r="E93" s="43" t="inlineStr">
        <is>
          <t>Sí</t>
        </is>
      </c>
      <c r="F93" s="43" t="inlineStr">
        <is>
          <t>Title/abstract screening</t>
        </is>
      </c>
      <c r="G93" s="41">
        <f>IF(D93="Provisional include",IFERROR(INDEX('Texto_completo_191'!$H$2:$H$193,MATCH(A93,'Texto_completo_191'!$A$2:$A$193,0)),"Not recorded"),IF(D93="Report not retrieved","Not retrieved","Not applicable"))</f>
        <v/>
      </c>
      <c r="H93" s="41">
        <f>IF(D93="Provisional include",IFERROR(INDEX('Texto_completo_191'!$J$2:$J$193,MATCH(A93,'Texto_completo_191'!$A$2:$A$193,0)),"Pending adjudication"),IF(D93="Report not retrieved","Report not retrieved","Not applicable"))</f>
        <v/>
      </c>
      <c r="I93" s="41" t="str"/>
      <c r="J93" s="41" t="inlineStr">
        <is>
          <t>Estudio primario o implementación/evaluación empírica de IA, aprendizaje automático o modelado computacional aplicado a ASD, riesgo, caracterización, apoyo o intervención.</t>
        </is>
      </c>
      <c r="K93" s="43" t="n"/>
      <c r="L93" s="43" t="n"/>
      <c r="M93" s="130" t="n">
        <v>2025</v>
      </c>
      <c r="N93" s="41" t="inlineStr">
        <is>
          <t>Data independent acquisition proteomics and machine learning reveals that proteins associated with immunity are potential molecular markers for early diagnosis of autism</t>
        </is>
      </c>
      <c r="O93" s="43" t="inlineStr">
        <is>
          <t>Erlin Hu and Xiaoni Kuang and Sun Zhaohui and Sifeng Wang and Tuoyu Gan and Wenjuan zhou and Zhu Ming and Yuxia Cheng and Chunhua Ye and Kang Yan and Xiaohui Gong and Tuanmei Wang and Xiangwen Peng</t>
        </is>
      </c>
      <c r="P93" s="43" t="inlineStr">
        <is>
          <t>10.1016/j.cca.2025.120238</t>
        </is>
      </c>
      <c r="Q93" s="41" t="inlineStr">
        <is>
          <t>Clinica Chimica Acta</t>
        </is>
      </c>
      <c r="R93" s="43" t="inlineStr">
        <is>
          <t>article</t>
        </is>
      </c>
      <c r="S93" s="43" t="inlineStr">
        <is>
          <t>Elsevier B.V.</t>
        </is>
      </c>
      <c r="T93" s="43" t="inlineStr">
        <is>
          <t>https://www.sciencedirect.com/science/article/pii/S0009898125001172</t>
        </is>
      </c>
      <c r="U93" s="41" t="str"/>
      <c r="V93" s="43"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W93" s="43" t="inlineStr">
        <is>
          <t>title_abstract_plus_targeted_primary_source_verification</t>
        </is>
      </c>
      <c r="X93" s="43" t="inlineStr">
        <is>
          <t>doi:10.1016/j.cca.2025.120238</t>
        </is>
      </c>
      <c r="Y93" s="43">
        <f>COUNTIF($A$2:$A$431,A93)</f>
        <v/>
      </c>
      <c r="Z93" s="41">
        <f>IF(D93="Provisional include",IFERROR(IF(INDEX('Texto_completo_191'!$K$2:$K$193,MATCH(A93,'Texto_completo_191'!$A$2:$A$193,0))=0,"",INDEX('Texto_completo_191'!$K$2:$K$193,MATCH(A93,'Texto_completo_191'!$A$2:$A$193,0))),""),IF(D93="Excluded",J93,""))</f>
        <v/>
      </c>
      <c r="AA93" s="43">
        <f>IF(D93="Provisional include",IFERROR(IF(INDEX('Texto_completo_191'!$L$2:$L$193,MATCH(A93,'Texto_completo_191'!$A$2:$A$193,0))=0,"",INDEX('Texto_completo_191'!$L$2:$L$193,MATCH(A93,'Texto_completo_191'!$A$2:$A$193,0))),""),"")</f>
        <v/>
      </c>
      <c r="AB93" s="131">
        <f>IF(D93="Provisional include",IFERROR(IF(INDEX('Texto_completo_191'!$M$2:$M$193,MATCH(A93,'Texto_completo_191'!$A$2:$A$193,0))=0,"",INDEX('Texto_completo_191'!$M$2:$M$193,MATCH(A93,'Texto_completo_191'!$A$2:$A$193,0))),""),"")</f>
        <v/>
      </c>
    </row>
    <row r="94" ht="34" customHeight="1">
      <c r="A94" s="130" t="n">
        <v>93</v>
      </c>
      <c r="B94" s="43" t="inlineStr">
        <is>
          <t>include_after_full_text_open_access</t>
        </is>
      </c>
      <c r="C94" s="41" t="inlineStr">
        <is>
          <t>Incluir tras revisión de texto completo abierto</t>
        </is>
      </c>
      <c r="D94" s="43" t="inlineStr">
        <is>
          <t>Provisional include</t>
        </is>
      </c>
      <c r="E94" s="43" t="inlineStr">
        <is>
          <t>Sí</t>
        </is>
      </c>
      <c r="F94" s="43" t="inlineStr">
        <is>
          <t>Full-text review</t>
        </is>
      </c>
      <c r="G94" s="41">
        <f>IF(D94="Provisional include",IFERROR(INDEX('Texto_completo_191'!$H$2:$H$193,MATCH(A94,'Texto_completo_191'!$A$2:$A$193,0)),"Not recorded"),IF(D94="Report not retrieved","Not retrieved","Not applicable"))</f>
        <v/>
      </c>
      <c r="H94" s="41">
        <f>IF(D94="Provisional include",IFERROR(INDEX('Texto_completo_191'!$J$2:$J$193,MATCH(A94,'Texto_completo_191'!$A$2:$A$193,0)),"Pending adjudication"),IF(D94="Report not retrieved","Report not retrieved","Not applicable"))</f>
        <v/>
      </c>
      <c r="I94" s="41" t="n"/>
      <c r="J94" s="41" t="inlineStr">
        <is>
          <t>Texto completo confirma estudio primario con Deep Learning aplicado a ASD (Clinical reasoning classification and explanation).</t>
        </is>
      </c>
      <c r="K94" s="43" t="n"/>
      <c r="L94" s="43" t="n"/>
      <c r="M94" s="130" t="n">
        <v>2025</v>
      </c>
      <c r="N94" s="41" t="inlineStr">
        <is>
          <t>Large language models deconstruct the clinical intuition behind diagnosing autism</t>
        </is>
      </c>
      <c r="O94" s="43" t="inlineStr">
        <is>
          <t>Jack Stanley and Emmett Rabot and Siva Reddy and Eugene Belilovsky and Laurent Mottron and Danilo Bzdok</t>
        </is>
      </c>
      <c r="P94" s="43" t="inlineStr">
        <is>
          <t>10.1016/j.cell.2025.02.025</t>
        </is>
      </c>
      <c r="Q94" s="41" t="inlineStr">
        <is>
          <t>Cell</t>
        </is>
      </c>
      <c r="R94" s="43" t="inlineStr">
        <is>
          <t>article</t>
        </is>
      </c>
      <c r="S94" s="43" t="inlineStr">
        <is>
          <t>Elsevier B.V.</t>
        </is>
      </c>
      <c r="T94" s="43" t="inlineStr">
        <is>
          <t>https://doi.org/10.1016/j.cell.2025.02.025</t>
        </is>
      </c>
      <c r="U94" s="41" t="inlineStr">
        <is>
          <t>Texto completo abierto revisado; evidencia y codificación en Extraccion_RQ_nuevos.</t>
        </is>
      </c>
      <c r="V94" s="43"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W94" s="43" t="inlineStr">
        <is>
          <t>open_full_text_review_2026_09_04</t>
        </is>
      </c>
      <c r="X94" s="43" t="inlineStr">
        <is>
          <t>doi:10.1016/j.cell.2025.02.025</t>
        </is>
      </c>
      <c r="Y94" s="43">
        <f>COUNTIF($A$2:$A$431,A94)</f>
        <v/>
      </c>
      <c r="Z94" s="41">
        <f>IF(D94="Provisional include",IFERROR(IF(INDEX('Texto_completo_191'!$K$2:$K$193,MATCH(A94,'Texto_completo_191'!$A$2:$A$193,0))=0,"",INDEX('Texto_completo_191'!$K$2:$K$193,MATCH(A94,'Texto_completo_191'!$A$2:$A$193,0))),""),IF(D94="Excluded",J94,""))</f>
        <v/>
      </c>
      <c r="AA94" s="43">
        <f>IF(D94="Provisional include",IFERROR(IF(INDEX('Texto_completo_191'!$L$2:$L$193,MATCH(A94,'Texto_completo_191'!$A$2:$A$193,0))=0,"",INDEX('Texto_completo_191'!$L$2:$L$193,MATCH(A94,'Texto_completo_191'!$A$2:$A$193,0))),""),"")</f>
        <v/>
      </c>
      <c r="AB94" s="131">
        <f>IF(D94="Provisional include",IFERROR(IF(INDEX('Texto_completo_191'!$M$2:$M$193,MATCH(A94,'Texto_completo_191'!$A$2:$A$193,0))=0,"",INDEX('Texto_completo_191'!$M$2:$M$193,MATCH(A94,'Texto_completo_191'!$A$2:$A$193,0))),""),"")</f>
        <v/>
      </c>
    </row>
    <row r="95" ht="34" customHeight="1">
      <c r="A95" s="130" t="n">
        <v>94</v>
      </c>
      <c r="B95" s="43" t="inlineStr">
        <is>
          <t>exclude_out_of_scope_topic_or_population</t>
        </is>
      </c>
      <c r="C95" s="41" t="inlineStr">
        <is>
          <t>Excluir: tema/población fuera de alcance</t>
        </is>
      </c>
      <c r="D95" s="43" t="inlineStr">
        <is>
          <t>Excluded</t>
        </is>
      </c>
      <c r="E95" s="43" t="inlineStr">
        <is>
          <t>No</t>
        </is>
      </c>
      <c r="F95" s="43" t="inlineStr">
        <is>
          <t>Title/abstract screening</t>
        </is>
      </c>
      <c r="G95" s="41">
        <f>IF(D95="Provisional include",IFERROR(INDEX('Texto_completo_191'!$H$2:$H$193,MATCH(A95,'Texto_completo_191'!$A$2:$A$193,0)),"Not recorded"),IF(D95="Report not retrieved","Not retrieved","Not applicable"))</f>
        <v/>
      </c>
      <c r="H95" s="41">
        <f>IF(D95="Provisional include",IFERROR(INDEX('Texto_completo_191'!$J$2:$J$193,MATCH(A95,'Texto_completo_191'!$A$2:$A$193,0)),"Pending adjudication"),IF(D95="Report not retrieved","Report not retrieved","Not applicable"))</f>
        <v/>
      </c>
      <c r="I95" s="41" t="str"/>
      <c r="J95" s="41" t="inlineStr">
        <is>
          <t>No estudia ASD en el sentido del protocolo, usa otro significado de ASD o aborda otra población/resultado sin aplicación pertinente al proceso ASD.</t>
        </is>
      </c>
      <c r="K95" s="43" t="n"/>
      <c r="L95" s="43" t="n"/>
      <c r="M95" s="130" t="n">
        <v>2026</v>
      </c>
      <c r="N95" s="41" t="inlineStr">
        <is>
          <t>AI Chatbots for Mental Health Self-Management: Lived Experience–Centered Qualitative Study</t>
        </is>
      </c>
      <c r="O95" s="43" t="inlineStr">
        <is>
          <t>Dong Whi Yoo and Jiayue Melissa Shi and Violeta J Rodriguez and Koustuv Saha</t>
        </is>
      </c>
      <c r="P95" s="43" t="inlineStr">
        <is>
          <t>10.2196/78288</t>
        </is>
      </c>
      <c r="Q95" s="41" t="inlineStr">
        <is>
          <t>JMIR Mental Health</t>
        </is>
      </c>
      <c r="R95" s="43" t="inlineStr">
        <is>
          <t>article</t>
        </is>
      </c>
      <c r="S95" s="43" t="inlineStr">
        <is>
          <t>JMIR Publications Inc.</t>
        </is>
      </c>
      <c r="T95" s="43" t="inlineStr">
        <is>
          <t>https://doi.org/10.2196/78288</t>
        </is>
      </c>
      <c r="U95" s="41" t="str"/>
      <c r="V95" s="43" t="inlineStr">
        <is>
          <t>Background: Large language models (LLMs) now enable chatbots to engage in sensitive mental health conversations, including depression self-management. Yet their rapid deployment often overlooks how well these tools align with the priorities of people with lived experiences, which can introduce harms such as inaccurate information, lack of empathy, or inadequate crisis support. Objective: This study explores how people with lived experience of depression experience an LLM-based mental health chatbot in self-management contexts, and what perceived benefits, limitations, and concerns inform harm-mitigating design implications. Methods: We developed a technology probe (a GPT-4o–based chatbot named Zenny) designed to simulate depression self-management scenarios grounded in prior research. We conducted interviews with 17 individuals with lived experiences of depression, who interacted with Zenny during the session. We applied qualitative content analysis to interview transcripts, notes, and chat logs using sensitizing concepts related to values and harms. Results: We identified 3 themes shaping participants’ evaluations: (1) informational accuracy and applicability, including concerns about incorrect or misleading information, vagueness, and fit with personal constraints; (2) emotional support vs need for human connection, including validation and a judgment-free space alongside perceived limits of machine empathy; and (3) a personalization-privacy dilemma, where participants wanted more tailored guidance while withholding sensitive information and using privacy-preserving tactics. Conclusions: People with lived experience of depression evaluated LLM-based mental health chatbots through intertwined priorities of actionable information, emotional validation with clear limits, and personalization that does not require unsafe data disclosure. These findings suggest concrete design strategies to mitigate harms and support LLM-based tools as complements to, rather than replacements for, human support and recovery.</t>
        </is>
      </c>
      <c r="W95" s="43" t="inlineStr">
        <is>
          <t>title_abstract_plus_targeted_primary_source_verification</t>
        </is>
      </c>
      <c r="X95" s="43" t="inlineStr">
        <is>
          <t>doi:10.2196/78288</t>
        </is>
      </c>
      <c r="Y95" s="43">
        <f>COUNTIF($A$2:$A$431,A95)</f>
        <v/>
      </c>
      <c r="Z95" s="41">
        <f>IF(D95="Provisional include",IFERROR(IF(INDEX('Texto_completo_191'!$K$2:$K$193,MATCH(A95,'Texto_completo_191'!$A$2:$A$193,0))=0,"",INDEX('Texto_completo_191'!$K$2:$K$193,MATCH(A95,'Texto_completo_191'!$A$2:$A$193,0))),""),IF(D95="Excluded",J95,""))</f>
        <v/>
      </c>
      <c r="AA95" s="43">
        <f>IF(D95="Provisional include",IFERROR(IF(INDEX('Texto_completo_191'!$L$2:$L$193,MATCH(A95,'Texto_completo_191'!$A$2:$A$193,0))=0,"",INDEX('Texto_completo_191'!$L$2:$L$193,MATCH(A95,'Texto_completo_191'!$A$2:$A$193,0))),""),"")</f>
        <v/>
      </c>
      <c r="AB95" s="131">
        <f>IF(D95="Provisional include",IFERROR(IF(INDEX('Texto_completo_191'!$M$2:$M$193,MATCH(A95,'Texto_completo_191'!$A$2:$A$193,0))=0,"",INDEX('Texto_completo_191'!$M$2:$M$193,MATCH(A95,'Texto_completo_191'!$A$2:$A$193,0))),""),"")</f>
        <v/>
      </c>
    </row>
    <row r="96" ht="34" customHeight="1">
      <c r="A96" s="130" t="n">
        <v>95</v>
      </c>
      <c r="B96" s="43" t="inlineStr">
        <is>
          <t>exclude_secondary_or_nonempirical_publication</t>
        </is>
      </c>
      <c r="C96" s="41" t="inlineStr">
        <is>
          <t>Excluir: publicación secundaria/no empírica</t>
        </is>
      </c>
      <c r="D96" s="43" t="inlineStr">
        <is>
          <t>Excluded</t>
        </is>
      </c>
      <c r="E96" s="43" t="inlineStr">
        <is>
          <t>No</t>
        </is>
      </c>
      <c r="F96" s="43" t="inlineStr">
        <is>
          <t>Title/abstract screening</t>
        </is>
      </c>
      <c r="G96" s="41">
        <f>IF(D96="Provisional include",IFERROR(INDEX('Texto_completo_191'!$H$2:$H$193,MATCH(A96,'Texto_completo_191'!$A$2:$A$193,0)),"Not recorded"),IF(D96="Report not retrieved","Not retrieved","Not applicable"))</f>
        <v/>
      </c>
      <c r="H96" s="41">
        <f>IF(D96="Provisional include",IFERROR(INDEX('Texto_completo_191'!$J$2:$J$193,MATCH(A96,'Texto_completo_191'!$A$2:$A$193,0)),"Pending adjudication"),IF(D96="Report not retrieved","Report not retrieved","Not applicable"))</f>
        <v/>
      </c>
      <c r="I96" s="41" t="str"/>
      <c r="J96" s="41" t="inlineStr">
        <is>
          <t>Revisión, metaanálisis, encuesta de literatura, protocolo, perspectiva, carta, editorial o capítulo de síntesis sin estudio primario elegible.</t>
        </is>
      </c>
      <c r="K96" s="43" t="n"/>
      <c r="L96" s="43" t="n"/>
      <c r="M96" s="130" t="n">
        <v>2026</v>
      </c>
      <c r="N96" s="41" t="inlineStr">
        <is>
          <t>Digital and Blended Lifestyle Interventions for Preschool-Aged Children and Families With a Low Socioeconomic Position and the General Population: Scoping Review</t>
        </is>
      </c>
      <c r="O96" s="43" t="inlineStr">
        <is>
          <t>Lea Hohendorf and Tessa Dekkers and Hanneke Kip and Laurence Alpay and Saskia M Kelders</t>
        </is>
      </c>
      <c r="P96" s="43" t="inlineStr">
        <is>
          <t>10.2196/86596</t>
        </is>
      </c>
      <c r="Q96" s="41" t="inlineStr">
        <is>
          <t>Journal of Medical Internet Research</t>
        </is>
      </c>
      <c r="R96" s="43" t="inlineStr">
        <is>
          <t>article</t>
        </is>
      </c>
      <c r="S96" s="43" t="inlineStr">
        <is>
          <t>JMIR Publications Inc.</t>
        </is>
      </c>
      <c r="T96" s="43" t="inlineStr">
        <is>
          <t>https://doi.org/10.2196/86596</t>
        </is>
      </c>
      <c r="U96" s="41" t="str"/>
      <c r="V96" s="43" t="inlineStr">
        <is>
          <t>Background: Many unhealthy habits develop in early childhood and can lead to long-term health risks, which disproportionately affect children with low socioeconomic position (SEP). Digital and blended lifestyle interventions can promote healthier lifestyles, yet families with lower SEP remain underrepresented and face unique barriers to healthy behaviors and intervention access. As a result, it remains unclear which intervention characteristics are most effective for these populations. Objective: This study aimed to identify and map digital and blended lifestyle interventions targeting preschool-aged children and explore how intervention characteristics and reported effectiveness patterns differ between interventions for the general population and low SEP families. Methods: A search across Scopus, Web of Science, Cochrane Library, ERIC, and ACM Digital Library was conducted. Studies were eligible if they (1) targeted preschool-aged children (6 months to 5 years) or caregivers, (2) evaluated a digital or blended lifestyle intervention, and (3) addressed at least one behavioral domain (nutrition, physical activity, sedentary behavior, sleep, and oral health). Studies focusing on pregnant women, children aged &gt;5 years, or interventions delivered solely nondigitally were excluded. Screening and prioritization were supported by artificial intelligence–assisted software (ASReview; Utrecht University). Data covered intervention targets, populations, theoretical and guideline foundations, delivery modes and settings, and persuasive systems design features. Intervention characteristics and effectiveness categories were synthesized descriptively. The methodological quality of quasi-experimental studies was assessed using the Joanna Briggs Institute critical appraisal tools. Results: A total of 77 studies describing 54 interventions were included. Of these, 35 targeted the general population, and 19 focused solely on low SEP families. Interventions were similar across groups: typically parent-focused, targeting multiple lifestyle domains, and informed by theories, frameworks, or evidence-based guidelines. Low SEP interventions more often used text messaging, included fewer persuasive design features, and tended toward single delivery channels. Effectiveness findings were mixed; no consistent patterns emerged when interventions were grouped by their characteristics. Among low SEP interventions only, less effective interventions more often targeted multiple behaviors and included more persuasive systems design features. Conclusions: To our knowledge, this is one of the first reviews to map digital and blended lifestyle interventions for preschool-aged children while comparing intervention characteristics and descriptive effectiveness patterns across general and low SEP populations. The review highlights heterogeneity in intervention characteristics and outcomes and identifies gaps where evidence is limited. These findings underscore the need to better represent low SEP families in intervention research, strengthen understanding of feasibility and contextual fit, and support multilevel approaches that reflect families’ everyday contexts. However, the findings should be interpreted in light of several limitations, including the exclusion of gray literature, partial double-screening, the possibility that artificial intelligence–assisted prioritization may have omitted relevant studies, and variation in the reporting of intervention components across studies.</t>
        </is>
      </c>
      <c r="W96" s="43" t="inlineStr">
        <is>
          <t>title_abstract_plus_targeted_primary_source_verification</t>
        </is>
      </c>
      <c r="X96" s="43" t="inlineStr">
        <is>
          <t>doi:10.2196/86596</t>
        </is>
      </c>
      <c r="Y96" s="43">
        <f>COUNTIF($A$2:$A$431,A96)</f>
        <v/>
      </c>
      <c r="Z96" s="41">
        <f>IF(D96="Provisional include",IFERROR(IF(INDEX('Texto_completo_191'!$K$2:$K$193,MATCH(A96,'Texto_completo_191'!$A$2:$A$193,0))=0,"",INDEX('Texto_completo_191'!$K$2:$K$193,MATCH(A96,'Texto_completo_191'!$A$2:$A$193,0))),""),IF(D96="Excluded",J96,""))</f>
        <v/>
      </c>
      <c r="AA96" s="43">
        <f>IF(D96="Provisional include",IFERROR(IF(INDEX('Texto_completo_191'!$L$2:$L$193,MATCH(A96,'Texto_completo_191'!$A$2:$A$193,0))=0,"",INDEX('Texto_completo_191'!$L$2:$L$193,MATCH(A96,'Texto_completo_191'!$A$2:$A$193,0))),""),"")</f>
        <v/>
      </c>
      <c r="AB96" s="131">
        <f>IF(D96="Provisional include",IFERROR(IF(INDEX('Texto_completo_191'!$M$2:$M$193,MATCH(A96,'Texto_completo_191'!$A$2:$A$193,0))=0,"",INDEX('Texto_completo_191'!$M$2:$M$193,MATCH(A96,'Texto_completo_191'!$A$2:$A$193,0))),""),"")</f>
        <v/>
      </c>
    </row>
    <row r="97" ht="34" customHeight="1">
      <c r="A97" s="130" t="n">
        <v>96</v>
      </c>
      <c r="B97" s="43" t="inlineStr">
        <is>
          <t>include_after_full_text_open_access</t>
        </is>
      </c>
      <c r="C97" s="41" t="inlineStr">
        <is>
          <t>Incluir tras revisión de texto completo abierto</t>
        </is>
      </c>
      <c r="D97" s="43" t="inlineStr">
        <is>
          <t>Provisional include</t>
        </is>
      </c>
      <c r="E97" s="43" t="inlineStr">
        <is>
          <t>Sí</t>
        </is>
      </c>
      <c r="F97" s="43" t="inlineStr">
        <is>
          <t>Full-text review</t>
        </is>
      </c>
      <c r="G97" s="41">
        <f>IF(D97="Provisional include",IFERROR(INDEX('Texto_completo_191'!$H$2:$H$193,MATCH(A97,'Texto_completo_191'!$A$2:$A$193,0)),"Not recorded"),IF(D97="Report not retrieved","Not retrieved","Not applicable"))</f>
        <v/>
      </c>
      <c r="H97" s="41">
        <f>IF(D97="Provisional include",IFERROR(INDEX('Texto_completo_191'!$J$2:$J$193,MATCH(A97,'Texto_completo_191'!$A$2:$A$193,0)),"Pending adjudication"),IF(D97="Report not retrieved","Report not retrieved","Not applicable"))</f>
        <v/>
      </c>
      <c r="I97" s="41" t="n"/>
      <c r="J97" s="41" t="inlineStr">
        <is>
          <t>Texto completo confirma estudio primario con Deep Learning aplicado a ASD (Classification (ASD vs control)).</t>
        </is>
      </c>
      <c r="K97" s="43" t="n"/>
      <c r="L97" s="43" t="n"/>
      <c r="M97" s="130" t="n">
        <v>2025</v>
      </c>
      <c r="N97" s="41" t="inlineStr">
        <is>
          <t>Ensemble of Deep Learning with Crested Porcupine Optimizer Based Autism Spectrum Disorder Detection Using Facial Images</t>
        </is>
      </c>
      <c r="O97" s="43" t="inlineStr">
        <is>
          <t>Jagadesh Balasubramani and Surendran Rajendran and Mohammad Zakariah and Abeer Alnuaim</t>
        </is>
      </c>
      <c r="P97" s="43" t="inlineStr">
        <is>
          <t>10.32604/cmc.2025.062266</t>
        </is>
      </c>
      <c r="Q97" s="41" t="inlineStr">
        <is>
          <t>Computers, Materials and Continua</t>
        </is>
      </c>
      <c r="R97" s="43" t="inlineStr">
        <is>
          <t>article</t>
        </is>
      </c>
      <c r="S97" s="43" t="inlineStr">
        <is>
          <t>Tech Science Press</t>
        </is>
      </c>
      <c r="T97" s="43" t="inlineStr">
        <is>
          <t>https://doi.org/10.32604/cmc.2025.062266</t>
        </is>
      </c>
      <c r="U97" s="41" t="inlineStr">
        <is>
          <t>Texto completo abierto revisado; evidencia y codificación en Extraccion_RQ_nuevos.</t>
        </is>
      </c>
      <c r="V97" s="43"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W97" s="43" t="inlineStr">
        <is>
          <t>open_full_text_review_2026_09_04</t>
        </is>
      </c>
      <c r="X97" s="43" t="inlineStr">
        <is>
          <t>doi:10.32604/cmc.2025.062266</t>
        </is>
      </c>
      <c r="Y97" s="43">
        <f>COUNTIF($A$2:$A$431,A97)</f>
        <v/>
      </c>
      <c r="Z97" s="41">
        <f>IF(D97="Provisional include",IFERROR(IF(INDEX('Texto_completo_191'!$K$2:$K$193,MATCH(A97,'Texto_completo_191'!$A$2:$A$193,0))=0,"",INDEX('Texto_completo_191'!$K$2:$K$193,MATCH(A97,'Texto_completo_191'!$A$2:$A$193,0))),""),IF(D97="Excluded",J97,""))</f>
        <v/>
      </c>
      <c r="AA97" s="43">
        <f>IF(D97="Provisional include",IFERROR(IF(INDEX('Texto_completo_191'!$L$2:$L$193,MATCH(A97,'Texto_completo_191'!$A$2:$A$193,0))=0,"",INDEX('Texto_completo_191'!$L$2:$L$193,MATCH(A97,'Texto_completo_191'!$A$2:$A$193,0))),""),"")</f>
        <v/>
      </c>
      <c r="AB97" s="131">
        <f>IF(D97="Provisional include",IFERROR(IF(INDEX('Texto_completo_191'!$M$2:$M$193,MATCH(A97,'Texto_completo_191'!$A$2:$A$193,0))=0,"",INDEX('Texto_completo_191'!$M$2:$M$193,MATCH(A97,'Texto_completo_191'!$A$2:$A$193,0))),""),"")</f>
        <v/>
      </c>
    </row>
    <row r="98" ht="34" customHeight="1">
      <c r="A98" s="130" t="n">
        <v>97</v>
      </c>
      <c r="B98" s="43" t="inlineStr">
        <is>
          <t>include_after_title_abstract_screen</t>
        </is>
      </c>
      <c r="C98" s="41" t="inlineStr">
        <is>
          <t>Incluir provisionalmente</t>
        </is>
      </c>
      <c r="D98" s="43" t="inlineStr">
        <is>
          <t>Provisional include</t>
        </is>
      </c>
      <c r="E98" s="43" t="inlineStr">
        <is>
          <t>Sí</t>
        </is>
      </c>
      <c r="F98" s="43" t="inlineStr">
        <is>
          <t>Title/abstract screening</t>
        </is>
      </c>
      <c r="G98" s="41">
        <f>IF(D98="Provisional include",IFERROR(INDEX('Texto_completo_191'!$H$2:$H$193,MATCH(A98,'Texto_completo_191'!$A$2:$A$193,0)),"Not recorded"),IF(D98="Report not retrieved","Not retrieved","Not applicable"))</f>
        <v/>
      </c>
      <c r="H98" s="41">
        <f>IF(D98="Provisional include",IFERROR(INDEX('Texto_completo_191'!$J$2:$J$193,MATCH(A98,'Texto_completo_191'!$A$2:$A$193,0)),"Pending adjudication"),IF(D98="Report not retrieved","Report not retrieved","Not applicable"))</f>
        <v/>
      </c>
      <c r="I98" s="41" t="str"/>
      <c r="J98" s="41" t="inlineStr">
        <is>
          <t>Estudio primario o implementación/evaluación empírica de IA, aprendizaje automático o modelado computacional aplicado a ASD, riesgo, caracterización, apoyo o intervención.</t>
        </is>
      </c>
      <c r="K98" s="43" t="n"/>
      <c r="L98" s="43" t="n"/>
      <c r="M98" s="130" t="n">
        <v>2025</v>
      </c>
      <c r="N98" s="41" t="inlineStr">
        <is>
          <t>Child-therapist acoustic synchrony and response trajectories in autism intervention: an AI-based automated analysis using dynamic systems theory and affective computing</t>
        </is>
      </c>
      <c r="O98" s="43" t="inlineStr">
        <is>
          <t>Giulio Bertamini and Silvia Perzolli and Arianna Bentenuto and Cesare Furlanello and Mohamed Chetouani and David Cohen and Paola Venuti</t>
        </is>
      </c>
      <c r="P98" s="43" t="inlineStr">
        <is>
          <t>10.1016/j.etdah.2025.100176</t>
        </is>
      </c>
      <c r="Q98" s="41" t="inlineStr">
        <is>
          <t>Emerging Trends in Drugs, Addictions, and Health</t>
        </is>
      </c>
      <c r="R98" s="43" t="inlineStr">
        <is>
          <t>article</t>
        </is>
      </c>
      <c r="S98" s="43" t="inlineStr">
        <is>
          <t>Elsevier Ltd</t>
        </is>
      </c>
      <c r="T98" s="43" t="inlineStr">
        <is>
          <t>https://www.sciencedirect.com/science/article/pii/S2667118225000078</t>
        </is>
      </c>
      <c r="U98" s="41" t="str"/>
      <c r="V98" s="43"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W98" s="43" t="inlineStr">
        <is>
          <t>title_abstract_plus_targeted_primary_source_verification</t>
        </is>
      </c>
      <c r="X98" s="43" t="inlineStr">
        <is>
          <t>doi:10.1016/j.etdah.2025.100176</t>
        </is>
      </c>
      <c r="Y98" s="43">
        <f>COUNTIF($A$2:$A$431,A98)</f>
        <v/>
      </c>
      <c r="Z98" s="41">
        <f>IF(D98="Provisional include",IFERROR(IF(INDEX('Texto_completo_191'!$K$2:$K$193,MATCH(A98,'Texto_completo_191'!$A$2:$A$193,0))=0,"",INDEX('Texto_completo_191'!$K$2:$K$193,MATCH(A98,'Texto_completo_191'!$A$2:$A$193,0))),""),IF(D98="Excluded",J98,""))</f>
        <v/>
      </c>
      <c r="AA98" s="43">
        <f>IF(D98="Provisional include",IFERROR(IF(INDEX('Texto_completo_191'!$L$2:$L$193,MATCH(A98,'Texto_completo_191'!$A$2:$A$193,0))=0,"",INDEX('Texto_completo_191'!$L$2:$L$193,MATCH(A98,'Texto_completo_191'!$A$2:$A$193,0))),""),"")</f>
        <v/>
      </c>
      <c r="AB98" s="131">
        <f>IF(D98="Provisional include",IFERROR(IF(INDEX('Texto_completo_191'!$M$2:$M$193,MATCH(A98,'Texto_completo_191'!$A$2:$A$193,0))=0,"",INDEX('Texto_completo_191'!$M$2:$M$193,MATCH(A98,'Texto_completo_191'!$A$2:$A$193,0))),""),"")</f>
        <v/>
      </c>
    </row>
    <row r="99" ht="34" customHeight="1">
      <c r="A99" s="130" t="n">
        <v>98</v>
      </c>
      <c r="B99" s="43" t="inlineStr">
        <is>
          <t>exclude_out_of_scope_topic_or_population</t>
        </is>
      </c>
      <c r="C99" s="41" t="inlineStr">
        <is>
          <t>Excluir: tema/población fuera de alcance</t>
        </is>
      </c>
      <c r="D99" s="43" t="inlineStr">
        <is>
          <t>Excluded</t>
        </is>
      </c>
      <c r="E99" s="43" t="inlineStr">
        <is>
          <t>No</t>
        </is>
      </c>
      <c r="F99" s="43" t="inlineStr">
        <is>
          <t>Title/abstract screening</t>
        </is>
      </c>
      <c r="G99" s="41">
        <f>IF(D99="Provisional include",IFERROR(INDEX('Texto_completo_191'!$H$2:$H$193,MATCH(A99,'Texto_completo_191'!$A$2:$A$193,0)),"Not recorded"),IF(D99="Report not retrieved","Not retrieved","Not applicable"))</f>
        <v/>
      </c>
      <c r="H99" s="41">
        <f>IF(D99="Provisional include",IFERROR(INDEX('Texto_completo_191'!$J$2:$J$193,MATCH(A99,'Texto_completo_191'!$A$2:$A$193,0)),"Pending adjudication"),IF(D99="Report not retrieved","Report not retrieved","Not applicable"))</f>
        <v/>
      </c>
      <c r="I99" s="41" t="str"/>
      <c r="J99" s="41" t="inlineStr">
        <is>
          <t>No estudia ASD en el sentido del protocolo, usa otro significado de ASD o aborda otra población/resultado sin aplicación pertinente al proceso ASD.</t>
        </is>
      </c>
      <c r="K99" s="43" t="n"/>
      <c r="L99" s="43" t="n"/>
      <c r="M99" s="130" t="n">
        <v>2026</v>
      </c>
      <c r="N99" s="41" t="inlineStr">
        <is>
          <t>Examining Artificial Intelligence Chatbots’ Responses in Providing Human Papillomavirus Vaccine Information for Young Adults: Qualitative Content Analysis</t>
        </is>
      </c>
      <c r="O99" s="43" t="inlineStr">
        <is>
          <t>Alfu Laily and Laura M Schwab-Reese and Megan Davish and Emily Cahue and Kathryn J Laroche and Natalia M Rodriguez and Robert J Duncan and Randolph D Hubach and Monica L Kasting</t>
        </is>
      </c>
      <c r="P99" s="43" t="inlineStr">
        <is>
          <t>10.2196/79720</t>
        </is>
      </c>
      <c r="Q99" s="41" t="inlineStr">
        <is>
          <t>JMIR Public Health and Surveillance</t>
        </is>
      </c>
      <c r="R99" s="43" t="inlineStr">
        <is>
          <t>article</t>
        </is>
      </c>
      <c r="S99" s="43" t="inlineStr">
        <is>
          <t>JMIR Publications Inc.</t>
        </is>
      </c>
      <c r="T99" s="43" t="inlineStr">
        <is>
          <t>https://doi.org/10.2196/79720</t>
        </is>
      </c>
      <c r="U99" s="41" t="str"/>
      <c r="V99" s="43" t="inlineStr">
        <is>
          <t>Background: The growing use of artificial intelligence (AI) chatbots for seeking health-related information is concerning, as they were not originally developed for delivering medical guidance. The quality of AI chatbots’ responses relies heavily on their training data and is often limited in medical contexts due to their lack of specific training data in medical literature. Findings on the quality of AI chatbot responses related to health are mixed. Some studies showed the quality surpassed physicians’ responses, while others revealed occasional major errors and low readability. This study addresses a critical gap by examining the performance of various AI chatbots in a complex, misinformation-rich environment. Objective: This study examined AI chatbots' responses to human papillomavirus (HPV)–related questions by analyzing structure, linguistic features, information accuracy and currency, and vaccination stance. Methods: We conducted a qualitative content analysis following the approach outlined by Schreier to examine 4 selected AI chatbots’ (ChatGPT 4, Claude 3.7 Sonnet, DeepSeek V3, and Docus [General AI Doctor]) responses to HPV vaccine questions. These questions, simulated by young adults, were adapted from items on the Vaccine Conspiracy Beliefs Scale and Google Trends. The selection criteria for AI chatbots included popularity, accessibility, countries of origin, response update methods, and intended use. Two researchers, simulating a 22-year-old man or woman, collected 8 conversations between February 22 and 28, 2025. We used a deductive approach to develop initial code groups, then an inductive approach to generate codes. The responses were analyzed based on a comprehensive codebook, with codes examining response structure, linguistic features, information accuracy and currency, and vaccination stance. We also assessed readability using the Flesch-Kincaid Grade Level and Reading Ease Score. Results: All AI chatbots cited evidence-based sources from reputable health organizations. We found no fabricated information or inaccuracies in numerical data. For complex questions, all AI chatbots appropriately deferred to health care professionals’ suggestions. All AI chatbots maintained a neutral or provaccine stance, corresponding with scientific consensus. The mean and range of response lengths varied [word count; ChatGPT: 436.4 (218-954); Claude: 188.0 (138-255); DeepSeek: 510.0 (325-735); and Docus: 159.4 (61-200)], as did readability [Flesch-Kincaid Grade Level; ChatGPT: 10.7 (6.0-14.9); Claude: 13.2 (7.7-17.8); DeepSeek: 11.3 (7.0-14.7); and Docus: 12.2 (8.9-15.5); and Flesch-Kincaid Reading Ease Score; ChatGPT: 46.8 (25.4-72.2); Claude: 32.5 (6.3-67.3); DeepSeek: 43.7 (22.8-67.4); and Docus: 40.5 (19.6-58.2)]. ChatGPT and Claude offered personalized responses, while DeepSeek and Docus lacked this. Occasionally, some responses included broken or irrelevant links and medical jargon. Conclusions: Amidst an online environment saturated with misinformation, AI chatbots have the potential to serve as an alternative source of accurate HPV-related information to conventional online platforms (websites and social media). Improvements in readability, personalization, and link accuracy are still needed. Furthermore, we recommend that users treat AI chatbots as complements, not replacements, to health care professionals’ guidance on clinical settings.</t>
        </is>
      </c>
      <c r="W99" s="43" t="inlineStr">
        <is>
          <t>title_abstract_plus_targeted_primary_source_verification</t>
        </is>
      </c>
      <c r="X99" s="43" t="inlineStr">
        <is>
          <t>doi:10.2196/79720</t>
        </is>
      </c>
      <c r="Y99" s="43">
        <f>COUNTIF($A$2:$A$431,A99)</f>
        <v/>
      </c>
      <c r="Z99" s="41">
        <f>IF(D99="Provisional include",IFERROR(IF(INDEX('Texto_completo_191'!$K$2:$K$193,MATCH(A99,'Texto_completo_191'!$A$2:$A$193,0))=0,"",INDEX('Texto_completo_191'!$K$2:$K$193,MATCH(A99,'Texto_completo_191'!$A$2:$A$193,0))),""),IF(D99="Excluded",J99,""))</f>
        <v/>
      </c>
      <c r="AA99" s="43">
        <f>IF(D99="Provisional include",IFERROR(IF(INDEX('Texto_completo_191'!$L$2:$L$193,MATCH(A99,'Texto_completo_191'!$A$2:$A$193,0))=0,"",INDEX('Texto_completo_191'!$L$2:$L$193,MATCH(A99,'Texto_completo_191'!$A$2:$A$193,0))),""),"")</f>
        <v/>
      </c>
      <c r="AB99" s="131">
        <f>IF(D99="Provisional include",IFERROR(IF(INDEX('Texto_completo_191'!$M$2:$M$193,MATCH(A99,'Texto_completo_191'!$A$2:$A$193,0))=0,"",INDEX('Texto_completo_191'!$M$2:$M$193,MATCH(A99,'Texto_completo_191'!$A$2:$A$193,0))),""),"")</f>
        <v/>
      </c>
    </row>
    <row r="100" ht="34" customHeight="1">
      <c r="A100" s="130" t="n">
        <v>99</v>
      </c>
      <c r="B100" s="43" t="inlineStr">
        <is>
          <t>exclude_out_of_scope_topic_or_population</t>
        </is>
      </c>
      <c r="C100" s="41" t="inlineStr">
        <is>
          <t>Excluir: tema/población fuera de alcance</t>
        </is>
      </c>
      <c r="D100" s="43" t="inlineStr">
        <is>
          <t>Excluded</t>
        </is>
      </c>
      <c r="E100" s="43" t="inlineStr">
        <is>
          <t>No</t>
        </is>
      </c>
      <c r="F100" s="43" t="inlineStr">
        <is>
          <t>Title/abstract screening</t>
        </is>
      </c>
      <c r="G100" s="41">
        <f>IF(D100="Provisional include",IFERROR(INDEX('Texto_completo_191'!$H$2:$H$193,MATCH(A100,'Texto_completo_191'!$A$2:$A$193,0)),"Not recorded"),IF(D100="Report not retrieved","Not retrieved","Not applicable"))</f>
        <v/>
      </c>
      <c r="H100" s="41">
        <f>IF(D100="Provisional include",IFERROR(INDEX('Texto_completo_191'!$J$2:$J$193,MATCH(A100,'Texto_completo_191'!$A$2:$A$193,0)),"Pending adjudication"),IF(D100="Report not retrieved","Report not retrieved","Not applicable"))</f>
        <v/>
      </c>
      <c r="I100" s="41" t="str"/>
      <c r="J100" s="41" t="inlineStr">
        <is>
          <t>No estudia ASD en el sentido del protocolo, usa otro significado de ASD o aborda otra población/resultado sin aplicación pertinente al proceso ASD.</t>
        </is>
      </c>
      <c r="K100" s="43" t="n"/>
      <c r="L100" s="43" t="n"/>
      <c r="M100" s="130" t="n">
        <v>2026</v>
      </c>
      <c r="N100" s="41" t="inlineStr">
        <is>
          <t>Consensus Statement on Digital Health and ADHD by The European Network for ADHD (EUNETHYDIS): a modified Delphi study (Preprint)</t>
        </is>
      </c>
      <c r="O100" s="43"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P100" s="43" t="inlineStr">
        <is>
          <t>10.2196/85638</t>
        </is>
      </c>
      <c r="Q100" s="41" t="inlineStr">
        <is>
          <t>Journal of Medical Internet Research</t>
        </is>
      </c>
      <c r="R100" s="43" t="inlineStr">
        <is>
          <t>article</t>
        </is>
      </c>
      <c r="S100" s="43" t="inlineStr">
        <is>
          <t>JMIR Publications Inc.</t>
        </is>
      </c>
      <c r="T100" s="43" t="inlineStr">
        <is>
          <t>https://doi.org/10.2196/85638</t>
        </is>
      </c>
      <c r="U100" s="41" t="str"/>
      <c r="V100" s="43" t="n"/>
      <c r="W100" s="43" t="inlineStr">
        <is>
          <t>title_abstract_plus_targeted_primary_source_verification</t>
        </is>
      </c>
      <c r="X100" s="43" t="inlineStr">
        <is>
          <t>doi:10.2196/85638</t>
        </is>
      </c>
      <c r="Y100" s="43">
        <f>COUNTIF($A$2:$A$431,A100)</f>
        <v/>
      </c>
      <c r="Z100" s="41">
        <f>IF(D100="Provisional include",IFERROR(IF(INDEX('Texto_completo_191'!$K$2:$K$193,MATCH(A100,'Texto_completo_191'!$A$2:$A$193,0))=0,"",INDEX('Texto_completo_191'!$K$2:$K$193,MATCH(A100,'Texto_completo_191'!$A$2:$A$193,0))),""),IF(D100="Excluded",J100,""))</f>
        <v/>
      </c>
      <c r="AA100" s="43">
        <f>IF(D100="Provisional include",IFERROR(IF(INDEX('Texto_completo_191'!$L$2:$L$193,MATCH(A100,'Texto_completo_191'!$A$2:$A$193,0))=0,"",INDEX('Texto_completo_191'!$L$2:$L$193,MATCH(A100,'Texto_completo_191'!$A$2:$A$193,0))),""),"")</f>
        <v/>
      </c>
      <c r="AB100" s="131">
        <f>IF(D100="Provisional include",IFERROR(IF(INDEX('Texto_completo_191'!$M$2:$M$193,MATCH(A100,'Texto_completo_191'!$A$2:$A$193,0))=0,"",INDEX('Texto_completo_191'!$M$2:$M$193,MATCH(A100,'Texto_completo_191'!$A$2:$A$193,0))),""),"")</f>
        <v/>
      </c>
    </row>
    <row r="101" ht="34" customHeight="1">
      <c r="A101" s="130" t="n">
        <v>100</v>
      </c>
      <c r="B101" s="43" t="inlineStr">
        <is>
          <t>exclude_animal_only_no_human_clinical_target</t>
        </is>
      </c>
      <c r="C101" s="41" t="inlineStr">
        <is>
          <t>Excluir: modelo animal sin objetivo clínico humano</t>
        </is>
      </c>
      <c r="D101" s="43" t="inlineStr">
        <is>
          <t>Excluded</t>
        </is>
      </c>
      <c r="E101" s="43" t="inlineStr">
        <is>
          <t>No</t>
        </is>
      </c>
      <c r="F101" s="43" t="inlineStr">
        <is>
          <t>Title/abstract screening</t>
        </is>
      </c>
      <c r="G101" s="41">
        <f>IF(D101="Provisional include",IFERROR(INDEX('Texto_completo_191'!$H$2:$H$193,MATCH(A101,'Texto_completo_191'!$A$2:$A$193,0)),"Not recorded"),IF(D101="Report not retrieved","Not retrieved","Not applicable"))</f>
        <v/>
      </c>
      <c r="H101" s="41">
        <f>IF(D101="Provisional include",IFERROR(INDEX('Texto_completo_191'!$J$2:$J$193,MATCH(A101,'Texto_completo_191'!$A$2:$A$193,0)),"Pending adjudication"),IF(D101="Report not retrieved","Report not retrieved","Not applicable"))</f>
        <v/>
      </c>
      <c r="I101" s="41" t="str"/>
      <c r="J101" s="41" t="inlineStr">
        <is>
          <t>Aplicación limitada a comportamiento o biomarcadores de un modelo animal, sin datos humanos ni un objetivo funcional del proceso clínico ASD.</t>
        </is>
      </c>
      <c r="K101" s="43" t="n"/>
      <c r="L101" s="43" t="n"/>
      <c r="M101" s="130" t="n">
        <v>2025</v>
      </c>
      <c r="N101" s="41" t="inlineStr">
        <is>
          <t>Automated scoring of autism-like behaviors in the valproic acid mouse model: enhancing accuracy and efficiency with machine learning tools (DeepLabCut and SimBA)</t>
        </is>
      </c>
      <c r="O101" s="43" t="inlineStr">
        <is>
          <t>Zineb Bouargane and Francisco E Olucha-Bordonau and Saadia Ba-M’hamed and Fatima-Zahra Lamghari-Moubarrad</t>
        </is>
      </c>
      <c r="P101" s="43" t="inlineStr">
        <is>
          <t>10.1016/j.neuroscience.2025.05.270</t>
        </is>
      </c>
      <c r="Q101" s="41" t="inlineStr">
        <is>
          <t>Neuroscience</t>
        </is>
      </c>
      <c r="R101" s="43" t="inlineStr">
        <is>
          <t>article</t>
        </is>
      </c>
      <c r="S101" s="43" t="inlineStr">
        <is>
          <t>Elsevier BV</t>
        </is>
      </c>
      <c r="T101" s="43" t="inlineStr">
        <is>
          <t>https://www.sciencedirect.com/science/article/pii/S0306452225006347</t>
        </is>
      </c>
      <c r="U101" s="41" t="str"/>
      <c r="V101" s="43" t="n"/>
      <c r="W101" s="43" t="inlineStr">
        <is>
          <t>title_abstract_plus_targeted_primary_source_verification</t>
        </is>
      </c>
      <c r="X101" s="43" t="inlineStr">
        <is>
          <t>doi:10.1016/j.neuroscience.2025.05.270</t>
        </is>
      </c>
      <c r="Y101" s="43">
        <f>COUNTIF($A$2:$A$431,A101)</f>
        <v/>
      </c>
      <c r="Z101" s="41">
        <f>IF(D101="Provisional include",IFERROR(IF(INDEX('Texto_completo_191'!$K$2:$K$193,MATCH(A101,'Texto_completo_191'!$A$2:$A$193,0))=0,"",INDEX('Texto_completo_191'!$K$2:$K$193,MATCH(A101,'Texto_completo_191'!$A$2:$A$193,0))),""),IF(D101="Excluded",J101,""))</f>
        <v/>
      </c>
      <c r="AA101" s="43">
        <f>IF(D101="Provisional include",IFERROR(IF(INDEX('Texto_completo_191'!$L$2:$L$193,MATCH(A101,'Texto_completo_191'!$A$2:$A$193,0))=0,"",INDEX('Texto_completo_191'!$L$2:$L$193,MATCH(A101,'Texto_completo_191'!$A$2:$A$193,0))),""),"")</f>
        <v/>
      </c>
      <c r="AB101" s="131">
        <f>IF(D101="Provisional include",IFERROR(IF(INDEX('Texto_completo_191'!$M$2:$M$193,MATCH(A101,'Texto_completo_191'!$A$2:$A$193,0))=0,"",INDEX('Texto_completo_191'!$M$2:$M$193,MATCH(A101,'Texto_completo_191'!$A$2:$A$193,0))),""),"")</f>
        <v/>
      </c>
    </row>
    <row r="102" ht="34" customHeight="1">
      <c r="A102" s="130" t="n">
        <v>101</v>
      </c>
      <c r="B102" s="43" t="inlineStr">
        <is>
          <t>exclude_no_qualifying_ai_application</t>
        </is>
      </c>
      <c r="C102" s="41" t="inlineStr">
        <is>
          <t>Excluir: sin aplicación de IA elegible</t>
        </is>
      </c>
      <c r="D102" s="43" t="inlineStr">
        <is>
          <t>Excluded</t>
        </is>
      </c>
      <c r="E102" s="43" t="inlineStr">
        <is>
          <t>No</t>
        </is>
      </c>
      <c r="F102" s="43" t="inlineStr">
        <is>
          <t>Title/abstract screening</t>
        </is>
      </c>
      <c r="G102" s="41">
        <f>IF(D102="Provisional include",IFERROR(INDEX('Texto_completo_191'!$H$2:$H$193,MATCH(A102,'Texto_completo_191'!$A$2:$A$193,0)),"Not recorded"),IF(D102="Report not retrieved","Not retrieved","Not applicable"))</f>
        <v/>
      </c>
      <c r="H102" s="41">
        <f>IF(D102="Provisional include",IFERROR(INDEX('Texto_completo_191'!$J$2:$J$193,MATCH(A102,'Texto_completo_191'!$A$2:$A$193,0)),"Pending adjudication"),IF(D102="Report not retrieved","Report not retrieved","Not applicable"))</f>
        <v/>
      </c>
      <c r="I102" s="41" t="str"/>
      <c r="J102" s="41" t="inlineStr">
        <is>
          <t>El trabajo no implementa ni evalúa una técnica de IA/ML como componente sustantivo del estudio de ASD.</t>
        </is>
      </c>
      <c r="K102" s="43" t="n"/>
      <c r="L102" s="43" t="n"/>
      <c r="M102" s="130" t="n">
        <v>2025</v>
      </c>
      <c r="N102" s="41" t="inlineStr">
        <is>
          <t>Development and validation of a spectrofluorimetric method for MHPG detection in plasma via rhodamine B fluorescence quenching: a Box-Behnken design approach with application to autism spectrum disorder</t>
        </is>
      </c>
      <c r="O102" s="43" t="inlineStr">
        <is>
          <t>Razaz A Felemban and Majed A Algarni and Ayman A Abd Al Maksoud and Adnan Alharbi and Ahmed K Bamaga and Mohammad S Alzahrani and Abdulaziz Ibrahim Alzarea and Ahmed Serag and Atiah H Almalki</t>
        </is>
      </c>
      <c r="P102" s="43" t="inlineStr">
        <is>
          <t>10.1016/j.microc.2025.114560</t>
        </is>
      </c>
      <c r="Q102" s="41" t="inlineStr">
        <is>
          <t>Microchemical Journal</t>
        </is>
      </c>
      <c r="R102" s="43" t="inlineStr">
        <is>
          <t>article</t>
        </is>
      </c>
      <c r="S102" s="43" t="inlineStr">
        <is>
          <t>Elsevier Inc.</t>
        </is>
      </c>
      <c r="T102" s="43" t="inlineStr">
        <is>
          <t>https://www.sciencedirect.com/science/article/pii/S0026265X25019149</t>
        </is>
      </c>
      <c r="U102" s="41" t="str"/>
      <c r="V102" s="43" t="inlineStr">
        <is>
          <t>This study presents the development and validation of a sensitive spectrofluorimetric method for detecting 3-methoxy-4-hydroxyphenylglycol (MHPG), a major metabolite of norepinephrine and proxy for central noradrenergic activity, in plasma based on Rhodamine B fluorescence quenching. The spectral characteristics of Rhodamine B and its ion pair complex formation with MHPG were investigated using UV–vis and fluorescence spectroscopy. Mechanistic studies employing Stern-Volmer kinetics, thermodynamic analysis, and Job's method of continuous variation revealed a static quenching mode with 1:1 complex formation stoichiometry. Critical method parameters such as pH, Rhodamine B volume, and incubation time were optimized using a Box-Behnken design of experiments, with desirability function analysis employed to maximize the quenching efficiency and sensitivity. The method was validated according to the ICH M10 guidelines and demonstrated excellent linearity (2–200 ng/mL), precision, accuracy and selectivity, with lower limits of detection and quantification of 0.655 and 1.966 ng/mL, respectively. Application to a pilot cohort of children with ASD and neurotypical controls revealed elevated plasma MHPG levels in the ASD group, although the difference did not reach statistical significance. Notably, age-related trends in MHPG levels differed markedly between groups, with a robust positive correlation observed in controls but absent in the ASD group. Sex-specific analyses further suggested more pronounced sex-related variations in noradrenergic function in ASD compared to controls. These preliminary results provide valuable insights into potential alterations of the noradrenergic system in ASD and highlight the utility of the developed spectrofluorimetric method, warranting further investigations in larger cohorts to elucidate the clinical relevance of disturbed noradrenergic function in ASD.</t>
        </is>
      </c>
      <c r="W102" s="43" t="inlineStr">
        <is>
          <t>title_abstract_plus_targeted_primary_source_verification</t>
        </is>
      </c>
      <c r="X102" s="43" t="inlineStr">
        <is>
          <t>doi:10.1016/j.microc.2025.114560</t>
        </is>
      </c>
      <c r="Y102" s="43">
        <f>COUNTIF($A$2:$A$431,A102)</f>
        <v/>
      </c>
      <c r="Z102" s="41">
        <f>IF(D102="Provisional include",IFERROR(IF(INDEX('Texto_completo_191'!$K$2:$K$193,MATCH(A102,'Texto_completo_191'!$A$2:$A$193,0))=0,"",INDEX('Texto_completo_191'!$K$2:$K$193,MATCH(A102,'Texto_completo_191'!$A$2:$A$193,0))),""),IF(D102="Excluded",J102,""))</f>
        <v/>
      </c>
      <c r="AA102" s="43">
        <f>IF(D102="Provisional include",IFERROR(IF(INDEX('Texto_completo_191'!$L$2:$L$193,MATCH(A102,'Texto_completo_191'!$A$2:$A$193,0))=0,"",INDEX('Texto_completo_191'!$L$2:$L$193,MATCH(A102,'Texto_completo_191'!$A$2:$A$193,0))),""),"")</f>
        <v/>
      </c>
      <c r="AB102" s="131">
        <f>IF(D102="Provisional include",IFERROR(IF(INDEX('Texto_completo_191'!$M$2:$M$193,MATCH(A102,'Texto_completo_191'!$A$2:$A$193,0))=0,"",INDEX('Texto_completo_191'!$M$2:$M$193,MATCH(A102,'Texto_completo_191'!$A$2:$A$193,0))),""),"")</f>
        <v/>
      </c>
    </row>
    <row r="103" ht="34" customHeight="1">
      <c r="A103" s="130" t="n">
        <v>102</v>
      </c>
      <c r="B103" s="43" t="inlineStr">
        <is>
          <t>exclude_out_of_scope_topic_or_population</t>
        </is>
      </c>
      <c r="C103" s="41" t="inlineStr">
        <is>
          <t>Excluir: tema/población fuera de alcance</t>
        </is>
      </c>
      <c r="D103" s="43" t="inlineStr">
        <is>
          <t>Excluded</t>
        </is>
      </c>
      <c r="E103" s="43" t="inlineStr">
        <is>
          <t>No</t>
        </is>
      </c>
      <c r="F103" s="43" t="inlineStr">
        <is>
          <t>Title/abstract screening</t>
        </is>
      </c>
      <c r="G103" s="41">
        <f>IF(D103="Provisional include",IFERROR(INDEX('Texto_completo_191'!$H$2:$H$193,MATCH(A103,'Texto_completo_191'!$A$2:$A$193,0)),"Not recorded"),IF(D103="Report not retrieved","Not retrieved","Not applicable"))</f>
        <v/>
      </c>
      <c r="H103" s="41">
        <f>IF(D103="Provisional include",IFERROR(INDEX('Texto_completo_191'!$J$2:$J$193,MATCH(A103,'Texto_completo_191'!$A$2:$A$193,0)),"Pending adjudication"),IF(D103="Report not retrieved","Report not retrieved","Not applicable"))</f>
        <v/>
      </c>
      <c r="I103" s="41" t="str"/>
      <c r="J103" s="41" t="inlineStr">
        <is>
          <t>No estudia ASD en el sentido del protocolo, usa otro significado de ASD o aborda otra población/resultado sin aplicación pertinente al proceso ASD.</t>
        </is>
      </c>
      <c r="K103" s="43" t="n"/>
      <c r="L103" s="43" t="n"/>
      <c r="M103" s="130" t="n">
        <v>2026</v>
      </c>
      <c r="N103" s="41" t="inlineStr">
        <is>
          <t>Early Detection of Alzheimer's Disease and Related Dementias From Spontaneous Speech Using Foundation Speech and Language Models: Comparative Evaluation</t>
        </is>
      </c>
      <c r="O103" s="43" t="inlineStr">
        <is>
          <t>Jingyu Li and Lingchao Mao and Xi Mao and Hairong Wang and Zhendong Wang and Xuelei Sherry Ni</t>
        </is>
      </c>
      <c r="P103" s="43" t="inlineStr">
        <is>
          <t>10.2196/79411</t>
        </is>
      </c>
      <c r="Q103" s="41" t="inlineStr">
        <is>
          <t>JMIR Formative Research</t>
        </is>
      </c>
      <c r="R103" s="43" t="inlineStr">
        <is>
          <t>article</t>
        </is>
      </c>
      <c r="S103" s="43" t="inlineStr">
        <is>
          <t>JMIR Publications Inc.</t>
        </is>
      </c>
      <c r="T103" s="43" t="inlineStr">
        <is>
          <t>https://doi.org/10.2196/79411</t>
        </is>
      </c>
      <c r="U103" s="41" t="str"/>
      <c r="V103" s="43" t="inlineStr">
        <is>
          <t>Background: Alzheimer's disease and related dementias (ADRD) are progressive neurodegenerative conditions where early detection is critical for timely intervention and care planning. However, current diagnostic methods are often inaccessible, costly, and delayed, especially for underserved populations. There is a growing need for scalable, noninvasive tools that can support timely diagnosis. Spontaneous speech contains rich acoustic and linguistic markers that can serve as noninvasive behavioral markers for cognitive decline. Foundation models, pretrained on large-scale audio or text data, generate high-dimensional embeddings that encode rich contextual and acoustic information. Objective: This study benchmarks open-source foundation language and speech models to evaluate their effectiveness in detecting ADRD from spontaneous speech as a potential solution for early, noninvasive, and scalable ADRD detection. Methods: In this study, we used the Pioneering Research for Early Prediction of Alzheimer’s and Related Dementias EUREKA (PREPARE) Challenge dataset, which consists of audio recordings from over 1600 participants with 3 distinct categories of cognitive decline: healthy control (HC), mild cognitive impairment (MCI), and Alzheimer's disease (AD). We further excluded samples that are non-English, nonspontaneous speech, or of poor quality. Our final samples included 703 (59.13%) HC, 81 (6.81%) MCI, and 405 (34.06%) AD cases. We systematically benchmarked 18 open-source foundation speech and language models to classify cognitive status into 3 categories (HC, MCI, or AD). Post hoc interpretability analysis was performed for the best-performing model using Shapley additive explanations linking high-dimensional embeddings with explainable acoustic and linguistic markers. Results: Whisper-medium model achieved the highest performance among speech models at 0.731 accuracy and 0.802 area under the curve, while Bidirectional Encoder Representations from Transformers with pause annotation achieved the top accuracy of 0.662 and 0.744 area under the curve among language models. Overall, ADRD detection based on state-of-the-art automatic speech recognition model-generated audio-embeddings outperformed other models, and the inclusion of nonsemantic information, such as pause patterns, consistently improved the classification performance of text-embedding–based models. Conclusions: Our work presents a comprehensive comparative evaluation of state-of-the-art speech and language models for AD and MCI detection on a large, clinically relevant dataset. Embeddings derived from acoustic models, which capture both semantic and acoustic information, show promising performance and highlight the potential for developing a more scalable, noninvasive, and cost-effective early detection tool for ADRD.</t>
        </is>
      </c>
      <c r="W103" s="43" t="inlineStr">
        <is>
          <t>title_abstract_plus_targeted_primary_source_verification</t>
        </is>
      </c>
      <c r="X103" s="43" t="inlineStr">
        <is>
          <t>doi:10.2196/79411</t>
        </is>
      </c>
      <c r="Y103" s="43">
        <f>COUNTIF($A$2:$A$431,A103)</f>
        <v/>
      </c>
      <c r="Z103" s="41">
        <f>IF(D103="Provisional include",IFERROR(IF(INDEX('Texto_completo_191'!$K$2:$K$193,MATCH(A103,'Texto_completo_191'!$A$2:$A$193,0))=0,"",INDEX('Texto_completo_191'!$K$2:$K$193,MATCH(A103,'Texto_completo_191'!$A$2:$A$193,0))),""),IF(D103="Excluded",J103,""))</f>
        <v/>
      </c>
      <c r="AA103" s="43">
        <f>IF(D103="Provisional include",IFERROR(IF(INDEX('Texto_completo_191'!$L$2:$L$193,MATCH(A103,'Texto_completo_191'!$A$2:$A$193,0))=0,"",INDEX('Texto_completo_191'!$L$2:$L$193,MATCH(A103,'Texto_completo_191'!$A$2:$A$193,0))),""),"")</f>
        <v/>
      </c>
      <c r="AB103" s="131">
        <f>IF(D103="Provisional include",IFERROR(IF(INDEX('Texto_completo_191'!$M$2:$M$193,MATCH(A103,'Texto_completo_191'!$A$2:$A$193,0))=0,"",INDEX('Texto_completo_191'!$M$2:$M$193,MATCH(A103,'Texto_completo_191'!$A$2:$A$193,0))),""),"")</f>
        <v/>
      </c>
    </row>
    <row r="104" ht="34" customHeight="1">
      <c r="A104" s="130" t="n">
        <v>103</v>
      </c>
      <c r="B104" s="43" t="inlineStr">
        <is>
          <t>include_after_title_abstract_screen</t>
        </is>
      </c>
      <c r="C104" s="41" t="inlineStr">
        <is>
          <t>Incluir provisionalmente</t>
        </is>
      </c>
      <c r="D104" s="43" t="inlineStr">
        <is>
          <t>Provisional include</t>
        </is>
      </c>
      <c r="E104" s="43" t="inlineStr">
        <is>
          <t>Sí</t>
        </is>
      </c>
      <c r="F104" s="43" t="inlineStr">
        <is>
          <t>Title/abstract screening</t>
        </is>
      </c>
      <c r="G104" s="41">
        <f>IF(D104="Provisional include",IFERROR(INDEX('Texto_completo_191'!$H$2:$H$193,MATCH(A104,'Texto_completo_191'!$A$2:$A$193,0)),"Not recorded"),IF(D104="Report not retrieved","Not retrieved","Not applicable"))</f>
        <v/>
      </c>
      <c r="H104" s="41">
        <f>IF(D104="Provisional include",IFERROR(INDEX('Texto_completo_191'!$J$2:$J$193,MATCH(A104,'Texto_completo_191'!$A$2:$A$193,0)),"Pending adjudication"),IF(D104="Report not retrieved","Report not retrieved","Not applicable"))</f>
        <v/>
      </c>
      <c r="I104" s="41" t="str"/>
      <c r="J104" s="41" t="inlineStr">
        <is>
          <t>Estudio primario o implementación/evaluación empírica de IA, aprendizaje automático o modelado computacional aplicado a ASD, riesgo, caracterización, apoyo o intervención.</t>
        </is>
      </c>
      <c r="K104" s="43" t="n"/>
      <c r="L104" s="43" t="n"/>
      <c r="M104" s="130" t="n">
        <v>2025</v>
      </c>
      <c r="N104" s="41" t="inlineStr">
        <is>
          <t>Early fusion for Autism classification with biomarker detection using rs-fMRI and phenotypic data</t>
        </is>
      </c>
      <c r="O104" s="43" t="inlineStr">
        <is>
          <t>Vaishali Chawla and Bharti Rana</t>
        </is>
      </c>
      <c r="P104" s="43" t="inlineStr">
        <is>
          <t>10.1016/j.bspc.2025.108020</t>
        </is>
      </c>
      <c r="Q104" s="41" t="inlineStr">
        <is>
          <t>Biomedical Signal Processing and Control</t>
        </is>
      </c>
      <c r="R104" s="43" t="inlineStr">
        <is>
          <t>article</t>
        </is>
      </c>
      <c r="S104" s="43" t="inlineStr">
        <is>
          <t>Elsevier Ltd</t>
        </is>
      </c>
      <c r="T104" s="43" t="inlineStr">
        <is>
          <t>https://www.sciencedirect.com/science/article/pii/S1746809425005312</t>
        </is>
      </c>
      <c r="U104" s="41" t="str"/>
      <c r="V104" s="43"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W104" s="43" t="inlineStr">
        <is>
          <t>title_abstract_plus_targeted_primary_source_verification</t>
        </is>
      </c>
      <c r="X104" s="43" t="inlineStr">
        <is>
          <t>doi:10.1016/j.bspc.2025.108020</t>
        </is>
      </c>
      <c r="Y104" s="43">
        <f>COUNTIF($A$2:$A$431,A104)</f>
        <v/>
      </c>
      <c r="Z104" s="41">
        <f>IF(D104="Provisional include",IFERROR(IF(INDEX('Texto_completo_191'!$K$2:$K$193,MATCH(A104,'Texto_completo_191'!$A$2:$A$193,0))=0,"",INDEX('Texto_completo_191'!$K$2:$K$193,MATCH(A104,'Texto_completo_191'!$A$2:$A$193,0))),""),IF(D104="Excluded",J104,""))</f>
        <v/>
      </c>
      <c r="AA104" s="43">
        <f>IF(D104="Provisional include",IFERROR(IF(INDEX('Texto_completo_191'!$L$2:$L$193,MATCH(A104,'Texto_completo_191'!$A$2:$A$193,0))=0,"",INDEX('Texto_completo_191'!$L$2:$L$193,MATCH(A104,'Texto_completo_191'!$A$2:$A$193,0))),""),"")</f>
        <v/>
      </c>
      <c r="AB104" s="131">
        <f>IF(D104="Provisional include",IFERROR(IF(INDEX('Texto_completo_191'!$M$2:$M$193,MATCH(A104,'Texto_completo_191'!$A$2:$A$193,0))=0,"",INDEX('Texto_completo_191'!$M$2:$M$193,MATCH(A104,'Texto_completo_191'!$A$2:$A$193,0))),""),"")</f>
        <v/>
      </c>
    </row>
    <row r="105" ht="34" customHeight="1">
      <c r="A105" s="130" t="n">
        <v>104</v>
      </c>
      <c r="B105" s="43" t="inlineStr">
        <is>
          <t>exclude_secondary_or_nonempirical_publication</t>
        </is>
      </c>
      <c r="C105" s="41" t="inlineStr">
        <is>
          <t>Excluir: publicación secundaria/no empírica</t>
        </is>
      </c>
      <c r="D105" s="43" t="inlineStr">
        <is>
          <t>Excluded</t>
        </is>
      </c>
      <c r="E105" s="43" t="inlineStr">
        <is>
          <t>No</t>
        </is>
      </c>
      <c r="F105" s="43" t="inlineStr">
        <is>
          <t>Title/abstract screening</t>
        </is>
      </c>
      <c r="G105" s="41">
        <f>IF(D105="Provisional include",IFERROR(INDEX('Texto_completo_191'!$H$2:$H$193,MATCH(A105,'Texto_completo_191'!$A$2:$A$193,0)),"Not recorded"),IF(D105="Report not retrieved","Not retrieved","Not applicable"))</f>
        <v/>
      </c>
      <c r="H105" s="41">
        <f>IF(D105="Provisional include",IFERROR(INDEX('Texto_completo_191'!$J$2:$J$193,MATCH(A105,'Texto_completo_191'!$A$2:$A$193,0)),"Pending adjudication"),IF(D105="Report not retrieved","Report not retrieved","Not applicable"))</f>
        <v/>
      </c>
      <c r="I105" s="41" t="str"/>
      <c r="J105" s="41" t="inlineStr">
        <is>
          <t>Revisión, metaanálisis, encuesta de literatura, protocolo, perspectiva, carta, editorial o capítulo de síntesis sin estudio primario elegible.</t>
        </is>
      </c>
      <c r="K105" s="43" t="n"/>
      <c r="L105" s="43" t="n"/>
      <c r="M105" s="130" t="n">
        <v>2026</v>
      </c>
      <c r="N105" s="41" t="inlineStr">
        <is>
          <t>Assessing the Evolution and Influence of Medical Open Databases on Biomedical Research and Health Care Innovation: A 25-Year Perspective With a Focus on Privacy and Privacy-Enhancing Technologies</t>
        </is>
      </c>
      <c r="O105" s="43"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P105" s="43" t="inlineStr">
        <is>
          <t>10.2196/58954</t>
        </is>
      </c>
      <c r="Q105" s="41" t="inlineStr">
        <is>
          <t>Journal of Medical Internet Research</t>
        </is>
      </c>
      <c r="R105" s="43" t="inlineStr">
        <is>
          <t>article</t>
        </is>
      </c>
      <c r="S105" s="43" t="inlineStr">
        <is>
          <t>JMIR Publications Inc.</t>
        </is>
      </c>
      <c r="T105" s="43" t="inlineStr">
        <is>
          <t>https://doi.org/10.2196/58954</t>
        </is>
      </c>
      <c r="U105" s="41" t="str"/>
      <c r="V105" s="43" t="inlineStr">
        <is>
          <t>The integration of medical open databases with artificial intelligence (AI) technologies marks a transformative era in biomedical research and health care innovation. Over the past 25 years, initiatives like PhysioNet have revolutionized data access, fostering unprecedented levels of collaboration and accelerating medical discoveries. This rise of medical open databases presents challenges, particularly in harmonizing research enablement with patient confidentiality. In response, privacy laws such as the Health Insurance Portability and Accountability Act have been established, and privacy-enhancing technologies have been adopted to maintain this delicate balance. Privacy-enhancing technologies, including differential privacy, secure multiparty computation, and notably, federated learning (FL), have become instrumental in safeguarding personal health information. FL, in particular, represents a significant advancement by enabling the development and training of AI models on decentralized data. In Taiwan, significant strides have been made in aligning with these global data-sharing and privacy standards. We have actively promoted the sharing of medical data through the development of dynamic consent systems. These systems enable individuals to control and adjust their data-sharing preferences, ensuring transparency and continuity of consent in the ever-evolving landscape of digital health. Despite the challenges associated with privacy protections, the benefits, including improved diagnostics and treatment, are substantial. The availability of open databases has notably accelerated AI research, leading to significant advancements in medical diagnostics and treatments. As the landscape of health care research continues to evolve with open science and FL, the role of medical open databases remains crucial in shaping the future of medicine, promising enhanced patient outcomes and fostering a global research community committed to ethical integrity and privacy.</t>
        </is>
      </c>
      <c r="W105" s="43" t="inlineStr">
        <is>
          <t>title_abstract_plus_targeted_primary_source_verification</t>
        </is>
      </c>
      <c r="X105" s="43" t="inlineStr">
        <is>
          <t>doi:10.2196/58954</t>
        </is>
      </c>
      <c r="Y105" s="43">
        <f>COUNTIF($A$2:$A$431,A105)</f>
        <v/>
      </c>
      <c r="Z105" s="41">
        <f>IF(D105="Provisional include",IFERROR(IF(INDEX('Texto_completo_191'!$K$2:$K$193,MATCH(A105,'Texto_completo_191'!$A$2:$A$193,0))=0,"",INDEX('Texto_completo_191'!$K$2:$K$193,MATCH(A105,'Texto_completo_191'!$A$2:$A$193,0))),""),IF(D105="Excluded",J105,""))</f>
        <v/>
      </c>
      <c r="AA105" s="43">
        <f>IF(D105="Provisional include",IFERROR(IF(INDEX('Texto_completo_191'!$L$2:$L$193,MATCH(A105,'Texto_completo_191'!$A$2:$A$193,0))=0,"",INDEX('Texto_completo_191'!$L$2:$L$193,MATCH(A105,'Texto_completo_191'!$A$2:$A$193,0))),""),"")</f>
        <v/>
      </c>
      <c r="AB105" s="131">
        <f>IF(D105="Provisional include",IFERROR(IF(INDEX('Texto_completo_191'!$M$2:$M$193,MATCH(A105,'Texto_completo_191'!$A$2:$A$193,0))=0,"",INDEX('Texto_completo_191'!$M$2:$M$193,MATCH(A105,'Texto_completo_191'!$A$2:$A$193,0))),""),"")</f>
        <v/>
      </c>
    </row>
    <row r="106" ht="34" customHeight="1">
      <c r="A106" s="130" t="n">
        <v>105</v>
      </c>
      <c r="B106" s="43" t="inlineStr">
        <is>
          <t>exclude_out_of_scope_topic_or_population</t>
        </is>
      </c>
      <c r="C106" s="41" t="inlineStr">
        <is>
          <t>Excluir: tema/población fuera de alcance</t>
        </is>
      </c>
      <c r="D106" s="43" t="inlineStr">
        <is>
          <t>Excluded</t>
        </is>
      </c>
      <c r="E106" s="43" t="inlineStr">
        <is>
          <t>No</t>
        </is>
      </c>
      <c r="F106" s="43" t="inlineStr">
        <is>
          <t>Title/abstract screening</t>
        </is>
      </c>
      <c r="G106" s="41">
        <f>IF(D106="Provisional include",IFERROR(INDEX('Texto_completo_191'!$H$2:$H$193,MATCH(A106,'Texto_completo_191'!$A$2:$A$193,0)),"Not recorded"),IF(D106="Report not retrieved","Not retrieved","Not applicable"))</f>
        <v/>
      </c>
      <c r="H106" s="41">
        <f>IF(D106="Provisional include",IFERROR(INDEX('Texto_completo_191'!$J$2:$J$193,MATCH(A106,'Texto_completo_191'!$A$2:$A$193,0)),"Pending adjudication"),IF(D106="Report not retrieved","Report not retrieved","Not applicable"))</f>
        <v/>
      </c>
      <c r="I106" s="41" t="str"/>
      <c r="J106" s="41" t="inlineStr">
        <is>
          <t>No estudia ASD en el sentido del protocolo, usa otro significado de ASD o aborda otra población/resultado sin aplicación pertinente al proceso ASD.</t>
        </is>
      </c>
      <c r="K106" s="43" t="n"/>
      <c r="L106" s="43" t="n"/>
      <c r="M106" s="130" t="n">
        <v>2026</v>
      </c>
      <c r="N106" s="41" t="inlineStr">
        <is>
          <t>Large Language Models for Psychiatric Diagnosis Based on Multicenter Real-World Clinical Records: Comparative Study</t>
        </is>
      </c>
      <c r="O106" s="43" t="inlineStr">
        <is>
          <t>Maoqian Sun and Jia Yu and Zhuhong Long and Yun Yang and Tao Xiao and Jiaquan Liang and Jun Feng and Huaili Deng and Guoping Huang</t>
        </is>
      </c>
      <c r="P106" s="43" t="inlineStr">
        <is>
          <t>10.2196/77699</t>
        </is>
      </c>
      <c r="Q106" s="41" t="inlineStr">
        <is>
          <t>JMIR Medical Informatics</t>
        </is>
      </c>
      <c r="R106" s="43" t="inlineStr">
        <is>
          <t>article</t>
        </is>
      </c>
      <c r="S106" s="43" t="inlineStr">
        <is>
          <t>JMIR Publications Inc.</t>
        </is>
      </c>
      <c r="T106" s="43" t="inlineStr">
        <is>
          <t>https://doi.org/10.2196/77699</t>
        </is>
      </c>
      <c r="U106" s="41" t="str"/>
      <c r="V106" s="43" t="inlineStr">
        <is>
          <t>Background: Psychiatric disorders are diagnostically challenging and often rely on subjective clinical judgment, particularly in resource-limited settings. Large language models (LLMs) have demonstrated potential in supporting psychiatric diagnosis; however, robust evidence from large-scale, real-world clinical data remains limited. Objective: This study aimed to evaluate and compare the diagnostic performance of multiple LLMs for psychiatric disorders using multicenter real-world electronic health records (EHRs). Methods: We retrospectively analyzed 9923 inpatient EHRs collected from 6 psychiatric centers across China, encompassing all ICD-10 (International Statistical Classification of Diseases, Tenth Revision) psychiatric categories. In total, 3 LLMs—GPT-4.0 (OpenAI), GPT-3.5 (OpenAI), and GLM-4-Plus (Zhipu AI)—were evaluated against physician-confirmed discharge diagnoses. Diagnostic performance was assessed using strict accuracy criteria and lenient classification metrics, with subgroup analyses conducted across diagnostic categories and age groups. Results: GPT-4.0 achieved the highest overall strict diagnostic accuracy (71.7%) and the highest weighted F1-score under lenient evaluation (0.881), particularly for high-prevalence disorders, such as mood disorders and schizophrenia spectrum disorders. Diagnostic performance varied across age groups, with the highest accuracy observed in older adult patients (up to 79.5%) and lower accuracy in adolescents. Across centers, model performance remained stable, with no significant intercenter differences. Conclusions: LLMs—especially GPT-4.0—demonstrate promising capability in supporting psychiatric diagnosis using real-world EHRs. However, diagnostic performance varies by age group and disorder category. LLMs should be regarded as assistive tools rather than replacements for clinical judgment, and further validation is needed before routine clinical implementation.</t>
        </is>
      </c>
      <c r="W106" s="43" t="inlineStr">
        <is>
          <t>title_abstract_plus_targeted_primary_source_verification</t>
        </is>
      </c>
      <c r="X106" s="43" t="inlineStr">
        <is>
          <t>doi:10.2196/77699</t>
        </is>
      </c>
      <c r="Y106" s="43">
        <f>COUNTIF($A$2:$A$431,A106)</f>
        <v/>
      </c>
      <c r="Z106" s="41">
        <f>IF(D106="Provisional include",IFERROR(IF(INDEX('Texto_completo_191'!$K$2:$K$193,MATCH(A106,'Texto_completo_191'!$A$2:$A$193,0))=0,"",INDEX('Texto_completo_191'!$K$2:$K$193,MATCH(A106,'Texto_completo_191'!$A$2:$A$193,0))),""),IF(D106="Excluded",J106,""))</f>
        <v/>
      </c>
      <c r="AA106" s="43">
        <f>IF(D106="Provisional include",IFERROR(IF(INDEX('Texto_completo_191'!$L$2:$L$193,MATCH(A106,'Texto_completo_191'!$A$2:$A$193,0))=0,"",INDEX('Texto_completo_191'!$L$2:$L$193,MATCH(A106,'Texto_completo_191'!$A$2:$A$193,0))),""),"")</f>
        <v/>
      </c>
      <c r="AB106" s="131">
        <f>IF(D106="Provisional include",IFERROR(IF(INDEX('Texto_completo_191'!$M$2:$M$193,MATCH(A106,'Texto_completo_191'!$A$2:$A$193,0))=0,"",INDEX('Texto_completo_191'!$M$2:$M$193,MATCH(A106,'Texto_completo_191'!$A$2:$A$193,0))),""),"")</f>
        <v/>
      </c>
    </row>
    <row r="107" ht="34" customHeight="1">
      <c r="A107" s="130" t="n">
        <v>106</v>
      </c>
      <c r="B107" s="43" t="inlineStr">
        <is>
          <t>already_in_current_276</t>
        </is>
      </c>
      <c r="C107" s="41" t="inlineStr">
        <is>
          <t>No agregar: ya está en los 276</t>
        </is>
      </c>
      <c r="D107" s="43" t="inlineStr">
        <is>
          <t>Already in base 276</t>
        </is>
      </c>
      <c r="E107" s="43" t="inlineStr">
        <is>
          <t>No</t>
        </is>
      </c>
      <c r="F107" s="43" t="inlineStr">
        <is>
          <t>Deduplication against base corpus</t>
        </is>
      </c>
      <c r="G107" s="41">
        <f>IF(D107="Provisional include",IFERROR(INDEX('Texto_completo_191'!$H$2:$H$193,MATCH(A107,'Texto_completo_191'!$A$2:$A$193,0)),"Not recorded"),IF(D107="Report not retrieved","Not retrieved","Not applicable"))</f>
        <v/>
      </c>
      <c r="H107" s="41">
        <f>IF(D107="Provisional include",IFERROR(INDEX('Texto_completo_191'!$J$2:$J$193,MATCH(A107,'Texto_completo_191'!$A$2:$A$193,0)),"Pending adjudication"),IF(D107="Report not retrieved","Report not retrieved","Not applicable"))</f>
        <v/>
      </c>
      <c r="I107" s="41" t="str"/>
      <c r="J107" s="41" t="inlineStr">
        <is>
          <t>Coincidencia por DOI o título normalizado con el corpus analítico vigente de 276 estudios.</t>
        </is>
      </c>
      <c r="K107" s="43" t="n"/>
      <c r="L107" s="43" t="n">
        <v>266</v>
      </c>
      <c r="M107" s="130" t="n">
        <v>2025</v>
      </c>
      <c r="N107" s="41" t="inlineStr">
        <is>
          <t>Prenatal exposure to criteria air pollution and traffic-related air toxics and risk of autism spectrum disorder: A population-based cohort study of California births (1990–2018)</t>
        </is>
      </c>
      <c r="O107" s="43" t="inlineStr">
        <is>
          <t>Karl O'Sharkey and Sanjali Mitra and Ting Chow and Seung a. Paik and Laura Thompson and Jason Su and Myles Cockburn and Beate Ritz</t>
        </is>
      </c>
      <c r="P107" s="43" t="inlineStr">
        <is>
          <t>10.1016/j.envint.2025.109562</t>
        </is>
      </c>
      <c r="Q107" s="41" t="inlineStr">
        <is>
          <t>Environment International</t>
        </is>
      </c>
      <c r="R107" s="43" t="inlineStr">
        <is>
          <t>article</t>
        </is>
      </c>
      <c r="S107" s="43" t="inlineStr">
        <is>
          <t>Elsevier Ltd</t>
        </is>
      </c>
      <c r="T107" s="43" t="inlineStr">
        <is>
          <t>https://www.sciencedirect.com/science/article/pii/S0160412025003137</t>
        </is>
      </c>
      <c r="U107" s="41" t="str"/>
      <c r="V107" s="43"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W107" s="43" t="inlineStr">
        <is>
          <t>title_abstract_plus_targeted_primary_source_verification</t>
        </is>
      </c>
      <c r="X107" s="43" t="inlineStr">
        <is>
          <t>doi:10.1016/j.envint.2025.109562</t>
        </is>
      </c>
      <c r="Y107" s="43">
        <f>COUNTIF($A$2:$A$431,A107)</f>
        <v/>
      </c>
      <c r="Z107" s="41">
        <f>IF(D107="Provisional include",IFERROR(IF(INDEX('Texto_completo_191'!$K$2:$K$193,MATCH(A107,'Texto_completo_191'!$A$2:$A$193,0))=0,"",INDEX('Texto_completo_191'!$K$2:$K$193,MATCH(A107,'Texto_completo_191'!$A$2:$A$193,0))),""),IF(D107="Excluded",J107,""))</f>
        <v/>
      </c>
      <c r="AA107" s="43">
        <f>IF(D107="Provisional include",IFERROR(IF(INDEX('Texto_completo_191'!$L$2:$L$193,MATCH(A107,'Texto_completo_191'!$A$2:$A$193,0))=0,"",INDEX('Texto_completo_191'!$L$2:$L$193,MATCH(A107,'Texto_completo_191'!$A$2:$A$193,0))),""),"")</f>
        <v/>
      </c>
      <c r="AB107" s="131">
        <f>IF(D107="Provisional include",IFERROR(IF(INDEX('Texto_completo_191'!$M$2:$M$193,MATCH(A107,'Texto_completo_191'!$A$2:$A$193,0))=0,"",INDEX('Texto_completo_191'!$M$2:$M$193,MATCH(A107,'Texto_completo_191'!$A$2:$A$193,0))),""),"")</f>
        <v/>
      </c>
    </row>
    <row r="108" ht="34" customHeight="1">
      <c r="A108" s="130" t="n">
        <v>107</v>
      </c>
      <c r="B108" s="43" t="inlineStr">
        <is>
          <t>exclude_secondary_or_nonempirical_publication</t>
        </is>
      </c>
      <c r="C108" s="41" t="inlineStr">
        <is>
          <t>Excluir: publicación secundaria/no empírica</t>
        </is>
      </c>
      <c r="D108" s="43" t="inlineStr">
        <is>
          <t>Excluded</t>
        </is>
      </c>
      <c r="E108" s="43" t="inlineStr">
        <is>
          <t>No</t>
        </is>
      </c>
      <c r="F108" s="43" t="inlineStr">
        <is>
          <t>Title/abstract screening</t>
        </is>
      </c>
      <c r="G108" s="41">
        <f>IF(D108="Provisional include",IFERROR(INDEX('Texto_completo_191'!$H$2:$H$193,MATCH(A108,'Texto_completo_191'!$A$2:$A$193,0)),"Not recorded"),IF(D108="Report not retrieved","Not retrieved","Not applicable"))</f>
        <v/>
      </c>
      <c r="H108" s="41">
        <f>IF(D108="Provisional include",IFERROR(INDEX('Texto_completo_191'!$J$2:$J$193,MATCH(A108,'Texto_completo_191'!$A$2:$A$193,0)),"Pending adjudication"),IF(D108="Report not retrieved","Report not retrieved","Not applicable"))</f>
        <v/>
      </c>
      <c r="I108" s="41" t="str"/>
      <c r="J108" s="41" t="inlineStr">
        <is>
          <t>Revisión, metaanálisis, encuesta de literatura, protocolo, perspectiva, carta, editorial o capítulo de síntesis sin estudio primario elegible.</t>
        </is>
      </c>
      <c r="K108" s="43" t="n"/>
      <c r="L108" s="43" t="n"/>
      <c r="M108" s="130" t="n">
        <v>2026</v>
      </c>
      <c r="N108" s="41" t="inlineStr">
        <is>
          <t>Developing and Validating Measures of Structural Ableism to Improve Health Outcomes for the Disability Community: Protocol for a Mixed Methods Study</t>
        </is>
      </c>
      <c r="O108" s="43" t="inlineStr">
        <is>
          <t>Rupa S Valdez and Bonnielin K Swenor and Franz Castro and Caroline Cerilli and Bailey A Middleton and Kara S Fitzgibbon and Ashley Shew and Varshini Varadaraj and Hari Srinivasan and Diana Cejas</t>
        </is>
      </c>
      <c r="P108" s="43" t="inlineStr">
        <is>
          <t>10.2196/86976</t>
        </is>
      </c>
      <c r="Q108" s="41" t="inlineStr">
        <is>
          <t>JMIR Research Protocols</t>
        </is>
      </c>
      <c r="R108" s="43" t="inlineStr">
        <is>
          <t>article</t>
        </is>
      </c>
      <c r="S108" s="43" t="inlineStr">
        <is>
          <t>JMIR Publications Inc.</t>
        </is>
      </c>
      <c r="T108" s="43" t="inlineStr">
        <is>
          <t>https://doi.org/10.2196/86976</t>
        </is>
      </c>
      <c r="U108" s="41" t="str"/>
      <c r="V108" s="43" t="n"/>
      <c r="W108" s="43" t="inlineStr">
        <is>
          <t>title_abstract_plus_targeted_primary_source_verification</t>
        </is>
      </c>
      <c r="X108" s="43" t="inlineStr">
        <is>
          <t>doi:10.2196/86976</t>
        </is>
      </c>
      <c r="Y108" s="43">
        <f>COUNTIF($A$2:$A$431,A108)</f>
        <v/>
      </c>
      <c r="Z108" s="41">
        <f>IF(D108="Provisional include",IFERROR(IF(INDEX('Texto_completo_191'!$K$2:$K$193,MATCH(A108,'Texto_completo_191'!$A$2:$A$193,0))=0,"",INDEX('Texto_completo_191'!$K$2:$K$193,MATCH(A108,'Texto_completo_191'!$A$2:$A$193,0))),""),IF(D108="Excluded",J108,""))</f>
        <v/>
      </c>
      <c r="AA108" s="43">
        <f>IF(D108="Provisional include",IFERROR(IF(INDEX('Texto_completo_191'!$L$2:$L$193,MATCH(A108,'Texto_completo_191'!$A$2:$A$193,0))=0,"",INDEX('Texto_completo_191'!$L$2:$L$193,MATCH(A108,'Texto_completo_191'!$A$2:$A$193,0))),""),"")</f>
        <v/>
      </c>
      <c r="AB108" s="131">
        <f>IF(D108="Provisional include",IFERROR(IF(INDEX('Texto_completo_191'!$M$2:$M$193,MATCH(A108,'Texto_completo_191'!$A$2:$A$193,0))=0,"",INDEX('Texto_completo_191'!$M$2:$M$193,MATCH(A108,'Texto_completo_191'!$A$2:$A$193,0))),""),"")</f>
        <v/>
      </c>
    </row>
    <row r="109" ht="34" customHeight="1">
      <c r="A109" s="130" t="n">
        <v>108</v>
      </c>
      <c r="B109" s="43" t="inlineStr">
        <is>
          <t>include_after_full_text_open_access</t>
        </is>
      </c>
      <c r="C109" s="41" t="inlineStr">
        <is>
          <t>Incluir tras revisión de texto completo abierto</t>
        </is>
      </c>
      <c r="D109" s="43" t="inlineStr">
        <is>
          <t>Provisional include</t>
        </is>
      </c>
      <c r="E109" s="43" t="inlineStr">
        <is>
          <t>Sí</t>
        </is>
      </c>
      <c r="F109" s="43" t="inlineStr">
        <is>
          <t>Full-text review</t>
        </is>
      </c>
      <c r="G109" s="41">
        <f>IF(D109="Provisional include",IFERROR(INDEX('Texto_completo_191'!$H$2:$H$193,MATCH(A109,'Texto_completo_191'!$A$2:$A$193,0)),"Not recorded"),IF(D109="Report not retrieved","Not retrieved","Not applicable"))</f>
        <v/>
      </c>
      <c r="H109" s="41">
        <f>IF(D109="Provisional include",IFERROR(INDEX('Texto_completo_191'!$J$2:$J$193,MATCH(A109,'Texto_completo_191'!$A$2:$A$193,0)),"Pending adjudication"),IF(D109="Report not retrieved","Report not retrieved","Not applicable"))</f>
        <v/>
      </c>
      <c r="I109" s="41" t="n"/>
      <c r="J109" s="41" t="inlineStr">
        <is>
          <t>Texto completo confirma estudio primario con Hybrid aplicado a ASD (Classification (ASD vs control)).</t>
        </is>
      </c>
      <c r="K109" s="43" t="n"/>
      <c r="L109" s="43" t="n"/>
      <c r="M109" s="130" t="n">
        <v>2025</v>
      </c>
      <c r="N109" s="41" t="inlineStr">
        <is>
          <t>Awareness with Machine: Hybrid Approach to Detecting ASD with a Clustering</t>
        </is>
      </c>
      <c r="O109" s="43" t="inlineStr">
        <is>
          <t>Gozde Karatas Baydogmus and Onder Demir</t>
        </is>
      </c>
      <c r="P109" s="43" t="inlineStr">
        <is>
          <t>10.32604/cmc.2025.062643</t>
        </is>
      </c>
      <c r="Q109" s="41" t="inlineStr">
        <is>
          <t>Computers, Materials and Continua</t>
        </is>
      </c>
      <c r="R109" s="43" t="inlineStr">
        <is>
          <t>article</t>
        </is>
      </c>
      <c r="S109" s="43" t="inlineStr">
        <is>
          <t>Tech Science Press</t>
        </is>
      </c>
      <c r="T109" s="43" t="inlineStr">
        <is>
          <t>https://cdn.techscience.press/files/cmc/2025/TSP_CMC-84-2/TSP_CMC_62643/TSP_CMC_62643.pdf</t>
        </is>
      </c>
      <c r="U109" s="41" t="inlineStr">
        <is>
          <t>Texto completo abierto revisado; evidencia y codificación en Extraccion_RQ_nuevos.</t>
        </is>
      </c>
      <c r="V109" s="43"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W109" s="43" t="inlineStr">
        <is>
          <t>open_full_text_review_2026_09_04</t>
        </is>
      </c>
      <c r="X109" s="43" t="inlineStr">
        <is>
          <t>doi:10.32604/cmc.2025.062643</t>
        </is>
      </c>
      <c r="Y109" s="43">
        <f>COUNTIF($A$2:$A$431,A109)</f>
        <v/>
      </c>
      <c r="Z109" s="41">
        <f>IF(D109="Provisional include",IFERROR(IF(INDEX('Texto_completo_191'!$K$2:$K$193,MATCH(A109,'Texto_completo_191'!$A$2:$A$193,0))=0,"",INDEX('Texto_completo_191'!$K$2:$K$193,MATCH(A109,'Texto_completo_191'!$A$2:$A$193,0))),""),IF(D109="Excluded",J109,""))</f>
        <v/>
      </c>
      <c r="AA109" s="43">
        <f>IF(D109="Provisional include",IFERROR(IF(INDEX('Texto_completo_191'!$L$2:$L$193,MATCH(A109,'Texto_completo_191'!$A$2:$A$193,0))=0,"",INDEX('Texto_completo_191'!$L$2:$L$193,MATCH(A109,'Texto_completo_191'!$A$2:$A$193,0))),""),"")</f>
        <v/>
      </c>
      <c r="AB109" s="131">
        <f>IF(D109="Provisional include",IFERROR(IF(INDEX('Texto_completo_191'!$M$2:$M$193,MATCH(A109,'Texto_completo_191'!$A$2:$A$193,0))=0,"",INDEX('Texto_completo_191'!$M$2:$M$193,MATCH(A109,'Texto_completo_191'!$A$2:$A$193,0))),""),"")</f>
        <v/>
      </c>
    </row>
    <row r="110" ht="34" customHeight="1">
      <c r="A110" s="130" t="n">
        <v>109</v>
      </c>
      <c r="B110" s="43" t="inlineStr">
        <is>
          <t>exclude_out_of_scope_topic_or_population</t>
        </is>
      </c>
      <c r="C110" s="41" t="inlineStr">
        <is>
          <t>Excluir: tema/población fuera de alcance</t>
        </is>
      </c>
      <c r="D110" s="43" t="inlineStr">
        <is>
          <t>Excluded</t>
        </is>
      </c>
      <c r="E110" s="43" t="inlineStr">
        <is>
          <t>No</t>
        </is>
      </c>
      <c r="F110" s="43" t="inlineStr">
        <is>
          <t>Title/abstract screening</t>
        </is>
      </c>
      <c r="G110" s="41">
        <f>IF(D110="Provisional include",IFERROR(INDEX('Texto_completo_191'!$H$2:$H$193,MATCH(A110,'Texto_completo_191'!$A$2:$A$193,0)),"Not recorded"),IF(D110="Report not retrieved","Not retrieved","Not applicable"))</f>
        <v/>
      </c>
      <c r="H110" s="41">
        <f>IF(D110="Provisional include",IFERROR(INDEX('Texto_completo_191'!$J$2:$J$193,MATCH(A110,'Texto_completo_191'!$A$2:$A$193,0)),"Pending adjudication"),IF(D110="Report not retrieved","Report not retrieved","Not applicable"))</f>
        <v/>
      </c>
      <c r="I110" s="41" t="str"/>
      <c r="J110" s="41" t="inlineStr">
        <is>
          <t>No estudia ASD en el sentido del protocolo, usa otro significado de ASD o aborda otra población/resultado sin aplicación pertinente al proceso ASD.</t>
        </is>
      </c>
      <c r="K110" s="43" t="n"/>
      <c r="L110" s="43" t="n"/>
      <c r="M110" s="130" t="n">
        <v>2026</v>
      </c>
      <c r="N110" s="41" t="inlineStr">
        <is>
          <t>Balancing Privacy and Utility in Child and Adolescent Mental Health Services Research: Retrospective Cohort Study on Synthetic Data Generation</t>
        </is>
      </c>
      <c r="O110" s="43" t="inlineStr">
        <is>
          <t>Mounir Haizoune and Bennett L Leventhal and Dipendra Pant and Øystein Nytrø and Kaban Koochakpour and Roman A Koposov and Lars Ravn Øhlckers and Norbert Skokauskas</t>
        </is>
      </c>
      <c r="P110" s="43" t="inlineStr">
        <is>
          <t>10.2196/71819</t>
        </is>
      </c>
      <c r="Q110" s="41" t="inlineStr">
        <is>
          <t>JMIR Medical Informatics</t>
        </is>
      </c>
      <c r="R110" s="43" t="inlineStr">
        <is>
          <t>article</t>
        </is>
      </c>
      <c r="S110" s="43" t="inlineStr">
        <is>
          <t>JMIR Publications Inc.</t>
        </is>
      </c>
      <c r="T110" s="43" t="inlineStr">
        <is>
          <t>https://doi.org/10.2196/71819</t>
        </is>
      </c>
      <c r="U110" s="41" t="str"/>
      <c r="V110" s="43" t="inlineStr">
        <is>
          <t>Background: Electronic health records are essential for advancing research aimed at improving clinical outcomes. However, stringent data protection and privacy concerns severely limit the accessibility and use of real clinical data, particularly within Child and Adolescent Mental Health Services (CAMHS) involving vulnerable young individuals. This challenge can be effectively addressed through synthetic data generation, which safeguards individual privacy while facilitating comprehensive analyses of clinical information. Objective: This study aims to investigate whether hierarchical synthetic data generators (SDGs) can effectively replicate the statistical properties, preserve the utility, and maintain the privacy of real CAMHS clinical data, thereby enabling data sharing and broader access to research-ready datasets. Methods: This retrospective cohort study used electronic medical record data from 6924 distinct patients from CAMHS in Stavanger, Norway, comprising 7730 referral periods and 58,524 episodes of care. An 80%-20% split was used for training and testing. A hierarchical synthetic data generation model was trained to generate synthetic referral periods and associated episodes of care. Data quality was evaluated using SDMetrics for distribution (Kolmogorov-Smirnov Complement [KSC]/Total Variation Complement [TVC]), correlation (CorrelationSimilarity [CS]), and cardinality (CardinalityShapeSimilarity [CSS]) similarity. Privacy was evaluated using the Anonymeter library to simulate singling out, linkability, and inference reidentification attacks. Utility was assessed using the train synthetic test real (TSTR) pattern, comparing the predictive performance using precision-recall area under the curve [PRAUC] of models trained on synthetic vs real data for classifying the intensity of care. Results: The hierarchical SDG created highly reproducible synthetic CAMHS data. The average statistical similarity scores were high across all metrics: KSC/TVC at 0.92, CS at 0.77 (intertable CS at 0.75), and CSS at 0.92. The synthetic data also demonstrated a low risk under simulated privacy attacks on a control dataset (n=1546): the average success rate was 6/1546 (0.39%) for singling out and 77/1546 (5%) for multivariate attacks. The average linkability risk was 54/1546 (0.5%), and the highest inference risk for a sensitive variable was 2/1546 (0.12%). The classification model trained on synthetic data (TSTR) produced comparable predictive performance (PRAUC=0.40) to the model trained on real data (PRAUC=0.43) for classifying the intensity of care (low vs medium or higher). Shapley additive explanations analysis confirmed that the synthetic model’s explanations aligned with real-world insights, validating its ability to capture fundamental predictive patterns. Conclusions: Synthetic data can be used to build trust and promote collaboration among CAMHS researchers by offering access to extensive, representative samples with a low risk of patient identification. This approach expands the breadth of research while safeguarding patient privacy. Effective implementation of synthetic data generation depends on the model’s ability to accurately identify and replicate the complex, sequential patterns present in real data.</t>
        </is>
      </c>
      <c r="W110" s="43" t="inlineStr">
        <is>
          <t>title_abstract_plus_targeted_primary_source_verification</t>
        </is>
      </c>
      <c r="X110" s="43" t="inlineStr">
        <is>
          <t>doi:10.2196/71819</t>
        </is>
      </c>
      <c r="Y110" s="43">
        <f>COUNTIF($A$2:$A$431,A110)</f>
        <v/>
      </c>
      <c r="Z110" s="41">
        <f>IF(D110="Provisional include",IFERROR(IF(INDEX('Texto_completo_191'!$K$2:$K$193,MATCH(A110,'Texto_completo_191'!$A$2:$A$193,0))=0,"",INDEX('Texto_completo_191'!$K$2:$K$193,MATCH(A110,'Texto_completo_191'!$A$2:$A$193,0))),""),IF(D110="Excluded",J110,""))</f>
        <v/>
      </c>
      <c r="AA110" s="43">
        <f>IF(D110="Provisional include",IFERROR(IF(INDEX('Texto_completo_191'!$L$2:$L$193,MATCH(A110,'Texto_completo_191'!$A$2:$A$193,0))=0,"",INDEX('Texto_completo_191'!$L$2:$L$193,MATCH(A110,'Texto_completo_191'!$A$2:$A$193,0))),""),"")</f>
        <v/>
      </c>
      <c r="AB110" s="131">
        <f>IF(D110="Provisional include",IFERROR(IF(INDEX('Texto_completo_191'!$M$2:$M$193,MATCH(A110,'Texto_completo_191'!$A$2:$A$193,0))=0,"",INDEX('Texto_completo_191'!$M$2:$M$193,MATCH(A110,'Texto_completo_191'!$A$2:$A$193,0))),""),"")</f>
        <v/>
      </c>
    </row>
    <row r="111" ht="34" customHeight="1">
      <c r="A111" s="130" t="n">
        <v>110</v>
      </c>
      <c r="B111" s="43" t="inlineStr">
        <is>
          <t>include_after_title_abstract_screen</t>
        </is>
      </c>
      <c r="C111" s="41" t="inlineStr">
        <is>
          <t>Incluir provisionalmente</t>
        </is>
      </c>
      <c r="D111" s="43" t="inlineStr">
        <is>
          <t>Provisional include</t>
        </is>
      </c>
      <c r="E111" s="43" t="inlineStr">
        <is>
          <t>Sí</t>
        </is>
      </c>
      <c r="F111" s="43" t="inlineStr">
        <is>
          <t>Title/abstract screening</t>
        </is>
      </c>
      <c r="G111" s="41">
        <f>IF(D111="Provisional include",IFERROR(INDEX('Texto_completo_191'!$H$2:$H$193,MATCH(A111,'Texto_completo_191'!$A$2:$A$193,0)),"Not recorded"),IF(D111="Report not retrieved","Not retrieved","Not applicable"))</f>
        <v/>
      </c>
      <c r="H111" s="41">
        <f>IF(D111="Provisional include",IFERROR(INDEX('Texto_completo_191'!$J$2:$J$193,MATCH(A111,'Texto_completo_191'!$A$2:$A$193,0)),"Pending adjudication"),IF(D111="Report not retrieved","Report not retrieved","Not applicable"))</f>
        <v/>
      </c>
      <c r="I111" s="41" t="str"/>
      <c r="J111" s="41" t="inlineStr">
        <is>
          <t>Estudio primario o implementación/evaluación empírica de IA, aprendizaje automático o modelado computacional aplicado a ASD, riesgo, caracterización, apoyo o intervención.</t>
        </is>
      </c>
      <c r="K111" s="43" t="n"/>
      <c r="L111" s="43" t="n"/>
      <c r="M111" s="130" t="n">
        <v>2025</v>
      </c>
      <c r="N111" s="41" t="inlineStr">
        <is>
          <t>A deep learning model for diagnosing autism using brain time series</t>
        </is>
      </c>
      <c r="O111" s="43" t="inlineStr">
        <is>
          <t>Xianchen Wang and Can Pei and Jianbiao He and Jinyang Xu</t>
        </is>
      </c>
      <c r="P111" s="43" t="inlineStr">
        <is>
          <t>10.1016/j.neuroscience.2025.08.001</t>
        </is>
      </c>
      <c r="Q111" s="41" t="inlineStr">
        <is>
          <t>Neuroscience</t>
        </is>
      </c>
      <c r="R111" s="43" t="inlineStr">
        <is>
          <t>article</t>
        </is>
      </c>
      <c r="S111" s="43" t="inlineStr">
        <is>
          <t>Elsevier Ltd</t>
        </is>
      </c>
      <c r="T111" s="43" t="inlineStr">
        <is>
          <t>https://www.sciencedirect.com/science/article/pii/S0306452225008346</t>
        </is>
      </c>
      <c r="U111" s="41" t="str"/>
      <c r="V111" s="43"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W111" s="43" t="inlineStr">
        <is>
          <t>title_abstract_plus_targeted_primary_source_verification</t>
        </is>
      </c>
      <c r="X111" s="43" t="inlineStr">
        <is>
          <t>doi:10.1016/j.neuroscience.2025.08.001</t>
        </is>
      </c>
      <c r="Y111" s="43">
        <f>COUNTIF($A$2:$A$431,A111)</f>
        <v/>
      </c>
      <c r="Z111" s="41">
        <f>IF(D111="Provisional include",IFERROR(IF(INDEX('Texto_completo_191'!$K$2:$K$193,MATCH(A111,'Texto_completo_191'!$A$2:$A$193,0))=0,"",INDEX('Texto_completo_191'!$K$2:$K$193,MATCH(A111,'Texto_completo_191'!$A$2:$A$193,0))),""),IF(D111="Excluded",J111,""))</f>
        <v/>
      </c>
      <c r="AA111" s="43">
        <f>IF(D111="Provisional include",IFERROR(IF(INDEX('Texto_completo_191'!$L$2:$L$193,MATCH(A111,'Texto_completo_191'!$A$2:$A$193,0))=0,"",INDEX('Texto_completo_191'!$L$2:$L$193,MATCH(A111,'Texto_completo_191'!$A$2:$A$193,0))),""),"")</f>
        <v/>
      </c>
      <c r="AB111" s="131">
        <f>IF(D111="Provisional include",IFERROR(IF(INDEX('Texto_completo_191'!$M$2:$M$193,MATCH(A111,'Texto_completo_191'!$A$2:$A$193,0))=0,"",INDEX('Texto_completo_191'!$M$2:$M$193,MATCH(A111,'Texto_completo_191'!$A$2:$A$193,0))),""),"")</f>
        <v/>
      </c>
    </row>
    <row r="112" ht="34" customHeight="1">
      <c r="A112" s="130" t="n">
        <v>111</v>
      </c>
      <c r="B112" s="43" t="inlineStr">
        <is>
          <t>exclude_out_of_scope_topic_or_population</t>
        </is>
      </c>
      <c r="C112" s="41" t="inlineStr">
        <is>
          <t>Excluir: tema/población fuera de alcance</t>
        </is>
      </c>
      <c r="D112" s="43" t="inlineStr">
        <is>
          <t>Excluded</t>
        </is>
      </c>
      <c r="E112" s="43" t="inlineStr">
        <is>
          <t>No</t>
        </is>
      </c>
      <c r="F112" s="43" t="inlineStr">
        <is>
          <t>Title/abstract screening</t>
        </is>
      </c>
      <c r="G112" s="41">
        <f>IF(D112="Provisional include",IFERROR(INDEX('Texto_completo_191'!$H$2:$H$193,MATCH(A112,'Texto_completo_191'!$A$2:$A$193,0)),"Not recorded"),IF(D112="Report not retrieved","Not retrieved","Not applicable"))</f>
        <v/>
      </c>
      <c r="H112" s="41">
        <f>IF(D112="Provisional include",IFERROR(INDEX('Texto_completo_191'!$J$2:$J$193,MATCH(A112,'Texto_completo_191'!$A$2:$A$193,0)),"Pending adjudication"),IF(D112="Report not retrieved","Report not retrieved","Not applicable"))</f>
        <v/>
      </c>
      <c r="I112" s="41" t="str"/>
      <c r="J112" s="41" t="inlineStr">
        <is>
          <t>No estudia ASD en el sentido del protocolo, usa otro significado de ASD o aborda otra población/resultado sin aplicación pertinente al proceso ASD.</t>
        </is>
      </c>
      <c r="K112" s="43" t="n"/>
      <c r="L112" s="43" t="n"/>
      <c r="M112" s="130" t="n">
        <v>2026</v>
      </c>
      <c r="N112" s="41" t="inlineStr">
        <is>
          <t>Identifying Undiagnosed High-Risk Suicidality Cases by Matching Patients With a Similar Comorbidity Burden: Retrospective Observational Study</t>
        </is>
      </c>
      <c r="O112" s="43" t="inlineStr">
        <is>
          <t>Louisa Bode and Rena Xu and Matthew Garber and Kenneth D Mandl and Andrew J McMurry</t>
        </is>
      </c>
      <c r="P112" s="43" t="inlineStr">
        <is>
          <t>10.2196/81499</t>
        </is>
      </c>
      <c r="Q112" s="41" t="inlineStr">
        <is>
          <t>JMIR Formative Research</t>
        </is>
      </c>
      <c r="R112" s="43" t="inlineStr">
        <is>
          <t>article</t>
        </is>
      </c>
      <c r="S112" s="43" t="inlineStr">
        <is>
          <t>JMIR Publications Inc.</t>
        </is>
      </c>
      <c r="T112" s="43" t="inlineStr">
        <is>
          <t>https://doi.org/10.2196/81499</t>
        </is>
      </c>
      <c r="U112" s="41" t="str"/>
      <c r="V112" s="43" t="inlineStr">
        <is>
          <t>Background: Suicide is the second leading cause of death for children and adolescents aged 6 to 18 years. Pediatric suicidality is underreported, which poses significant challenges for effective intervention and prevention strategies. Identifying populations at risk of suicidality can provide critical benefits in terms of study cohort selection, prevalence estimation, and clinical resource allocation. Objective: This study sought to (1) measure the prevalence of mental health comorbidities in pediatric suicidality and (2) identify undiagnosed high-risk suicidality cases by matching them with patients with a similar mental health comorbidity burden. Methods: Electronic health record data from a large academic pediatric hospital in Boston, Massachusetts, were analyzed for patients aged 6 to 18 years presenting to the emergency department between June 1, 2016, and June 1, 2022. Suicidality cases were defined using International Classification of Diseases, 10th Revision (ICD-10) codes for 3 suicidality subtypes: suicidal ideation, self-harm, and suicide attempt. Comorbidities of suicidality were calculated as the conditional probability of ICD-10 code pairs. After multiple hypothesis corrections, statistically significant comorbidities and patient encounter demographics were input as covariates into a propensity score matching (PSM) model. The accuracy of the PSM model was validated against chart review by 2 independent subject matter experts. Results: In total, 2.9% (2638/90,980) of emergency department encounters met an ICD-10–based case definition of suicidality during the study period. The prevalence of suicidality by subtype was 2.5% (2275/90,980) for ideation, 1.1% (1030/90,980) for self-harm, and 0.2% (177/90,980) for suicide attempt. Suicidality prevalence was more common for the female sex (1825/43,929, 4.2%) than for the male sex (813/47,045, 1.7%). Comorbidities of suicidality were statistically significant for 55 frequently co-occurring ICD-10 codes. Nearly half of these comorbidities (26/55, 47.3%) were not present in the Diagnostic and Statistical Manual of Mental Disorders, Fifth Edition, and nearly a quarter (12/55, 21.8%) consisted of ICD-10 codes for accidental rather than intentional self-harm. Increased probability of suicidality was observed for patients with personality disorder (84/190, 44.2%), gender dysphoria (143/333, 42.9%), bipolar disorder (162/448, 36.2%), depression (1791/5426, 33%), and schizophrenia spectrum disorders (133/411, 32.4%). On the basis of gold-standard chart review, 53.4% of propensity-matched noncases were unrecognized cases of suicidality. Conclusions: PSM using comorbidity profiles is an effective approach for identifying suicidality cases that lack ICD-10 codes for suicidality.</t>
        </is>
      </c>
      <c r="W112" s="43" t="inlineStr">
        <is>
          <t>title_abstract_plus_targeted_primary_source_verification</t>
        </is>
      </c>
      <c r="X112" s="43" t="inlineStr">
        <is>
          <t>doi:10.2196/81499</t>
        </is>
      </c>
      <c r="Y112" s="43">
        <f>COUNTIF($A$2:$A$431,A112)</f>
        <v/>
      </c>
      <c r="Z112" s="41">
        <f>IF(D112="Provisional include",IFERROR(IF(INDEX('Texto_completo_191'!$K$2:$K$193,MATCH(A112,'Texto_completo_191'!$A$2:$A$193,0))=0,"",INDEX('Texto_completo_191'!$K$2:$K$193,MATCH(A112,'Texto_completo_191'!$A$2:$A$193,0))),""),IF(D112="Excluded",J112,""))</f>
        <v/>
      </c>
      <c r="AA112" s="43">
        <f>IF(D112="Provisional include",IFERROR(IF(INDEX('Texto_completo_191'!$L$2:$L$193,MATCH(A112,'Texto_completo_191'!$A$2:$A$193,0))=0,"",INDEX('Texto_completo_191'!$L$2:$L$193,MATCH(A112,'Texto_completo_191'!$A$2:$A$193,0))),""),"")</f>
        <v/>
      </c>
      <c r="AB112" s="131">
        <f>IF(D112="Provisional include",IFERROR(IF(INDEX('Texto_completo_191'!$M$2:$M$193,MATCH(A112,'Texto_completo_191'!$A$2:$A$193,0))=0,"",INDEX('Texto_completo_191'!$M$2:$M$193,MATCH(A112,'Texto_completo_191'!$A$2:$A$193,0))),""),"")</f>
        <v/>
      </c>
    </row>
    <row r="113" ht="34" customHeight="1">
      <c r="A113" s="130" t="n">
        <v>112</v>
      </c>
      <c r="B113" s="43" t="inlineStr">
        <is>
          <t>exclude_no_qualifying_ai_application</t>
        </is>
      </c>
      <c r="C113" s="41" t="inlineStr">
        <is>
          <t>Excluir: sin aplicación de IA elegible</t>
        </is>
      </c>
      <c r="D113" s="43" t="inlineStr">
        <is>
          <t>Excluded</t>
        </is>
      </c>
      <c r="E113" s="43" t="inlineStr">
        <is>
          <t>No</t>
        </is>
      </c>
      <c r="F113" s="43" t="inlineStr">
        <is>
          <t>Title/abstract screening</t>
        </is>
      </c>
      <c r="G113" s="41">
        <f>IF(D113="Provisional include",IFERROR(INDEX('Texto_completo_191'!$H$2:$H$193,MATCH(A113,'Texto_completo_191'!$A$2:$A$193,0)),"Not recorded"),IF(D113="Report not retrieved","Not retrieved","Not applicable"))</f>
        <v/>
      </c>
      <c r="H113" s="41">
        <f>IF(D113="Provisional include",IFERROR(INDEX('Texto_completo_191'!$J$2:$J$193,MATCH(A113,'Texto_completo_191'!$A$2:$A$193,0)),"Pending adjudication"),IF(D113="Report not retrieved","Report not retrieved","Not applicable"))</f>
        <v/>
      </c>
      <c r="I113" s="41" t="str"/>
      <c r="J113" s="41" t="inlineStr">
        <is>
          <t>El trabajo no implementa ni evalúa una técnica de IA/ML como componente sustantivo del estudio de ASD.</t>
        </is>
      </c>
      <c r="K113" s="43" t="n"/>
      <c r="L113" s="43" t="n"/>
      <c r="M113" s="130" t="n">
        <v>2025</v>
      </c>
      <c r="N113" s="41" t="inlineStr">
        <is>
          <t>Assessment of stress levels in mothers of children with autism spectrum disorder using video self-modeling during children's dental procedure</t>
        </is>
      </c>
      <c r="O113" s="43" t="inlineStr">
        <is>
          <t>Kripa Dutta and Kavita Rai and Amarshree A Shetty and H Ananthu and Manju Raman Nair</t>
        </is>
      </c>
      <c r="P113" s="43" t="inlineStr">
        <is>
          <t>10.1016/j.jobcr.2025.05.005</t>
        </is>
      </c>
      <c r="Q113" s="41" t="inlineStr">
        <is>
          <t>Journal of Oral Biology and Craniofacial Research</t>
        </is>
      </c>
      <c r="R113" s="43" t="inlineStr">
        <is>
          <t>article</t>
        </is>
      </c>
      <c r="S113" s="43" t="inlineStr">
        <is>
          <t>Elsevier B.V.</t>
        </is>
      </c>
      <c r="T113" s="43" t="inlineStr">
        <is>
          <t>https://www.sciencedirect.com/science/article/pii/S2212426825001095</t>
        </is>
      </c>
      <c r="U113" s="41" t="str"/>
      <c r="V113" s="43" t="inlineStr">
        <is>
          <t>Background: Autism Spectrum Disorder (ASD) is a neurodevelopmental condition affecting social interaction, communication, and behavior. Mothers of children with ASD often experience chronic stress, leading to dysregulation of the hypothalamic-pituitary-adrenal (HPA) axis and low cortisol levels. Salivary cortisol, a non-invasive biomarker, reflects physiological stress responses. Effective behavior guidance in pediatric dentistry can improve the dental experience for children with ASD and reduce maternal stress. Video self-modeling (VSM) is a promising intervention to enhance cooperation in children with ASD during dental procedures. Aim: This study aimed to estimate the salivary cortisol levels in the mothers of children with ASD following the application of VSM as a behavior guidance technique for their children during dental procedures. Materials and methods: Twenty-two mothers of children with ASD (aged 6–12 years) participated. Salivary cortisol samples were collected at baseline and two weeks post-intervention. Cortisol levels were measured using enzyme-linked immunosorbent assay (ELISA), and a paired t-test compared pre- and post-intervention levels. Results: Pre-intervention cortisol levels ranged from 13.35 ng/ml to 63.35 ng/ml (mean 33.2 ± 15.8 ng/ml). Post-intervention levels increased, ranging from 13.35 ng/ml to 55.52 ng/ml and difference was statistically significant (mean 44.2 ± 10.1 ng/ml; t = −2.53, p = 0.019). Conclusion: This study highlights the bidirectional relationship between child behavior and maternal stress. VSM improved cooperation in children with ASD during dental procedures and positively impacted maternal stress, as shown by increased salivary cortisol, thus emphasizing the need for behavior interventions benefiting both children and their families.</t>
        </is>
      </c>
      <c r="W113" s="43" t="inlineStr">
        <is>
          <t>title_abstract_plus_targeted_primary_source_verification</t>
        </is>
      </c>
      <c r="X113" s="43" t="inlineStr">
        <is>
          <t>doi:10.1016/j.jobcr.2025.05.005</t>
        </is>
      </c>
      <c r="Y113" s="43">
        <f>COUNTIF($A$2:$A$431,A113)</f>
        <v/>
      </c>
      <c r="Z113" s="41">
        <f>IF(D113="Provisional include",IFERROR(IF(INDEX('Texto_completo_191'!$K$2:$K$193,MATCH(A113,'Texto_completo_191'!$A$2:$A$193,0))=0,"",INDEX('Texto_completo_191'!$K$2:$K$193,MATCH(A113,'Texto_completo_191'!$A$2:$A$193,0))),""),IF(D113="Excluded",J113,""))</f>
        <v/>
      </c>
      <c r="AA113" s="43">
        <f>IF(D113="Provisional include",IFERROR(IF(INDEX('Texto_completo_191'!$L$2:$L$193,MATCH(A113,'Texto_completo_191'!$A$2:$A$193,0))=0,"",INDEX('Texto_completo_191'!$L$2:$L$193,MATCH(A113,'Texto_completo_191'!$A$2:$A$193,0))),""),"")</f>
        <v/>
      </c>
      <c r="AB113" s="131">
        <f>IF(D113="Provisional include",IFERROR(IF(INDEX('Texto_completo_191'!$M$2:$M$193,MATCH(A113,'Texto_completo_191'!$A$2:$A$193,0))=0,"",INDEX('Texto_completo_191'!$M$2:$M$193,MATCH(A113,'Texto_completo_191'!$A$2:$A$193,0))),""),"")</f>
        <v/>
      </c>
    </row>
    <row r="114" ht="34" customHeight="1">
      <c r="A114" s="130" t="n">
        <v>113</v>
      </c>
      <c r="B114" s="43" t="inlineStr">
        <is>
          <t>exclude_out_of_scope_topic_or_population</t>
        </is>
      </c>
      <c r="C114" s="41" t="inlineStr">
        <is>
          <t>Excluir: tema/población fuera de alcance</t>
        </is>
      </c>
      <c r="D114" s="43" t="inlineStr">
        <is>
          <t>Excluded</t>
        </is>
      </c>
      <c r="E114" s="43" t="inlineStr">
        <is>
          <t>No</t>
        </is>
      </c>
      <c r="F114" s="43" t="inlineStr">
        <is>
          <t>Title/abstract screening</t>
        </is>
      </c>
      <c r="G114" s="41">
        <f>IF(D114="Provisional include",IFERROR(INDEX('Texto_completo_191'!$H$2:$H$193,MATCH(A114,'Texto_completo_191'!$A$2:$A$193,0)),"Not recorded"),IF(D114="Report not retrieved","Not retrieved","Not applicable"))</f>
        <v/>
      </c>
      <c r="H114" s="41">
        <f>IF(D114="Provisional include",IFERROR(INDEX('Texto_completo_191'!$J$2:$J$193,MATCH(A114,'Texto_completo_191'!$A$2:$A$193,0)),"Pending adjudication"),IF(D114="Report not retrieved","Report not retrieved","Not applicable"))</f>
        <v/>
      </c>
      <c r="I114" s="41" t="str"/>
      <c r="J114" s="41" t="inlineStr">
        <is>
          <t>No estudia ASD en el sentido del protocolo, usa otro significado de ASD o aborda otra población/resultado sin aplicación pertinente al proceso ASD.</t>
        </is>
      </c>
      <c r="K114" s="43" t="n"/>
      <c r="L114" s="43" t="n"/>
      <c r="M114" s="130" t="n">
        <v>2026</v>
      </c>
      <c r="N114" s="41" t="inlineStr">
        <is>
          <t>Digital Health Technology Use Among Rehabilitation Professionals in China: Multi-Province Cross-Sectional Survey</t>
        </is>
      </c>
      <c r="O114" s="43" t="inlineStr">
        <is>
          <t>Shuning Duan and Zi Ru Wang and Xier Chen and Guoxin Ni</t>
        </is>
      </c>
      <c r="P114" s="43" t="inlineStr">
        <is>
          <t>10.2196/90623</t>
        </is>
      </c>
      <c r="Q114" s="41" t="inlineStr">
        <is>
          <t>Journal of Medical Internet Research</t>
        </is>
      </c>
      <c r="R114" s="43" t="inlineStr">
        <is>
          <t>article</t>
        </is>
      </c>
      <c r="S114" s="43" t="inlineStr">
        <is>
          <t>JMIR Publications Inc.</t>
        </is>
      </c>
      <c r="T114" s="43" t="inlineStr">
        <is>
          <t>https://doi.org/10.2196/90623</t>
        </is>
      </c>
      <c r="U114" s="41" t="str"/>
      <c r="V114" s="43" t="inlineStr">
        <is>
          <t>Background: The rapid expansion of rehabilitation needs in China has intensified pressure on a workforce that remains unevenly distributed. Digital health technologies (DHTs) offer potential to increase service reach and efficiency. However, little is known about how rehabilitation professionals currently gather and document clinical information, nor about their readiness to integrate digital tools into routine practice within China’s rapidly digitalizing health system. Objective: This study aimed to describe how rehabilitation professionals in China collect subjective and objective clinical information, document patient data in routine practice, and assess their willingness to use DHTs in clinical settings. Methods: We conducted a multi-province observational cross-sectional survey using a culturally adapted questionnaire based on the World Health Organization Digital Health Interventions framework. The instrument assessed participant characteristics, information collection methods, documentation practices, and willingness to adopt digital functions across rehabilitation activities. Descriptive analyses and subgroup comparisons were performed on 324 complete responses from certified rehabilitation professionals. The multi-province cross-sectional online survey was conducted among licensed rehabilitation professionals in China with internet access. Participants were recruited through professional networks and social media platforms. Results: Respondents were drawn from 20 provincial-level administrative regions across China, including Fujian (n=72), Guangdong (n=77), and Shanxi (n=45), among others, with 82.7% (268/324) employed in public sector rehabilitation services. Traditional methods dominated clinical work. Face-to-face communication was used frequently for subjective assessment by 96.3% (312/324) of respondents, whereas digital channels such as email (22/324, 6.8%) and telephone (47/324, 14.5%) saw limited use. For objective information, visual observation (271/324, 83.7%) and manual measurement tools (195/324, 60.2%) remained the primary approaches, while motion capture technology (45/324, 13.8%) and wearable sensors (13/324, 4%) were rarely used. Documentation practices also relied heavily on analogue formats, with 82.1% (266/324) using handwritten notes and 60.2% (195/324) using paper templates. In contrast, willingness to adopt DHTs was consistently high, with 80.6% (261/324) of respondents indicating readiness to use digital systems for identity verification, 79.0% (256/324) for progress tracking, and 78.1% (253/324) for outcome measurement. Subgroup analyses revealed that educational level significantly influenced the adoption of advanced technologies, with master’s or doctoral degree holders reporting higher use of sensor-based assessment, motion capture, and wearable devices. In contrast, professional title and clinical specialty showed limited influence, with no significant differences observed for most digital health functions. Conclusions: Rehabilitation professionals in China demonstrate strong readiness to use DHTs, yet their routine practice remains largely paper-based and analogue. These findings provide evidence to inform implementation strategies, workforce training, and system-level planning aimed at accelerating digital transformation in rehabilitation services.</t>
        </is>
      </c>
      <c r="W114" s="43" t="inlineStr">
        <is>
          <t>title_abstract_plus_targeted_primary_source_verification</t>
        </is>
      </c>
      <c r="X114" s="43" t="inlineStr">
        <is>
          <t>doi:10.2196/90623</t>
        </is>
      </c>
      <c r="Y114" s="43">
        <f>COUNTIF($A$2:$A$431,A114)</f>
        <v/>
      </c>
      <c r="Z114" s="41">
        <f>IF(D114="Provisional include",IFERROR(IF(INDEX('Texto_completo_191'!$K$2:$K$193,MATCH(A114,'Texto_completo_191'!$A$2:$A$193,0))=0,"",INDEX('Texto_completo_191'!$K$2:$K$193,MATCH(A114,'Texto_completo_191'!$A$2:$A$193,0))),""),IF(D114="Excluded",J114,""))</f>
        <v/>
      </c>
      <c r="AA114" s="43">
        <f>IF(D114="Provisional include",IFERROR(IF(INDEX('Texto_completo_191'!$L$2:$L$193,MATCH(A114,'Texto_completo_191'!$A$2:$A$193,0))=0,"",INDEX('Texto_completo_191'!$L$2:$L$193,MATCH(A114,'Texto_completo_191'!$A$2:$A$193,0))),""),"")</f>
        <v/>
      </c>
      <c r="AB114" s="131">
        <f>IF(D114="Provisional include",IFERROR(IF(INDEX('Texto_completo_191'!$M$2:$M$193,MATCH(A114,'Texto_completo_191'!$A$2:$A$193,0))=0,"",INDEX('Texto_completo_191'!$M$2:$M$193,MATCH(A114,'Texto_completo_191'!$A$2:$A$193,0))),""),"")</f>
        <v/>
      </c>
    </row>
    <row r="115" ht="34" customHeight="1">
      <c r="A115" s="130" t="n">
        <v>114</v>
      </c>
      <c r="B115" s="43" t="inlineStr">
        <is>
          <t>already_in_current_276</t>
        </is>
      </c>
      <c r="C115" s="41" t="inlineStr">
        <is>
          <t>No agregar: ya está en los 276</t>
        </is>
      </c>
      <c r="D115" s="43" t="inlineStr">
        <is>
          <t>Already in base 276</t>
        </is>
      </c>
      <c r="E115" s="43" t="inlineStr">
        <is>
          <t>No</t>
        </is>
      </c>
      <c r="F115" s="43" t="inlineStr">
        <is>
          <t>Deduplication against base corpus</t>
        </is>
      </c>
      <c r="G115" s="41">
        <f>IF(D115="Provisional include",IFERROR(INDEX('Texto_completo_191'!$H$2:$H$193,MATCH(A115,'Texto_completo_191'!$A$2:$A$193,0)),"Not recorded"),IF(D115="Report not retrieved","Not retrieved","Not applicable"))</f>
        <v/>
      </c>
      <c r="H115" s="41">
        <f>IF(D115="Provisional include",IFERROR(INDEX('Texto_completo_191'!$J$2:$J$193,MATCH(A115,'Texto_completo_191'!$A$2:$A$193,0)),"Pending adjudication"),IF(D115="Report not retrieved","Report not retrieved","Not applicable"))</f>
        <v/>
      </c>
      <c r="I115" s="41" t="str"/>
      <c r="J115" s="41" t="inlineStr">
        <is>
          <t>Coincidencia por DOI o título normalizado con el corpus analítico vigente de 276 estudios.</t>
        </is>
      </c>
      <c r="K115" s="43" t="n"/>
      <c r="L115" s="43" t="n">
        <v>27</v>
      </c>
      <c r="M115" s="130" t="n">
        <v>2025</v>
      </c>
      <c r="N115" s="41" t="inlineStr">
        <is>
          <t>An analytics-driven model for identifying autism spectrum disorder using eye tracking</t>
        </is>
      </c>
      <c r="O115" s="43" t="inlineStr">
        <is>
          <t>Deblina Mazumder Setu</t>
        </is>
      </c>
      <c r="P115" s="43" t="inlineStr">
        <is>
          <t>10.1016/j.health.2025.100409</t>
        </is>
      </c>
      <c r="Q115" s="41" t="inlineStr">
        <is>
          <t>Healthcare Analytics</t>
        </is>
      </c>
      <c r="R115" s="43" t="inlineStr">
        <is>
          <t>article</t>
        </is>
      </c>
      <c r="S115" s="43" t="inlineStr">
        <is>
          <t>Elsevier Inc.</t>
        </is>
      </c>
      <c r="T115" s="43" t="inlineStr">
        <is>
          <t>https://www.sciencedirect.com/science/article/pii/S2772442525000280</t>
        </is>
      </c>
      <c r="U115" s="41" t="str"/>
      <c r="V115" s="43"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W115" s="43" t="inlineStr">
        <is>
          <t>title_abstract_plus_targeted_primary_source_verification</t>
        </is>
      </c>
      <c r="X115" s="43" t="inlineStr">
        <is>
          <t>doi:10.1016/j.health.2025.100409</t>
        </is>
      </c>
      <c r="Y115" s="43">
        <f>COUNTIF($A$2:$A$431,A115)</f>
        <v/>
      </c>
      <c r="Z115" s="41">
        <f>IF(D115="Provisional include",IFERROR(IF(INDEX('Texto_completo_191'!$K$2:$K$193,MATCH(A115,'Texto_completo_191'!$A$2:$A$193,0))=0,"",INDEX('Texto_completo_191'!$K$2:$K$193,MATCH(A115,'Texto_completo_191'!$A$2:$A$193,0))),""),IF(D115="Excluded",J115,""))</f>
        <v/>
      </c>
      <c r="AA115" s="43">
        <f>IF(D115="Provisional include",IFERROR(IF(INDEX('Texto_completo_191'!$L$2:$L$193,MATCH(A115,'Texto_completo_191'!$A$2:$A$193,0))=0,"",INDEX('Texto_completo_191'!$L$2:$L$193,MATCH(A115,'Texto_completo_191'!$A$2:$A$193,0))),""),"")</f>
        <v/>
      </c>
      <c r="AB115" s="131">
        <f>IF(D115="Provisional include",IFERROR(IF(INDEX('Texto_completo_191'!$M$2:$M$193,MATCH(A115,'Texto_completo_191'!$A$2:$A$193,0))=0,"",INDEX('Texto_completo_191'!$M$2:$M$193,MATCH(A115,'Texto_completo_191'!$A$2:$A$193,0))),""),"")</f>
        <v/>
      </c>
    </row>
    <row r="116" ht="34" customHeight="1">
      <c r="A116" s="130" t="n">
        <v>115</v>
      </c>
      <c r="B116" s="43" t="inlineStr">
        <is>
          <t>exclude_out_of_scope_topic_or_population</t>
        </is>
      </c>
      <c r="C116" s="41" t="inlineStr">
        <is>
          <t>Excluir: tema/población fuera de alcance</t>
        </is>
      </c>
      <c r="D116" s="43" t="inlineStr">
        <is>
          <t>Excluded</t>
        </is>
      </c>
      <c r="E116" s="43" t="inlineStr">
        <is>
          <t>No</t>
        </is>
      </c>
      <c r="F116" s="43" t="inlineStr">
        <is>
          <t>Title/abstract screening</t>
        </is>
      </c>
      <c r="G116" s="41">
        <f>IF(D116="Provisional include",IFERROR(INDEX('Texto_completo_191'!$H$2:$H$193,MATCH(A116,'Texto_completo_191'!$A$2:$A$193,0)),"Not recorded"),IF(D116="Report not retrieved","Not retrieved","Not applicable"))</f>
        <v/>
      </c>
      <c r="H116" s="41">
        <f>IF(D116="Provisional include",IFERROR(INDEX('Texto_completo_191'!$J$2:$J$193,MATCH(A116,'Texto_completo_191'!$A$2:$A$193,0)),"Pending adjudication"),IF(D116="Report not retrieved","Report not retrieved","Not applicable"))</f>
        <v/>
      </c>
      <c r="I116" s="41" t="str"/>
      <c r="J116" s="41" t="inlineStr">
        <is>
          <t>No estudia ASD en el sentido del protocolo, usa otro significado de ASD o aborda otra población/resultado sin aplicación pertinente al proceso ASD.</t>
        </is>
      </c>
      <c r="K116" s="43" t="n"/>
      <c r="L116" s="43" t="n"/>
      <c r="M116" s="130" t="n">
        <v>2026</v>
      </c>
      <c r="N116" s="41" t="inlineStr">
        <is>
          <t>Co-Designed Mental Health Screening App (Here for You) for University Students: Pilot Feasibility Mixed Methods Study</t>
        </is>
      </c>
      <c r="O116" s="43" t="inlineStr">
        <is>
          <t>Manik Inder Singh Sethi and Thirunavukarasu Manickam and Tanmoy Chakraborty and Suresh Bada Math</t>
        </is>
      </c>
      <c r="P116" s="43" t="inlineStr">
        <is>
          <t>10.2196/75616</t>
        </is>
      </c>
      <c r="Q116" s="41" t="inlineStr">
        <is>
          <t>JMIR Formative Research</t>
        </is>
      </c>
      <c r="R116" s="43" t="inlineStr">
        <is>
          <t>article</t>
        </is>
      </c>
      <c r="S116" s="43" t="inlineStr">
        <is>
          <t>JMIR Publications Inc.</t>
        </is>
      </c>
      <c r="T116" s="43" t="inlineStr">
        <is>
          <t>https://doi.org/10.2196/75616</t>
        </is>
      </c>
      <c r="U116" s="41" t="str"/>
      <c r="V116" s="43" t="inlineStr">
        <is>
          <t>Background: Mental health disorders are a growing public health concern among university students globally and in India, exacerbated by stigma and limited access to care. Mobile health (mHealth) apps offer a potential solution, but user engagement and cultural relevance remain key challenges. This pilot study evaluated Here for You, a mental health screening app co-designed with Indian university students to provide accessible, nonstigmatizing support. Objective: This mixed methods study aimed to (1) describe the user-centered codevelopment and pilot testing process of the Here for You app; (2) evaluate the app’s feasibility, user acceptability, and engagement; and (3) assess the concurrent validity of the app’s screening tool, the Depression, Anxiety, and Stress Scale-21 (DASS-21) against established clinical measures (Hamilton Depression Rating Scale [HAM-D], Hamilton Anxiety Rating Scale [HAM-A], and Perceived Stress Scale [PSS]). Methods: This study used a 4-phase user-centered design involving students with lived mental health experience, clinicians, and developers. A purposive sample of 30 university students (mean age 21, SD 1.8 years; n=15, 50% female) diagnosed with depression, anxiety, or stress participated. Participants completed the DASS-21 via the app and underwent clinical assessments using the HAM-D, HAM-A, and PSS scales. User experience was evaluated using the User Mobile App Rating Scale and qualitative feedback. Data analysis included Pearson correlation coefficients and thematic analysis. Results: App-based DASS-21 scores showed strong correlations with clinician-administered scales: HAM-D (r=0.819; P&lt;.001), HAM-A (r=0.887; P&lt;.001), and PSS (r=0.972; P&lt;.001), indicating high concurrent validity. However, wide CIs reflected the small sample size typical of pilot studies. The app received high usability ratings on a 5-point scale (User Mobile App Rating Scale mean score 4.4), exceeding published benchmarks for mental health apps in low-resource settings, particularly for functionality (mean 4.7, SD 0.3) and aesthetics (mean 4.5, SD 0.4). Qualitative feedback highlighted usability and enhanced privacy due to features such as quick exit, cultural resonance, and the desire for integrated support features. The co-design process directly addressed student concerns, implementing features such as simplified language and crisis support links. Conclusions: This pilot study provides preliminary evidence for the feasibility and user acceptability of the Here for You app, co-designed using a participatory approach with Indian university students. Strong correlations between app-based screening and clinical assessments (r=0.819, r=0.887, and r=0.972) suggest promising concurrent validity. These findings from a single-site pilot study require validation through multisite studies across diverse educational and cultural contexts before broader implementation recommendations. By integrating user experience, clinical rigor, and ethical safeguards, such as adherence to digital personal data protection guidelines, the app offers a culturally resonant and scalable model for digital mental health screening in low-resource settings. This approach underscores the value of the “nothing about us without us” principle in developing effective mHealth interventions.</t>
        </is>
      </c>
      <c r="W116" s="43" t="inlineStr">
        <is>
          <t>title_abstract_plus_targeted_primary_source_verification</t>
        </is>
      </c>
      <c r="X116" s="43" t="inlineStr">
        <is>
          <t>doi:10.2196/75616</t>
        </is>
      </c>
      <c r="Y116" s="43">
        <f>COUNTIF($A$2:$A$431,A116)</f>
        <v/>
      </c>
      <c r="Z116" s="41">
        <f>IF(D116="Provisional include",IFERROR(IF(INDEX('Texto_completo_191'!$K$2:$K$193,MATCH(A116,'Texto_completo_191'!$A$2:$A$193,0))=0,"",INDEX('Texto_completo_191'!$K$2:$K$193,MATCH(A116,'Texto_completo_191'!$A$2:$A$193,0))),""),IF(D116="Excluded",J116,""))</f>
        <v/>
      </c>
      <c r="AA116" s="43">
        <f>IF(D116="Provisional include",IFERROR(IF(INDEX('Texto_completo_191'!$L$2:$L$193,MATCH(A116,'Texto_completo_191'!$A$2:$A$193,0))=0,"",INDEX('Texto_completo_191'!$L$2:$L$193,MATCH(A116,'Texto_completo_191'!$A$2:$A$193,0))),""),"")</f>
        <v/>
      </c>
      <c r="AB116" s="131">
        <f>IF(D116="Provisional include",IFERROR(IF(INDEX('Texto_completo_191'!$M$2:$M$193,MATCH(A116,'Texto_completo_191'!$A$2:$A$193,0))=0,"",INDEX('Texto_completo_191'!$M$2:$M$193,MATCH(A116,'Texto_completo_191'!$A$2:$A$193,0))),""),"")</f>
        <v/>
      </c>
    </row>
    <row r="117" ht="34" customHeight="1">
      <c r="A117" s="130" t="n">
        <v>116</v>
      </c>
      <c r="B117" s="43" t="inlineStr">
        <is>
          <t>exclude_secondary_or_nonempirical_publication</t>
        </is>
      </c>
      <c r="C117" s="41" t="inlineStr">
        <is>
          <t>Excluir: publicación secundaria/no empírica</t>
        </is>
      </c>
      <c r="D117" s="43" t="inlineStr">
        <is>
          <t>Excluded</t>
        </is>
      </c>
      <c r="E117" s="43" t="inlineStr">
        <is>
          <t>No</t>
        </is>
      </c>
      <c r="F117" s="43" t="inlineStr">
        <is>
          <t>Title/abstract screening</t>
        </is>
      </c>
      <c r="G117" s="41">
        <f>IF(D117="Provisional include",IFERROR(INDEX('Texto_completo_191'!$H$2:$H$193,MATCH(A117,'Texto_completo_191'!$A$2:$A$193,0)),"Not recorded"),IF(D117="Report not retrieved","Not retrieved","Not applicable"))</f>
        <v/>
      </c>
      <c r="H117" s="41">
        <f>IF(D117="Provisional include",IFERROR(INDEX('Texto_completo_191'!$J$2:$J$193,MATCH(A117,'Texto_completo_191'!$A$2:$A$193,0)),"Pending adjudication"),IF(D117="Report not retrieved","Report not retrieved","Not applicable"))</f>
        <v/>
      </c>
      <c r="I117" s="41" t="str"/>
      <c r="J117" s="41" t="inlineStr">
        <is>
          <t>Revisión, metaanálisis, encuesta de literatura, protocolo, perspectiva, carta, editorial o capítulo de síntesis sin estudio primario elegible.</t>
        </is>
      </c>
      <c r="K117" s="43" t="n"/>
      <c r="L117" s="43" t="n"/>
      <c r="M117" s="130" t="n">
        <v>2025</v>
      </c>
      <c r="N117" s="41" t="inlineStr">
        <is>
          <t>A bibliometric analysis of mindfulness-based interventions for individuals with autism spectrum disorder and their caregivers</t>
        </is>
      </c>
      <c r="O117" s="43" t="inlineStr">
        <is>
          <t>Xinlin Huang and Maosen Guan and Tatyana R Tomenko and Irina A Tuzankina and Valery A Chereshnev and Ningkun Xiao</t>
        </is>
      </c>
      <c r="P117" s="43" t="inlineStr">
        <is>
          <t>10.1016/j.reia.2025.202640</t>
        </is>
      </c>
      <c r="Q117" s="41" t="inlineStr">
        <is>
          <t>Research in Autism</t>
        </is>
      </c>
      <c r="R117" s="43" t="inlineStr">
        <is>
          <t>article</t>
        </is>
      </c>
      <c r="S117" s="43" t="inlineStr">
        <is>
          <t>Elsevier Ltd</t>
        </is>
      </c>
      <c r="T117" s="43" t="inlineStr">
        <is>
          <t>https://www.sciencedirect.com/science/article/pii/S3050656525001129</t>
        </is>
      </c>
      <c r="U117" s="41" t="str"/>
      <c r="V117" s="43" t="inlineStr">
        <is>
          <t>Background: Autism spectrum disorder (ASD) presents significant challenges for both individuals and caregivers, often leading to stress, anxiety, and depression. Although mindfulness-based interventions (MBIs) have emerged as a promising approach to alleviate these burdens, this field lacks a comprehensive bibliometric analysis. Aim: We discuss future research hotspots and directions, with the aim of helping researchers quickly identify key areas for collaboration and development in this field, thereby advancing the clinical application of MBIs and improving the physical and mental well-being of autistic individuals and their caregivers. Methodology: We analyzed data from the Web of Science Core Collection (WoSCC), which included 335 articles authored by 1213 researchers and published in 146 journals. We employed bibliometric tools to examine publication trends, citations, key authors, and institutions. We conducted keyword and thematic evolution analyses to identify research hotspots and emerging trends. Findings: Since 2013, research on MBIs for ASD has significantly increased, with the USA leading in both output and impact. Family-centered mindfulness interventions focused on caregivers’ well-being, particularly for mothers, were a key theme. Researchers widely used psychometric tools like the Beck Anxiety Inventory (BAI) and Parenting Stress Index (PSI). Emerging trends include the integration of MBI with artificial intelligence and remote interventions, which address sensory processing and social communication in ASD. Significance: This is the first bibliometric study on MBIs for ASD, highlighting their growing importance in improving mental health and reducing stress in both autistic individuals and caregivers. Future research should focus on personalized interventions and further explore the underlying mechanisms of MBIs.</t>
        </is>
      </c>
      <c r="W117" s="43" t="inlineStr">
        <is>
          <t>title_abstract_plus_targeted_primary_source_verification</t>
        </is>
      </c>
      <c r="X117" s="43" t="inlineStr">
        <is>
          <t>doi:10.1016/j.reia.2025.202640</t>
        </is>
      </c>
      <c r="Y117" s="43">
        <f>COUNTIF($A$2:$A$431,A117)</f>
        <v/>
      </c>
      <c r="Z117" s="41">
        <f>IF(D117="Provisional include",IFERROR(IF(INDEX('Texto_completo_191'!$K$2:$K$193,MATCH(A117,'Texto_completo_191'!$A$2:$A$193,0))=0,"",INDEX('Texto_completo_191'!$K$2:$K$193,MATCH(A117,'Texto_completo_191'!$A$2:$A$193,0))),""),IF(D117="Excluded",J117,""))</f>
        <v/>
      </c>
      <c r="AA117" s="43">
        <f>IF(D117="Provisional include",IFERROR(IF(INDEX('Texto_completo_191'!$L$2:$L$193,MATCH(A117,'Texto_completo_191'!$A$2:$A$193,0))=0,"",INDEX('Texto_completo_191'!$L$2:$L$193,MATCH(A117,'Texto_completo_191'!$A$2:$A$193,0))),""),"")</f>
        <v/>
      </c>
      <c r="AB117" s="131">
        <f>IF(D117="Provisional include",IFERROR(IF(INDEX('Texto_completo_191'!$M$2:$M$193,MATCH(A117,'Texto_completo_191'!$A$2:$A$193,0))=0,"",INDEX('Texto_completo_191'!$M$2:$M$193,MATCH(A117,'Texto_completo_191'!$A$2:$A$193,0))),""),"")</f>
        <v/>
      </c>
    </row>
    <row r="118" ht="34" customHeight="1">
      <c r="A118" s="130" t="n">
        <v>117</v>
      </c>
      <c r="B118" s="43" t="inlineStr">
        <is>
          <t>exclude_secondary_or_nonempirical_publication</t>
        </is>
      </c>
      <c r="C118" s="41" t="inlineStr">
        <is>
          <t>Excluir: publicación secundaria/no empírica</t>
        </is>
      </c>
      <c r="D118" s="43" t="inlineStr">
        <is>
          <t>Excluded</t>
        </is>
      </c>
      <c r="E118" s="43" t="inlineStr">
        <is>
          <t>No</t>
        </is>
      </c>
      <c r="F118" s="43" t="inlineStr">
        <is>
          <t>Title/abstract screening</t>
        </is>
      </c>
      <c r="G118" s="41">
        <f>IF(D118="Provisional include",IFERROR(INDEX('Texto_completo_191'!$H$2:$H$193,MATCH(A118,'Texto_completo_191'!$A$2:$A$193,0)),"Not recorded"),IF(D118="Report not retrieved","Not retrieved","Not applicable"))</f>
        <v/>
      </c>
      <c r="H118" s="41">
        <f>IF(D118="Provisional include",IFERROR(INDEX('Texto_completo_191'!$J$2:$J$193,MATCH(A118,'Texto_completo_191'!$A$2:$A$193,0)),"Pending adjudication"),IF(D118="Report not retrieved","Report not retrieved","Not applicable"))</f>
        <v/>
      </c>
      <c r="I118" s="41" t="str"/>
      <c r="J118" s="41" t="inlineStr">
        <is>
          <t>Revisión, metaanálisis, encuesta de literatura, protocolo, perspectiva, carta, editorial o capítulo de síntesis sin estudio primario elegible.</t>
        </is>
      </c>
      <c r="K118" s="43" t="n"/>
      <c r="L118" s="43" t="n"/>
      <c r="M118" s="130" t="n">
        <v>2026</v>
      </c>
      <c r="N118" s="41" t="inlineStr">
        <is>
          <t>Therapeutic Interaction Features of AI Chatbots in Depression Interventions: Systematic Review and Meta-Analysis</t>
        </is>
      </c>
      <c r="O118" s="43" t="inlineStr">
        <is>
          <t>Ting Huang and Shuangyu Li and Yanzhong Wang and Wei Liu</t>
        </is>
      </c>
      <c r="P118" s="43" t="inlineStr">
        <is>
          <t>10.2196/88697</t>
        </is>
      </c>
      <c r="Q118" s="41" t="inlineStr">
        <is>
          <t>Journal of Medical Internet Research</t>
        </is>
      </c>
      <c r="R118" s="43" t="inlineStr">
        <is>
          <t>article</t>
        </is>
      </c>
      <c r="S118" s="43" t="inlineStr">
        <is>
          <t>JMIR Publications Inc.</t>
        </is>
      </c>
      <c r="T118" s="43" t="inlineStr">
        <is>
          <t>https://doi.org/10.2196/88697</t>
        </is>
      </c>
      <c r="U118" s="41" t="str"/>
      <c r="V118" s="43" t="n"/>
      <c r="W118" s="43" t="inlineStr">
        <is>
          <t>title_abstract_plus_targeted_primary_source_verification</t>
        </is>
      </c>
      <c r="X118" s="43" t="inlineStr">
        <is>
          <t>doi:10.2196/88697</t>
        </is>
      </c>
      <c r="Y118" s="43">
        <f>COUNTIF($A$2:$A$431,A118)</f>
        <v/>
      </c>
      <c r="Z118" s="41">
        <f>IF(D118="Provisional include",IFERROR(IF(INDEX('Texto_completo_191'!$K$2:$K$193,MATCH(A118,'Texto_completo_191'!$A$2:$A$193,0))=0,"",INDEX('Texto_completo_191'!$K$2:$K$193,MATCH(A118,'Texto_completo_191'!$A$2:$A$193,0))),""),IF(D118="Excluded",J118,""))</f>
        <v/>
      </c>
      <c r="AA118" s="43">
        <f>IF(D118="Provisional include",IFERROR(IF(INDEX('Texto_completo_191'!$L$2:$L$193,MATCH(A118,'Texto_completo_191'!$A$2:$A$193,0))=0,"",INDEX('Texto_completo_191'!$L$2:$L$193,MATCH(A118,'Texto_completo_191'!$A$2:$A$193,0))),""),"")</f>
        <v/>
      </c>
      <c r="AB118" s="131">
        <f>IF(D118="Provisional include",IFERROR(IF(INDEX('Texto_completo_191'!$M$2:$M$193,MATCH(A118,'Texto_completo_191'!$A$2:$A$193,0))=0,"",INDEX('Texto_completo_191'!$M$2:$M$193,MATCH(A118,'Texto_completo_191'!$A$2:$A$193,0))),""),"")</f>
        <v/>
      </c>
    </row>
    <row r="119" ht="34" customHeight="1">
      <c r="A119" s="130" t="n">
        <v>118</v>
      </c>
      <c r="B119" s="43" t="inlineStr">
        <is>
          <t>include_after_title_abstract_screen</t>
        </is>
      </c>
      <c r="C119" s="41" t="inlineStr">
        <is>
          <t>Incluir provisionalmente</t>
        </is>
      </c>
      <c r="D119" s="43" t="inlineStr">
        <is>
          <t>Provisional include</t>
        </is>
      </c>
      <c r="E119" s="43" t="inlineStr">
        <is>
          <t>Sí</t>
        </is>
      </c>
      <c r="F119" s="43" t="inlineStr">
        <is>
          <t>Title/abstract screening</t>
        </is>
      </c>
      <c r="G119" s="41">
        <f>IF(D119="Provisional include",IFERROR(INDEX('Texto_completo_191'!$H$2:$H$193,MATCH(A119,'Texto_completo_191'!$A$2:$A$193,0)),"Not recorded"),IF(D119="Report not retrieved","Not retrieved","Not applicable"))</f>
        <v/>
      </c>
      <c r="H119" s="41">
        <f>IF(D119="Provisional include",IFERROR(INDEX('Texto_completo_191'!$J$2:$J$193,MATCH(A119,'Texto_completo_191'!$A$2:$A$193,0)),"Pending adjudication"),IF(D119="Report not retrieved","Report not retrieved","Not applicable"))</f>
        <v/>
      </c>
      <c r="I119" s="41" t="str"/>
      <c r="J119" s="41" t="inlineStr">
        <is>
          <t>Estudio primario o implementación/evaluación empírica de IA, aprendizaje automático o modelado computacional aplicado a ASD, riesgo, caracterización, apoyo o intervención.</t>
        </is>
      </c>
      <c r="K119" s="43" t="n"/>
      <c r="L119" s="43" t="n"/>
      <c r="M119" s="130" t="n">
        <v>2025</v>
      </c>
      <c r="N119" s="41" t="inlineStr">
        <is>
          <t>Massively parallel characterization of non-coding de novo mutations in autism spectrum disorder</t>
        </is>
      </c>
      <c r="O119" s="43" t="inlineStr">
        <is>
          <t>Congcong Chen and Songwei Guo and Yanan Shi and Xinyu Gu and Ziye Xu and Yingjia Chen and Yayun Gu and Na Qin and Yue Jiang and Juncheng Dai and Yuanlin He and Xiao Han and Yan Liu and Zhibin Hu and Xiaoyan Ke and Cheng Wang</t>
        </is>
      </c>
      <c r="P119" s="43" t="inlineStr">
        <is>
          <t>10.1016/j.jgg.2025.07.008</t>
        </is>
      </c>
      <c r="Q119" s="41" t="inlineStr">
        <is>
          <t>Journal of Genetics and Genomics</t>
        </is>
      </c>
      <c r="R119" s="43" t="inlineStr">
        <is>
          <t>article</t>
        </is>
      </c>
      <c r="S119" s="43" t="inlineStr">
        <is>
          <t>Institute of Genetics and Developmental Biology</t>
        </is>
      </c>
      <c r="T119" s="43" t="inlineStr">
        <is>
          <t>https://www.sciencedirect.com/science/article/pii/S167385272500205X</t>
        </is>
      </c>
      <c r="U119" s="41" t="str"/>
      <c r="V119"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119" s="43" t="inlineStr">
        <is>
          <t>title_abstract_plus_targeted_primary_source_verification</t>
        </is>
      </c>
      <c r="X119" s="43" t="inlineStr">
        <is>
          <t>doi:10.1016/j.jgg.2025.07.008</t>
        </is>
      </c>
      <c r="Y119" s="43">
        <f>COUNTIF($A$2:$A$431,A119)</f>
        <v/>
      </c>
      <c r="Z119" s="41">
        <f>IF(D119="Provisional include",IFERROR(IF(INDEX('Texto_completo_191'!$K$2:$K$193,MATCH(A119,'Texto_completo_191'!$A$2:$A$193,0))=0,"",INDEX('Texto_completo_191'!$K$2:$K$193,MATCH(A119,'Texto_completo_191'!$A$2:$A$193,0))),""),IF(D119="Excluded",J119,""))</f>
        <v/>
      </c>
      <c r="AA119" s="43">
        <f>IF(D119="Provisional include",IFERROR(IF(INDEX('Texto_completo_191'!$L$2:$L$193,MATCH(A119,'Texto_completo_191'!$A$2:$A$193,0))=0,"",INDEX('Texto_completo_191'!$L$2:$L$193,MATCH(A119,'Texto_completo_191'!$A$2:$A$193,0))),""),"")</f>
        <v/>
      </c>
      <c r="AB119" s="131">
        <f>IF(D119="Provisional include",IFERROR(IF(INDEX('Texto_completo_191'!$M$2:$M$193,MATCH(A119,'Texto_completo_191'!$A$2:$A$193,0))=0,"",INDEX('Texto_completo_191'!$M$2:$M$193,MATCH(A119,'Texto_completo_191'!$A$2:$A$193,0))),""),"")</f>
        <v/>
      </c>
    </row>
    <row r="120" ht="34" customHeight="1">
      <c r="A120" s="130" t="n">
        <v>119</v>
      </c>
      <c r="B120" s="43" t="inlineStr">
        <is>
          <t>exclude_out_of_scope_topic_or_population</t>
        </is>
      </c>
      <c r="C120" s="41" t="inlineStr">
        <is>
          <t>Excluir: tema/población fuera de alcance</t>
        </is>
      </c>
      <c r="D120" s="43" t="inlineStr">
        <is>
          <t>Excluded</t>
        </is>
      </c>
      <c r="E120" s="43" t="inlineStr">
        <is>
          <t>No</t>
        </is>
      </c>
      <c r="F120" s="43" t="inlineStr">
        <is>
          <t>Title/abstract screening</t>
        </is>
      </c>
      <c r="G120" s="41">
        <f>IF(D120="Provisional include",IFERROR(INDEX('Texto_completo_191'!$H$2:$H$193,MATCH(A120,'Texto_completo_191'!$A$2:$A$193,0)),"Not recorded"),IF(D120="Report not retrieved","Not retrieved","Not applicable"))</f>
        <v/>
      </c>
      <c r="H120" s="41">
        <f>IF(D120="Provisional include",IFERROR(INDEX('Texto_completo_191'!$J$2:$J$193,MATCH(A120,'Texto_completo_191'!$A$2:$A$193,0)),"Pending adjudication"),IF(D120="Report not retrieved","Report not retrieved","Not applicable"))</f>
        <v/>
      </c>
      <c r="I120" s="41" t="str"/>
      <c r="J120" s="41" t="inlineStr">
        <is>
          <t>No estudia ASD en el sentido del protocolo, usa otro significado de ASD o aborda otra población/resultado sin aplicación pertinente al proceso ASD.</t>
        </is>
      </c>
      <c r="K120" s="43" t="n"/>
      <c r="L120" s="43" t="n"/>
      <c r="M120" s="130" t="n">
        <v>2026</v>
      </c>
      <c r="N120" s="41" t="inlineStr">
        <is>
          <t>Data Governance Lessons From an Unvalidated Dataset</t>
        </is>
      </c>
      <c r="O120" s="43" t="inlineStr">
        <is>
          <t>Cliff Dominy</t>
        </is>
      </c>
      <c r="P120" s="43" t="inlineStr">
        <is>
          <t>10.2196/94518</t>
        </is>
      </c>
      <c r="Q120" s="41" t="inlineStr">
        <is>
          <t>Journal of medical Internet research</t>
        </is>
      </c>
      <c r="R120" s="43" t="inlineStr">
        <is>
          <t>article</t>
        </is>
      </c>
      <c r="S120" s="43" t="n"/>
      <c r="T120" s="43" t="inlineStr">
        <is>
          <t>https://doi.org/10.2196/94518</t>
        </is>
      </c>
      <c r="U120" s="41" t="str"/>
      <c r="V120" s="43" t="n"/>
      <c r="W120" s="43" t="inlineStr">
        <is>
          <t>title_abstract_plus_targeted_primary_source_verification</t>
        </is>
      </c>
      <c r="X120" s="43" t="inlineStr">
        <is>
          <t>doi:10.2196/94518</t>
        </is>
      </c>
      <c r="Y120" s="43">
        <f>COUNTIF($A$2:$A$431,A120)</f>
        <v/>
      </c>
      <c r="Z120" s="41">
        <f>IF(D120="Provisional include",IFERROR(IF(INDEX('Texto_completo_191'!$K$2:$K$193,MATCH(A120,'Texto_completo_191'!$A$2:$A$193,0))=0,"",INDEX('Texto_completo_191'!$K$2:$K$193,MATCH(A120,'Texto_completo_191'!$A$2:$A$193,0))),""),IF(D120="Excluded",J120,""))</f>
        <v/>
      </c>
      <c r="AA120" s="43">
        <f>IF(D120="Provisional include",IFERROR(IF(INDEX('Texto_completo_191'!$L$2:$L$193,MATCH(A120,'Texto_completo_191'!$A$2:$A$193,0))=0,"",INDEX('Texto_completo_191'!$L$2:$L$193,MATCH(A120,'Texto_completo_191'!$A$2:$A$193,0))),""),"")</f>
        <v/>
      </c>
      <c r="AB120" s="131">
        <f>IF(D120="Provisional include",IFERROR(IF(INDEX('Texto_completo_191'!$M$2:$M$193,MATCH(A120,'Texto_completo_191'!$A$2:$A$193,0))=0,"",INDEX('Texto_completo_191'!$M$2:$M$193,MATCH(A120,'Texto_completo_191'!$A$2:$A$193,0))),""),"")</f>
        <v/>
      </c>
    </row>
    <row r="121" ht="34" customHeight="1">
      <c r="A121" s="130" t="n">
        <v>120</v>
      </c>
      <c r="B121" s="43" t="inlineStr">
        <is>
          <t>exclude_no_qualifying_ai_application</t>
        </is>
      </c>
      <c r="C121" s="41" t="inlineStr">
        <is>
          <t>Excluir: sin aplicación de IA elegible</t>
        </is>
      </c>
      <c r="D121" s="43" t="inlineStr">
        <is>
          <t>Excluded</t>
        </is>
      </c>
      <c r="E121" s="43" t="inlineStr">
        <is>
          <t>No</t>
        </is>
      </c>
      <c r="F121" s="43" t="inlineStr">
        <is>
          <t>Title/abstract screening</t>
        </is>
      </c>
      <c r="G121" s="41">
        <f>IF(D121="Provisional include",IFERROR(INDEX('Texto_completo_191'!$H$2:$H$193,MATCH(A121,'Texto_completo_191'!$A$2:$A$193,0)),"Not recorded"),IF(D121="Report not retrieved","Not retrieved","Not applicable"))</f>
        <v/>
      </c>
      <c r="H121" s="41">
        <f>IF(D121="Provisional include",IFERROR(INDEX('Texto_completo_191'!$J$2:$J$193,MATCH(A121,'Texto_completo_191'!$A$2:$A$193,0)),"Pending adjudication"),IF(D121="Report not retrieved","Report not retrieved","Not applicable"))</f>
        <v/>
      </c>
      <c r="I121" s="41" t="str"/>
      <c r="J121" s="41" t="inlineStr">
        <is>
          <t>El trabajo no implementa ni evalúa una técnica de IA/ML como componente sustantivo del estudio de ASD.</t>
        </is>
      </c>
      <c r="K121" s="43" t="n"/>
      <c r="L121" s="43" t="n"/>
      <c r="M121" s="130" t="n">
        <v>2025</v>
      </c>
      <c r="N121" s="41" t="inlineStr">
        <is>
          <t>Autoantibody profiling of autism spectrum disorder patients with monoamine oxidase a deficiency</t>
        </is>
      </c>
      <c r="O121" s="43" t="inlineStr">
        <is>
          <t>Guan Da Syu and Yawei Cheng and Kevin Chen and Chih Yung Yang and F X.Reymond Sutandy and Chia Chien Liu and Chien Sheng Chen and Jean C Shih</t>
        </is>
      </c>
      <c r="P121" s="43" t="inlineStr">
        <is>
          <t>10.1016/j.bbih.2025.101039</t>
        </is>
      </c>
      <c r="Q121" s="41" t="inlineStr">
        <is>
          <t>Brain, Behavior, and Immunity - Health</t>
        </is>
      </c>
      <c r="R121" s="43" t="inlineStr">
        <is>
          <t>article</t>
        </is>
      </c>
      <c r="S121" s="43" t="inlineStr">
        <is>
          <t>Elsevier Inc.</t>
        </is>
      </c>
      <c r="T121" s="43" t="inlineStr">
        <is>
          <t>https://www.sciencedirect.com/science/article/pii/S2666354625000973</t>
        </is>
      </c>
      <c r="U121" s="41" t="str"/>
      <c r="V121" s="43" t="inlineStr">
        <is>
          <t>Monoamine oxidase A (MAO A) is a key enzyme for serotonin metabolism. Knockout MAO A in mice results in elevated serotonin, altered serum autoantibodies, and autistic-like behavior. There is a subset of patients with autism spectrum disorder (ASD) who exhibit hyperserotonemia. The link between the MAO A, hyperserotonemia, immunity, and ASD is still unknown. To address this question, we harness the high-density human proteome microarray to profile the serum autoantibodies in ASD patients with or without MAO A deficiency. We recruited 25 subjects, including 20 ASD patients, from National Yang Ming Chiao Tung University Hospital and determined their plasma serotonin levels, screened for MAO A gene mutations and identified one patient with a C374 G mutation, which abolished MAO A activity and showed the highest serotonin level (hsASD; 518.42 ng/ml) and severe ASD symptoms. In another family with twin brothers, one was diagnosed with mild ASD and exhibited an increased serotonin level (isASD; 31.48 ng/ml), while the other twin was a healthy control. These three subjects were used for serum autoantibody profiling using high-density human proteome microarrays. Comparing serum antibodies from hsASD with healthy control, we identified 354 up-regulated and 398 down-regulated autoantibodies in hsASD. By comparing isASD with healthy controls, we reported 235 up-regulated and 279 down-regulated autoantibodies in isASD. Interestingly, the up-regulated autoantibodies for hsASD were enriched in the brain region and exhibited distinct features from that of isASD. This study indicates that MAO A deficiency and serotonin levels significantly impact the immunological changes in ASD patients, which may shed some light on pathological mechanisms and provide potential biomarkers for translational research in ASD.</t>
        </is>
      </c>
      <c r="W121" s="43" t="inlineStr">
        <is>
          <t>title_abstract_plus_targeted_primary_source_verification</t>
        </is>
      </c>
      <c r="X121" s="43" t="inlineStr">
        <is>
          <t>doi:10.1016/j.bbih.2025.101039</t>
        </is>
      </c>
      <c r="Y121" s="43">
        <f>COUNTIF($A$2:$A$431,A121)</f>
        <v/>
      </c>
      <c r="Z121" s="41">
        <f>IF(D121="Provisional include",IFERROR(IF(INDEX('Texto_completo_191'!$K$2:$K$193,MATCH(A121,'Texto_completo_191'!$A$2:$A$193,0))=0,"",INDEX('Texto_completo_191'!$K$2:$K$193,MATCH(A121,'Texto_completo_191'!$A$2:$A$193,0))),""),IF(D121="Excluded",J121,""))</f>
        <v/>
      </c>
      <c r="AA121" s="43">
        <f>IF(D121="Provisional include",IFERROR(IF(INDEX('Texto_completo_191'!$L$2:$L$193,MATCH(A121,'Texto_completo_191'!$A$2:$A$193,0))=0,"",INDEX('Texto_completo_191'!$L$2:$L$193,MATCH(A121,'Texto_completo_191'!$A$2:$A$193,0))),""),"")</f>
        <v/>
      </c>
      <c r="AB121" s="131">
        <f>IF(D121="Provisional include",IFERROR(IF(INDEX('Texto_completo_191'!$M$2:$M$193,MATCH(A121,'Texto_completo_191'!$A$2:$A$193,0))=0,"",INDEX('Texto_completo_191'!$M$2:$M$193,MATCH(A121,'Texto_completo_191'!$A$2:$A$193,0))),""),"")</f>
        <v/>
      </c>
    </row>
    <row r="122" ht="34" customHeight="1">
      <c r="A122" s="130" t="n">
        <v>121</v>
      </c>
      <c r="B122" s="43" t="inlineStr">
        <is>
          <t>exclude_secondary_or_nonempirical_publication</t>
        </is>
      </c>
      <c r="C122" s="41" t="inlineStr">
        <is>
          <t>Excluir: publicación secundaria/no empírica</t>
        </is>
      </c>
      <c r="D122" s="43" t="inlineStr">
        <is>
          <t>Excluded</t>
        </is>
      </c>
      <c r="E122" s="43" t="inlineStr">
        <is>
          <t>No</t>
        </is>
      </c>
      <c r="F122" s="43" t="inlineStr">
        <is>
          <t>Title/abstract screening</t>
        </is>
      </c>
      <c r="G122" s="41">
        <f>IF(D122="Provisional include",IFERROR(INDEX('Texto_completo_191'!$H$2:$H$193,MATCH(A122,'Texto_completo_191'!$A$2:$A$193,0)),"Not recorded"),IF(D122="Report not retrieved","Not retrieved","Not applicable"))</f>
        <v/>
      </c>
      <c r="H122" s="41">
        <f>IF(D122="Provisional include",IFERROR(INDEX('Texto_completo_191'!$J$2:$J$193,MATCH(A122,'Texto_completo_191'!$A$2:$A$193,0)),"Pending adjudication"),IF(D122="Report not retrieved","Report not retrieved","Not applicable"))</f>
        <v/>
      </c>
      <c r="I122" s="41" t="str"/>
      <c r="J122" s="41" t="inlineStr">
        <is>
          <t>Revisión, metaanálisis, encuesta de literatura, protocolo, perspectiva, carta, editorial o capítulo de síntesis sin estudio primario elegible.</t>
        </is>
      </c>
      <c r="K122" s="43" t="n"/>
      <c r="L122" s="43" t="n"/>
      <c r="M122" s="130" t="n">
        <v>2026</v>
      </c>
      <c r="N122" s="41" t="inlineStr">
        <is>
          <t>Measuring Accuracy (Classification Probabilities, Positive, and Negative Predictive Values) of Executive Function Electroencephalogram Metrics in Attention-Deficit/Hyperactivity Disorder Diagnosis: Protocol for and Perspectives From the SINCRONIA Study</t>
        </is>
      </c>
      <c r="O122" s="43"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P122" s="43" t="inlineStr">
        <is>
          <t>10.2196/79150</t>
        </is>
      </c>
      <c r="Q122" s="41" t="inlineStr">
        <is>
          <t>JMIR Research Protocols</t>
        </is>
      </c>
      <c r="R122" s="43" t="inlineStr">
        <is>
          <t>article</t>
        </is>
      </c>
      <c r="S122" s="43" t="inlineStr">
        <is>
          <t>JMIR Publications Inc.</t>
        </is>
      </c>
      <c r="T122" s="43" t="inlineStr">
        <is>
          <t>https://doi.org/10.2196/79150</t>
        </is>
      </c>
      <c r="U122" s="41" t="str"/>
      <c r="V122" s="43" t="inlineStr">
        <is>
          <t>BACKGROUND: Attention deficit/hyperactivity disorder (ADHD) is the most prevalent neurodevelopmental disorder worldwide, affecting approximately 5%-7% of  school-aged children and 2%-5% of adults worldwide. However, there is still no  reliable diagnostic tool for it. The lack of specific biomarkers further  complicates the accurate diagnosis of ADHD. OBJECTIVE: The SINCRONIA study seeks  to develop and optimize an electroencephalogram (EEG)-based ADHD diagnostic  classification algorithm by identifying biomarkers that provide optimal  diagnostic performance. METHODS: This protocol introduces a single-center,  case-control study involving at least 165 participants, aged between 7 and 12  years, that is being conducted at the Puerta de Hierro University Hospital in  Madrid, Spain. Participants will be allocated to 3 groups, including ADHD  predominantly inattentive, ADHD predominantly combined or hyperactive/impulsive,  and a control group, according to the best estimated diagnosis based on clinical  interviews and a neuropsychological assessment that includes the Conners  Continuous Performance Test. In addition, an EEG recording will be conducted  separately, and functional connectivity metrics will be used to characterize  brain networks associated with inhibitory control. The index test is expected to  match or improve the clinical diagnosis of ADHD in children aged between 7 and 12  years and provide a set of eventual biomarkers that maximize diagnostic  performance and provide pathophysiological clues. RESULTS: The SINCRONIA study  began screening and recruitment in March 2023. Recruitment ended on December 11,  2024. A total of 165 eligible participants were enrolled. CONCLUSIONS: The  SINCRONIA project is a high-quality, large-scale, unicenter study devoted to  improving the objective diagnosis of ADHD by using EEG biomarkers. The EEG-based  ADHD diagnosis is expected to have greater sensitivity and specificity than the  Conners Continuous Performance Test.</t>
        </is>
      </c>
      <c r="W122" s="43" t="inlineStr">
        <is>
          <t>title_abstract_plus_targeted_primary_source_verification</t>
        </is>
      </c>
      <c r="X122" s="43" t="inlineStr">
        <is>
          <t>doi:10.2196/79150</t>
        </is>
      </c>
      <c r="Y122" s="43">
        <f>COUNTIF($A$2:$A$431,A122)</f>
        <v/>
      </c>
      <c r="Z122" s="41">
        <f>IF(D122="Provisional include",IFERROR(IF(INDEX('Texto_completo_191'!$K$2:$K$193,MATCH(A122,'Texto_completo_191'!$A$2:$A$193,0))=0,"",INDEX('Texto_completo_191'!$K$2:$K$193,MATCH(A122,'Texto_completo_191'!$A$2:$A$193,0))),""),IF(D122="Excluded",J122,""))</f>
        <v/>
      </c>
      <c r="AA122" s="43">
        <f>IF(D122="Provisional include",IFERROR(IF(INDEX('Texto_completo_191'!$L$2:$L$193,MATCH(A122,'Texto_completo_191'!$A$2:$A$193,0))=0,"",INDEX('Texto_completo_191'!$L$2:$L$193,MATCH(A122,'Texto_completo_191'!$A$2:$A$193,0))),""),"")</f>
        <v/>
      </c>
      <c r="AB122" s="131">
        <f>IF(D122="Provisional include",IFERROR(IF(INDEX('Texto_completo_191'!$M$2:$M$193,MATCH(A122,'Texto_completo_191'!$A$2:$A$193,0))=0,"",INDEX('Texto_completo_191'!$M$2:$M$193,MATCH(A122,'Texto_completo_191'!$A$2:$A$193,0))),""),"")</f>
        <v/>
      </c>
    </row>
    <row r="123" ht="34" customHeight="1">
      <c r="A123" s="130" t="n">
        <v>122</v>
      </c>
      <c r="B123" s="43" t="inlineStr">
        <is>
          <t>include_after_title_abstract_screen</t>
        </is>
      </c>
      <c r="C123" s="41" t="inlineStr">
        <is>
          <t>Incluir provisionalmente</t>
        </is>
      </c>
      <c r="D123" s="43" t="inlineStr">
        <is>
          <t>Provisional include</t>
        </is>
      </c>
      <c r="E123" s="43" t="inlineStr">
        <is>
          <t>Sí</t>
        </is>
      </c>
      <c r="F123" s="43" t="inlineStr">
        <is>
          <t>Title/abstract screening</t>
        </is>
      </c>
      <c r="G123" s="41">
        <f>IF(D123="Provisional include",IFERROR(INDEX('Texto_completo_191'!$H$2:$H$193,MATCH(A123,'Texto_completo_191'!$A$2:$A$193,0)),"Not recorded"),IF(D123="Report not retrieved","Not retrieved","Not applicable"))</f>
        <v/>
      </c>
      <c r="H123" s="41">
        <f>IF(D123="Provisional include",IFERROR(INDEX('Texto_completo_191'!$J$2:$J$193,MATCH(A123,'Texto_completo_191'!$A$2:$A$193,0)),"Pending adjudication"),IF(D123="Report not retrieved","Report not retrieved","Not applicable"))</f>
        <v/>
      </c>
      <c r="I123" s="41" t="str"/>
      <c r="J123" s="41" t="inlineStr">
        <is>
          <t>Estudio primario o implementación/evaluación empírica de IA, aprendizaje automático o modelado computacional aplicado a ASD, riesgo, caracterización, apoyo o intervención.</t>
        </is>
      </c>
      <c r="K123" s="43" t="n"/>
      <c r="L123" s="43" t="n"/>
      <c r="M123" s="130" t="n">
        <v>2026</v>
      </c>
      <c r="N123" s="41" t="inlineStr">
        <is>
          <t>A novel hybrid deep learning model using MEResNextfor autism spectrum disorder detection</t>
        </is>
      </c>
      <c r="O123" s="43" t="inlineStr">
        <is>
          <t>Saloni Rai</t>
        </is>
      </c>
      <c r="P123" s="43" t="inlineStr">
        <is>
          <t>10.1016/j.compbiolchem.2025.108619</t>
        </is>
      </c>
      <c r="Q123" s="41" t="inlineStr">
        <is>
          <t>Computational Biology and Chemistry</t>
        </is>
      </c>
      <c r="R123" s="43" t="inlineStr">
        <is>
          <t>article</t>
        </is>
      </c>
      <c r="S123" s="43" t="inlineStr">
        <is>
          <t>Elsevier Ltd</t>
        </is>
      </c>
      <c r="T123" s="43" t="inlineStr">
        <is>
          <t>https://www.sciencedirect.com/science/article/pii/S1476927125002804</t>
        </is>
      </c>
      <c r="U123" s="41" t="str"/>
      <c r="V123"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123" s="43" t="inlineStr">
        <is>
          <t>title_abstract_plus_targeted_primary_source_verification</t>
        </is>
      </c>
      <c r="X123" s="43" t="inlineStr">
        <is>
          <t>doi:10.1016/j.compbiolchem.2025.108619</t>
        </is>
      </c>
      <c r="Y123" s="43">
        <f>COUNTIF($A$2:$A$431,A123)</f>
        <v/>
      </c>
      <c r="Z123" s="41">
        <f>IF(D123="Provisional include",IFERROR(IF(INDEX('Texto_completo_191'!$K$2:$K$193,MATCH(A123,'Texto_completo_191'!$A$2:$A$193,0))=0,"",INDEX('Texto_completo_191'!$K$2:$K$193,MATCH(A123,'Texto_completo_191'!$A$2:$A$193,0))),""),IF(D123="Excluded",J123,""))</f>
        <v/>
      </c>
      <c r="AA123" s="43">
        <f>IF(D123="Provisional include",IFERROR(IF(INDEX('Texto_completo_191'!$L$2:$L$193,MATCH(A123,'Texto_completo_191'!$A$2:$A$193,0))=0,"",INDEX('Texto_completo_191'!$L$2:$L$193,MATCH(A123,'Texto_completo_191'!$A$2:$A$193,0))),""),"")</f>
        <v/>
      </c>
      <c r="AB123" s="131">
        <f>IF(D123="Provisional include",IFERROR(IF(INDEX('Texto_completo_191'!$M$2:$M$193,MATCH(A123,'Texto_completo_191'!$A$2:$A$193,0))=0,"",INDEX('Texto_completo_191'!$M$2:$M$193,MATCH(A123,'Texto_completo_191'!$A$2:$A$193,0))),""),"")</f>
        <v/>
      </c>
    </row>
    <row r="124" ht="34" customHeight="1">
      <c r="A124" s="130" t="n">
        <v>123</v>
      </c>
      <c r="B124" s="43" t="inlineStr">
        <is>
          <t>include_after_title_abstract_screen</t>
        </is>
      </c>
      <c r="C124" s="41" t="inlineStr">
        <is>
          <t>Incluir provisionalmente</t>
        </is>
      </c>
      <c r="D124" s="43" t="inlineStr">
        <is>
          <t>Provisional include</t>
        </is>
      </c>
      <c r="E124" s="43" t="inlineStr">
        <is>
          <t>Sí</t>
        </is>
      </c>
      <c r="F124" s="43" t="inlineStr">
        <is>
          <t>Title/abstract screening</t>
        </is>
      </c>
      <c r="G124" s="41">
        <f>IF(D124="Provisional include",IFERROR(INDEX('Texto_completo_191'!$H$2:$H$193,MATCH(A124,'Texto_completo_191'!$A$2:$A$193,0)),"Not recorded"),IF(D124="Report not retrieved","Not retrieved","Not applicable"))</f>
        <v/>
      </c>
      <c r="H124" s="41">
        <f>IF(D124="Provisional include",IFERROR(INDEX('Texto_completo_191'!$J$2:$J$193,MATCH(A124,'Texto_completo_191'!$A$2:$A$193,0)),"Pending adjudication"),IF(D124="Report not retrieved","Report not retrieved","Not applicable"))</f>
        <v/>
      </c>
      <c r="I124" s="41" t="str"/>
      <c r="J124" s="41" t="inlineStr">
        <is>
          <t>Estudio primario o implementación/evaluación empírica de IA, aprendizaje automático o modelado computacional aplicado a ASD, riesgo, caracterización, apoyo o intervención.</t>
        </is>
      </c>
      <c r="K124" s="43" t="n"/>
      <c r="L124" s="43" t="n"/>
      <c r="M124" s="130" t="n">
        <v>2025</v>
      </c>
      <c r="N124" s="41" t="inlineStr">
        <is>
          <t>FaithfulNet: An explainable deep learning framework for autism diagnosis using structural MRI</t>
        </is>
      </c>
      <c r="O124" s="43" t="inlineStr">
        <is>
          <t>D Swainson Sujana and D Peter Augustine</t>
        </is>
      </c>
      <c r="P124" s="43" t="inlineStr">
        <is>
          <t>10.1016/j.brainres.2025.149904</t>
        </is>
      </c>
      <c r="Q124" s="41" t="inlineStr">
        <is>
          <t>Brain Research</t>
        </is>
      </c>
      <c r="R124" s="43" t="inlineStr">
        <is>
          <t>article</t>
        </is>
      </c>
      <c r="S124" s="43" t="inlineStr">
        <is>
          <t>Elsevier B.V.</t>
        </is>
      </c>
      <c r="T124" s="43" t="inlineStr">
        <is>
          <t>https://www.sciencedirect.com/science/article/pii/S0006899325004676</t>
        </is>
      </c>
      <c r="U124" s="41" t="str"/>
      <c r="V124"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124" s="43" t="inlineStr">
        <is>
          <t>title_abstract_plus_targeted_primary_source_verification</t>
        </is>
      </c>
      <c r="X124" s="43" t="inlineStr">
        <is>
          <t>doi:10.1016/j.brainres.2025.149904</t>
        </is>
      </c>
      <c r="Y124" s="43">
        <f>COUNTIF($A$2:$A$431,A124)</f>
        <v/>
      </c>
      <c r="Z124" s="41">
        <f>IF(D124="Provisional include",IFERROR(IF(INDEX('Texto_completo_191'!$K$2:$K$193,MATCH(A124,'Texto_completo_191'!$A$2:$A$193,0))=0,"",INDEX('Texto_completo_191'!$K$2:$K$193,MATCH(A124,'Texto_completo_191'!$A$2:$A$193,0))),""),IF(D124="Excluded",J124,""))</f>
        <v/>
      </c>
      <c r="AA124" s="43">
        <f>IF(D124="Provisional include",IFERROR(IF(INDEX('Texto_completo_191'!$L$2:$L$193,MATCH(A124,'Texto_completo_191'!$A$2:$A$193,0))=0,"",INDEX('Texto_completo_191'!$L$2:$L$193,MATCH(A124,'Texto_completo_191'!$A$2:$A$193,0))),""),"")</f>
        <v/>
      </c>
      <c r="AB124" s="131">
        <f>IF(D124="Provisional include",IFERROR(IF(INDEX('Texto_completo_191'!$M$2:$M$193,MATCH(A124,'Texto_completo_191'!$A$2:$A$193,0))=0,"",INDEX('Texto_completo_191'!$M$2:$M$193,MATCH(A124,'Texto_completo_191'!$A$2:$A$193,0))),""),"")</f>
        <v/>
      </c>
    </row>
    <row r="125" ht="34" customHeight="1">
      <c r="A125" s="130" t="n">
        <v>124</v>
      </c>
      <c r="B125" s="43" t="inlineStr">
        <is>
          <t>exclude_secondary_or_nonempirical_publication</t>
        </is>
      </c>
      <c r="C125" s="41" t="inlineStr">
        <is>
          <t>Excluir: publicación secundaria/no empírica</t>
        </is>
      </c>
      <c r="D125" s="43" t="inlineStr">
        <is>
          <t>Excluded</t>
        </is>
      </c>
      <c r="E125" s="43" t="inlineStr">
        <is>
          <t>No</t>
        </is>
      </c>
      <c r="F125" s="43" t="inlineStr">
        <is>
          <t>Title/abstract screening</t>
        </is>
      </c>
      <c r="G125" s="41">
        <f>IF(D125="Provisional include",IFERROR(INDEX('Texto_completo_191'!$H$2:$H$193,MATCH(A125,'Texto_completo_191'!$A$2:$A$193,0)),"Not recorded"),IF(D125="Report not retrieved","Not retrieved","Not applicable"))</f>
        <v/>
      </c>
      <c r="H125" s="41">
        <f>IF(D125="Provisional include",IFERROR(INDEX('Texto_completo_191'!$J$2:$J$193,MATCH(A125,'Texto_completo_191'!$A$2:$A$193,0)),"Pending adjudication"),IF(D125="Report not retrieved","Report not retrieved","Not applicable"))</f>
        <v/>
      </c>
      <c r="I125" s="41" t="str"/>
      <c r="J125" s="41" t="inlineStr">
        <is>
          <t>Revisión, metaanálisis, encuesta de literatura, protocolo, perspectiva, carta, editorial o capítulo de síntesis sin estudio primario elegible.</t>
        </is>
      </c>
      <c r="K125" s="43" t="n"/>
      <c r="L125" s="43" t="n"/>
      <c r="M125" s="130" t="n">
        <v>2026</v>
      </c>
      <c r="N125" s="41" t="inlineStr">
        <is>
          <t>Early-Life Exposures, Neurodevelopment, and Health Outcomes: Protocol for a Birth Cohort Study</t>
        </is>
      </c>
      <c r="O125" s="43"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P125" s="43" t="inlineStr">
        <is>
          <t>10.2196/78593</t>
        </is>
      </c>
      <c r="Q125" s="41" t="inlineStr">
        <is>
          <t>JMIR Research Protocols</t>
        </is>
      </c>
      <c r="R125" s="43" t="inlineStr">
        <is>
          <t>article</t>
        </is>
      </c>
      <c r="S125" s="43" t="inlineStr">
        <is>
          <t>JMIR Publications Inc.</t>
        </is>
      </c>
      <c r="T125" s="43" t="inlineStr">
        <is>
          <t>https://doi.org/10.2196/78593</t>
        </is>
      </c>
      <c r="U125" s="41" t="str"/>
      <c r="V125" s="43" t="inlineStr">
        <is>
          <t>BACKGROUND: Negative early-life exposures, particularly during the first 1000  days of life, may disrupt organ development and lead to lifelong negative health consequences. OBJECTIVE: Using an exposome and deep phenotyping framework, this study aims to characterize established early-life risk factors, including environmental pollutants and nutritional status during pregnancy and infancy, and identify associated short- and long-term health and developmental outcomes. METHODS: We leverage a pregnancy cohort of 800 mother-infant pairs in Bhaktapur, Nepal, nested within a randomized controlled trial (ClinicalTrials.gov: NCT03071666) that evaluated daily vitamin B12 supplementation from before 15 weeks of gestation until 6 months post partum. The primary outcomes of the original trial were linear growth and neurodevelopment at 12 months. In this follow-up, children will be evaluated up to school age to obtain more robust estimates of long-term health outcomes. Exposures include clinical, dietary, cognitive, demographic, and anthropometric variables during pregnancy and infancy, as well as analyses of environmental pollutants, inflammation, micronutrient status, and hormonal status. Outcomes comprise neurodevelopment, morbidity, mental health, vaccine responses, thyroid function, growth, body composition, lung function, and biomarkers of health and development. Our main research questions for this phase of the project are: (1) what are the most common environmental pollutants among Nepalese women and children? (2) Is there a social gradient in exposure to these pollutants? (3) To what extent are these exposures associated with nutritional status, growth, neurodevelopment, and clinical outcomes? Associations will be examined using cross-sectional, case-control, and cohort designs applying advanced statistical methods to address confounding and complex exposure patterns. RESULTS: Enrollment began in March 2017, and the first child was born in August of the same year. More than 90% of the original cohort (734/800, 91.8%) have provided data up to the children's fourth birthday. By December 2025, the project will have funding until July 2027, and the papers addressing the main research questions will be submitted for publication before the end of 2026. CONCLUSIONS: This study draws on a well-characterized mother-child cohort in a South Asian setting with repeated biological samples from blood, breast milk, and urine and extensive high-quality longitudinal data on health, growth, and neurodevelopment. By integrating data on environmental exposures, nutrition, inflammation, and biological responses, the project aims to improve understanding of early-life determinants of health and inform policies and potential interventions to protect vulnerable women and children in marginalized settings. While the exploratory nature of exposome analyses entails a risk of spurious associations, careful interpretation and transparent communication of uncertainty will be prioritized. INTERNATIONAL REGISTERED REPORT IDENTIFIER (IRRID): DERR1-10.2196/78593.</t>
        </is>
      </c>
      <c r="W125" s="43" t="inlineStr">
        <is>
          <t>title_abstract_plus_targeted_primary_source_verification</t>
        </is>
      </c>
      <c r="X125" s="43" t="inlineStr">
        <is>
          <t>doi:10.2196/78593</t>
        </is>
      </c>
      <c r="Y125" s="43">
        <f>COUNTIF($A$2:$A$431,A125)</f>
        <v/>
      </c>
      <c r="Z125" s="41">
        <f>IF(D125="Provisional include",IFERROR(IF(INDEX('Texto_completo_191'!$K$2:$K$193,MATCH(A125,'Texto_completo_191'!$A$2:$A$193,0))=0,"",INDEX('Texto_completo_191'!$K$2:$K$193,MATCH(A125,'Texto_completo_191'!$A$2:$A$193,0))),""),IF(D125="Excluded",J125,""))</f>
        <v/>
      </c>
      <c r="AA125" s="43">
        <f>IF(D125="Provisional include",IFERROR(IF(INDEX('Texto_completo_191'!$L$2:$L$193,MATCH(A125,'Texto_completo_191'!$A$2:$A$193,0))=0,"",INDEX('Texto_completo_191'!$L$2:$L$193,MATCH(A125,'Texto_completo_191'!$A$2:$A$193,0))),""),"")</f>
        <v/>
      </c>
      <c r="AB125" s="131">
        <f>IF(D125="Provisional include",IFERROR(IF(INDEX('Texto_completo_191'!$M$2:$M$193,MATCH(A125,'Texto_completo_191'!$A$2:$A$193,0))=0,"",INDEX('Texto_completo_191'!$M$2:$M$193,MATCH(A125,'Texto_completo_191'!$A$2:$A$193,0))),""),"")</f>
        <v/>
      </c>
    </row>
    <row r="126" ht="34" customHeight="1">
      <c r="A126" s="130" t="n">
        <v>125</v>
      </c>
      <c r="B126" s="43" t="inlineStr">
        <is>
          <t>include_after_full_text_with_integrity_flag</t>
        </is>
      </c>
      <c r="C126" s="41" t="inlineStr">
        <is>
          <t>Incluir tras texto completo con alerta de integridad</t>
        </is>
      </c>
      <c r="D126" s="43" t="inlineStr">
        <is>
          <t>Provisional include</t>
        </is>
      </c>
      <c r="E126" s="43" t="inlineStr">
        <is>
          <t>Sí</t>
        </is>
      </c>
      <c r="F126" s="43" t="inlineStr">
        <is>
          <t>Full-text review</t>
        </is>
      </c>
      <c r="G126" s="41">
        <f>IF(D126="Provisional include",IFERROR(INDEX('Texto_completo_191'!$H$2:$H$193,MATCH(A126,'Texto_completo_191'!$A$2:$A$193,0)),"Not recorded"),IF(D126="Report not retrieved","Not retrieved","Not applicable"))</f>
        <v/>
      </c>
      <c r="H126" s="41">
        <f>IF(D126="Provisional include",IFERROR(INDEX('Texto_completo_191'!$J$2:$J$193,MATCH(A126,'Texto_completo_191'!$A$2:$A$193,0)),"Pending adjudication"),IF(D126="Report not retrieved","Report not retrieved","Not applicable"))</f>
        <v/>
      </c>
      <c r="I126" s="41" t="inlineStr">
        <is>
          <t>Expression of Concern</t>
        </is>
      </c>
      <c r="J126" s="41" t="inlineStr">
        <is>
          <t>Texto completo confirma estudio primario con Hybrid aplicado a ASD (Classification (ASD vs control)).</t>
        </is>
      </c>
      <c r="K126" s="43" t="n"/>
      <c r="L126" s="43" t="n"/>
      <c r="M126" s="130" t="n">
        <v>2025</v>
      </c>
      <c r="N126" s="41" t="inlineStr">
        <is>
          <t>Identification of critical brain regions for autism diagnosis from fMRI data using explainable AI: an observational analysis of the ABIDE dataset</t>
        </is>
      </c>
      <c r="O126" s="43" t="inlineStr">
        <is>
          <t>Suryansh Vidya and Kush Gupta and Amir Aly and Andy Wills and Emmanuel Ifeachor and Rohit Shankar</t>
        </is>
      </c>
      <c r="P126" s="43" t="inlineStr">
        <is>
          <t>10.1016/j.eclinm.2025.103452</t>
        </is>
      </c>
      <c r="Q126" s="41" t="inlineStr">
        <is>
          <t>eClinicalMedicine</t>
        </is>
      </c>
      <c r="R126" s="43" t="inlineStr">
        <is>
          <t>article</t>
        </is>
      </c>
      <c r="S126" s="43" t="inlineStr">
        <is>
          <t>Elsevier Ltd</t>
        </is>
      </c>
      <c r="T126" s="43" t="inlineStr">
        <is>
          <t>https://doi.org/10.1016/j.eclinm.2025.103452</t>
        </is>
      </c>
      <c r="U126" s="41" t="inlineStr">
        <is>
          <t>Texto completo abierto revisado; evidencia y codificación en Extraccion_RQ_nuevos.</t>
        </is>
      </c>
      <c r="V126" s="43"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W126" s="43" t="inlineStr">
        <is>
          <t>open_full_text_review_2026_09_04</t>
        </is>
      </c>
      <c r="X126" s="43" t="inlineStr">
        <is>
          <t>doi:10.1016/j.eclinm.2025.103452</t>
        </is>
      </c>
      <c r="Y126" s="43">
        <f>COUNTIF($A$2:$A$431,A126)</f>
        <v/>
      </c>
      <c r="Z126" s="41">
        <f>IF(D126="Provisional include",IFERROR(IF(INDEX('Texto_completo_191'!$K$2:$K$193,MATCH(A126,'Texto_completo_191'!$A$2:$A$193,0))=0,"",INDEX('Texto_completo_191'!$K$2:$K$193,MATCH(A126,'Texto_completo_191'!$A$2:$A$193,0))),""),IF(D126="Excluded",J126,""))</f>
        <v/>
      </c>
      <c r="AA126" s="43">
        <f>IF(D126="Provisional include",IFERROR(IF(INDEX('Texto_completo_191'!$L$2:$L$193,MATCH(A126,'Texto_completo_191'!$A$2:$A$193,0))=0,"",INDEX('Texto_completo_191'!$L$2:$L$193,MATCH(A126,'Texto_completo_191'!$A$2:$A$193,0))),""),"")</f>
        <v/>
      </c>
      <c r="AB126" s="131">
        <f>IF(D126="Provisional include",IFERROR(IF(INDEX('Texto_completo_191'!$M$2:$M$193,MATCH(A126,'Texto_completo_191'!$A$2:$A$193,0))=0,"",INDEX('Texto_completo_191'!$M$2:$M$193,MATCH(A126,'Texto_completo_191'!$A$2:$A$193,0))),""),"")</f>
        <v/>
      </c>
    </row>
    <row r="127" ht="34" customHeight="1">
      <c r="A127" s="130" t="n">
        <v>126</v>
      </c>
      <c r="B127" s="43" t="inlineStr">
        <is>
          <t>include_after_title_abstract_screen</t>
        </is>
      </c>
      <c r="C127" s="41" t="inlineStr">
        <is>
          <t>Incluir provisionalmente</t>
        </is>
      </c>
      <c r="D127" s="43" t="inlineStr">
        <is>
          <t>Provisional include</t>
        </is>
      </c>
      <c r="E127" s="43" t="inlineStr">
        <is>
          <t>Sí</t>
        </is>
      </c>
      <c r="F127" s="43" t="inlineStr">
        <is>
          <t>Title/abstract screening</t>
        </is>
      </c>
      <c r="G127" s="41">
        <f>IF(D127="Provisional include",IFERROR(INDEX('Texto_completo_191'!$H$2:$H$193,MATCH(A127,'Texto_completo_191'!$A$2:$A$193,0)),"Not recorded"),IF(D127="Report not retrieved","Not retrieved","Not applicable"))</f>
        <v/>
      </c>
      <c r="H127" s="41">
        <f>IF(D127="Provisional include",IFERROR(INDEX('Texto_completo_191'!$J$2:$J$193,MATCH(A127,'Texto_completo_191'!$A$2:$A$193,0)),"Pending adjudication"),IF(D127="Report not retrieved","Report not retrieved","Not applicable"))</f>
        <v/>
      </c>
      <c r="I127" s="41" t="str"/>
      <c r="J127" s="41" t="inlineStr">
        <is>
          <t>Estudio primario o implementación/evaluación empírica de IA, aprendizaje automático o modelado computacional aplicado a ASD, riesgo, caracterización, apoyo o intervención.</t>
        </is>
      </c>
      <c r="K127" s="43" t="n"/>
      <c r="L127" s="43" t="n"/>
      <c r="M127" s="130" t="n">
        <v>2025</v>
      </c>
      <c r="N127" s="41" t="inlineStr">
        <is>
          <t>CARE: Comprehensive Artificial Intelligence Techniques for Reliable Autism Evaluation in Pediatric Care</t>
        </is>
      </c>
      <c r="O127" s="43" t="inlineStr">
        <is>
          <t>Jihoon Moon and Jiyoung Woo</t>
        </is>
      </c>
      <c r="P127" s="43" t="inlineStr">
        <is>
          <t>10.32604/cmc.2025.067784</t>
        </is>
      </c>
      <c r="Q127" s="41" t="inlineStr">
        <is>
          <t>Computers, Materials and Continua</t>
        </is>
      </c>
      <c r="R127" s="43" t="inlineStr">
        <is>
          <t>article</t>
        </is>
      </c>
      <c r="S127" s="43" t="inlineStr">
        <is>
          <t>Tech Science Press</t>
        </is>
      </c>
      <c r="T127" s="43" t="inlineStr">
        <is>
          <t>https://www.sciencedirect.com/science/article/pii/S1546221825008318</t>
        </is>
      </c>
      <c r="U127" s="41" t="str"/>
      <c r="V127" s="43"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W127" s="43" t="inlineStr">
        <is>
          <t>title_abstract_plus_targeted_primary_source_verification</t>
        </is>
      </c>
      <c r="X127" s="43" t="inlineStr">
        <is>
          <t>doi:10.32604/cmc.2025.067784</t>
        </is>
      </c>
      <c r="Y127" s="43">
        <f>COUNTIF($A$2:$A$431,A127)</f>
        <v/>
      </c>
      <c r="Z127" s="41">
        <f>IF(D127="Provisional include",IFERROR(IF(INDEX('Texto_completo_191'!$K$2:$K$193,MATCH(A127,'Texto_completo_191'!$A$2:$A$193,0))=0,"",INDEX('Texto_completo_191'!$K$2:$K$193,MATCH(A127,'Texto_completo_191'!$A$2:$A$193,0))),""),IF(D127="Excluded",J127,""))</f>
        <v/>
      </c>
      <c r="AA127" s="43">
        <f>IF(D127="Provisional include",IFERROR(IF(INDEX('Texto_completo_191'!$L$2:$L$193,MATCH(A127,'Texto_completo_191'!$A$2:$A$193,0))=0,"",INDEX('Texto_completo_191'!$L$2:$L$193,MATCH(A127,'Texto_completo_191'!$A$2:$A$193,0))),""),"")</f>
        <v/>
      </c>
      <c r="AB127" s="131">
        <f>IF(D127="Provisional include",IFERROR(IF(INDEX('Texto_completo_191'!$M$2:$M$193,MATCH(A127,'Texto_completo_191'!$A$2:$A$193,0))=0,"",INDEX('Texto_completo_191'!$M$2:$M$193,MATCH(A127,'Texto_completo_191'!$A$2:$A$193,0))),""),"")</f>
        <v/>
      </c>
    </row>
    <row r="128" ht="34" customHeight="1">
      <c r="A128" s="130" t="n">
        <v>127</v>
      </c>
      <c r="B128" s="43" t="inlineStr">
        <is>
          <t>exclude_secondary_or_nonempirical_publication</t>
        </is>
      </c>
      <c r="C128" s="41" t="inlineStr">
        <is>
          <t>Excluir: publicación secundaria/no empírica</t>
        </is>
      </c>
      <c r="D128" s="43" t="inlineStr">
        <is>
          <t>Excluded</t>
        </is>
      </c>
      <c r="E128" s="43" t="inlineStr">
        <is>
          <t>No</t>
        </is>
      </c>
      <c r="F128" s="43" t="inlineStr">
        <is>
          <t>Title/abstract screening</t>
        </is>
      </c>
      <c r="G128" s="41">
        <f>IF(D128="Provisional include",IFERROR(INDEX('Texto_completo_191'!$H$2:$H$193,MATCH(A128,'Texto_completo_191'!$A$2:$A$193,0)),"Not recorded"),IF(D128="Report not retrieved","Not retrieved","Not applicable"))</f>
        <v/>
      </c>
      <c r="H128" s="41">
        <f>IF(D128="Provisional include",IFERROR(INDEX('Texto_completo_191'!$J$2:$J$193,MATCH(A128,'Texto_completo_191'!$A$2:$A$193,0)),"Pending adjudication"),IF(D128="Report not retrieved","Report not retrieved","Not applicable"))</f>
        <v/>
      </c>
      <c r="I128" s="41" t="str"/>
      <c r="J128" s="41" t="inlineStr">
        <is>
          <t>Revisión, metaanálisis, encuesta de literatura, protocolo, perspectiva, carta, editorial o capítulo de síntesis sin estudio primario elegible.</t>
        </is>
      </c>
      <c r="K128" s="43" t="n"/>
      <c r="L128" s="43" t="n"/>
      <c r="M128" s="130" t="n">
        <v>2023</v>
      </c>
      <c r="N128" s="41" t="inlineStr">
        <is>
          <t>A Call to Expand the Scope of Digital Phenotyping</t>
        </is>
      </c>
      <c r="O128" s="43" t="inlineStr">
        <is>
          <t>Christopher De Boer and Hassan Ghomrawi and Suhail Zeineddin and Samuel Linton and Soyang Kwon and Fizan Abdullah</t>
        </is>
      </c>
      <c r="P128" s="43" t="inlineStr">
        <is>
          <t>10.2196/39546</t>
        </is>
      </c>
      <c r="Q128" s="41" t="inlineStr">
        <is>
          <t>Journal of Medical Internet Research</t>
        </is>
      </c>
      <c r="R128" s="43" t="inlineStr">
        <is>
          <t>article</t>
        </is>
      </c>
      <c r="S128" s="43" t="inlineStr">
        <is>
          <t>JMIR Publications Inc.</t>
        </is>
      </c>
      <c r="T128" s="43" t="inlineStr">
        <is>
          <t>https://doi.org/10.2196/39546</t>
        </is>
      </c>
      <c r="U128" s="41" t="str"/>
      <c r="V128" s="43" t="inlineStr">
        <is>
          <t>Digital phenotyping refers to near-real-time data collection from personal digital devices, particularly smartphones, to better quantify the human phenotype. Methodology using smartphones is often considered the gold standard by many for passive data collection within the field of digital phenotyping, which limits its applications mainly to adults or adolescents who use smartphones. However, other technologies, such as wearable devices, have evolved considerably in recent years to provide similar or better quality passive physiologic data of clinical relevance, thus expanding the potential of digital phenotyping applications to other patient populations. In this perspective, we argue for the continued expansion of digital phenotyping to include other potential gold standards in addition to smartphones and provide examples of currently excluded technologies and populations who may uniquely benefit from this technology.</t>
        </is>
      </c>
      <c r="W128" s="43" t="inlineStr">
        <is>
          <t>title_abstract_plus_targeted_primary_source_verification</t>
        </is>
      </c>
      <c r="X128" s="43" t="inlineStr">
        <is>
          <t>doi:10.2196/39546</t>
        </is>
      </c>
      <c r="Y128" s="43">
        <f>COUNTIF($A$2:$A$431,A128)</f>
        <v/>
      </c>
      <c r="Z128" s="41">
        <f>IF(D128="Provisional include",IFERROR(IF(INDEX('Texto_completo_191'!$K$2:$K$193,MATCH(A128,'Texto_completo_191'!$A$2:$A$193,0))=0,"",INDEX('Texto_completo_191'!$K$2:$K$193,MATCH(A128,'Texto_completo_191'!$A$2:$A$193,0))),""),IF(D128="Excluded",J128,""))</f>
        <v/>
      </c>
      <c r="AA128" s="43">
        <f>IF(D128="Provisional include",IFERROR(IF(INDEX('Texto_completo_191'!$L$2:$L$193,MATCH(A128,'Texto_completo_191'!$A$2:$A$193,0))=0,"",INDEX('Texto_completo_191'!$L$2:$L$193,MATCH(A128,'Texto_completo_191'!$A$2:$A$193,0))),""),"")</f>
        <v/>
      </c>
      <c r="AB128" s="131">
        <f>IF(D128="Provisional include",IFERROR(IF(INDEX('Texto_completo_191'!$M$2:$M$193,MATCH(A128,'Texto_completo_191'!$A$2:$A$193,0))=0,"",INDEX('Texto_completo_191'!$M$2:$M$193,MATCH(A128,'Texto_completo_191'!$A$2:$A$193,0))),""),"")</f>
        <v/>
      </c>
    </row>
    <row r="129" ht="34" customHeight="1">
      <c r="A129" s="130" t="n">
        <v>128</v>
      </c>
      <c r="B129" s="43" t="inlineStr">
        <is>
          <t>exclude_out_of_scope_topic_or_population</t>
        </is>
      </c>
      <c r="C129" s="41" t="inlineStr">
        <is>
          <t>Excluir: tema/población fuera de alcance</t>
        </is>
      </c>
      <c r="D129" s="43" t="inlineStr">
        <is>
          <t>Excluded</t>
        </is>
      </c>
      <c r="E129" s="43" t="inlineStr">
        <is>
          <t>No</t>
        </is>
      </c>
      <c r="F129" s="43" t="inlineStr">
        <is>
          <t>Title/abstract screening</t>
        </is>
      </c>
      <c r="G129" s="41">
        <f>IF(D129="Provisional include",IFERROR(INDEX('Texto_completo_191'!$H$2:$H$193,MATCH(A129,'Texto_completo_191'!$A$2:$A$193,0)),"Not recorded"),IF(D129="Report not retrieved","Not retrieved","Not applicable"))</f>
        <v/>
      </c>
      <c r="H129" s="41">
        <f>IF(D129="Provisional include",IFERROR(INDEX('Texto_completo_191'!$J$2:$J$193,MATCH(A129,'Texto_completo_191'!$A$2:$A$193,0)),"Pending adjudication"),IF(D129="Report not retrieved","Report not retrieved","Not applicable"))</f>
        <v/>
      </c>
      <c r="I129" s="41" t="str"/>
      <c r="J129" s="41" t="inlineStr">
        <is>
          <t>No estudia ASD en el sentido del protocolo, usa otro significado de ASD o aborda otra población/resultado sin aplicación pertinente al proceso ASD.</t>
        </is>
      </c>
      <c r="K129" s="43" t="n"/>
      <c r="L129" s="43" t="n"/>
      <c r="M129" s="130" t="n">
        <v>2026</v>
      </c>
      <c r="N129" s="41" t="inlineStr">
        <is>
          <t>Exploring the Lived Experience of Acne in the United States and the United Kingdom: Social Media Analysis</t>
        </is>
      </c>
      <c r="O129" s="43" t="inlineStr">
        <is>
          <t>John S Barbieri and Valentine Delore and Isabelle Vieillard and Sandrine Samson and Esteban Puentes and Joelle Malaab and Melanie Sambrès and Manissa Talmatkadi and Stéphane Schück</t>
        </is>
      </c>
      <c r="P129" s="43" t="inlineStr">
        <is>
          <t>10.2196/91126</t>
        </is>
      </c>
      <c r="Q129" s="41" t="inlineStr">
        <is>
          <t>JMIR Dermatology</t>
        </is>
      </c>
      <c r="R129" s="43" t="inlineStr">
        <is>
          <t>article</t>
        </is>
      </c>
      <c r="S129" s="43" t="inlineStr">
        <is>
          <t>JMIR Publications Inc.</t>
        </is>
      </c>
      <c r="T129" s="43" t="inlineStr">
        <is>
          <t>https://doi.org/10.2196/91126</t>
        </is>
      </c>
      <c r="U129" s="41" t="str"/>
      <c r="V129" s="43" t="inlineStr">
        <is>
          <t>Background: Acne is a chronic skin condition that primarily affects adolescents and young adults but can persist into adulthood. It can have repercussions on physical and mental health, self-esteem, and body image. The increasing use of social media for health information and peer support offers an opportunity to explore real-life experiences with acne. Objective: This study aims to analyze social media messages from users in the United States and the United Kingdom using artificial intelligence to assess the impact of acne on quality of life (QoL), identify discussion topics, and explore unmet needs. Methods: The data were extracted from public platforms using a query containing the word “acne” between January 1 and December 31, 2024. Data cleaning and filtering were performed using natural language processing, machine learning methods, and algorithms. Biterm topic modeling was used to identify the main discussion topics, and QoL impact was assessed using a deep learning algorithm adapted from the EuroQol 5-Dimension Questionnaire or the 36-Item Short Form Health Survey. Unmet needs were identified through manual annotation using the saturation method. Results: A total of 646,809 messages posted by 432,234 users were identified. The main topics included skincare routines and product recommendations (n=154,907, 23.9%), acne scars (n=135,643, 21%), and general treatment information (n=97,177, 15%). Engagement varied across topics and platforms. On Instagram, dietary and nutritional strategies (0.16%, SD 6.36%) showed the highest mean engagement, followed by skincare routines and product recommendations (0.11%, SD 4.81%). In general, engagement scores were higher in the United Kingdom compared to the United States across all topics. On TikTok, content about makeup and acne had the highest mean engagement score (3.03%, SD 92.65%). Overall, 52.9% (228,613/432,234) of the users expressed at least 1 QoL impact, most frequently related to signs and symptoms (175,604/228,613, 76.8%), social functioning (n=149,234, 65.3%), mental health (n=107,155, 46.9%), and cost (n=62,008, 27.1%). Of 3200 annotated messages, 582 contained unmet needs, including effective solutions for hormonal acne (111/582, 19.1%), clarity in identifying acne triggers (n=84, 14.4%), treatment guidance (n=68, 11.7%), and psychological support (n=68, 11.7%). Conclusions: This study revealed the significant physical, psychological, social, and financial impact of acne on QoL and identified several unmet needs. Given the growing role of social media, these findings highlight opportunities for dermatolo-gists and health professionals to educate and engage with the acne community through digital platforms.</t>
        </is>
      </c>
      <c r="W129" s="43" t="inlineStr">
        <is>
          <t>title_abstract_plus_targeted_primary_source_verification</t>
        </is>
      </c>
      <c r="X129" s="43" t="inlineStr">
        <is>
          <t>doi:10.2196/91126</t>
        </is>
      </c>
      <c r="Y129" s="43">
        <f>COUNTIF($A$2:$A$431,A129)</f>
        <v/>
      </c>
      <c r="Z129" s="41">
        <f>IF(D129="Provisional include",IFERROR(IF(INDEX('Texto_completo_191'!$K$2:$K$193,MATCH(A129,'Texto_completo_191'!$A$2:$A$193,0))=0,"",INDEX('Texto_completo_191'!$K$2:$K$193,MATCH(A129,'Texto_completo_191'!$A$2:$A$193,0))),""),IF(D129="Excluded",J129,""))</f>
        <v/>
      </c>
      <c r="AA129" s="43">
        <f>IF(D129="Provisional include",IFERROR(IF(INDEX('Texto_completo_191'!$L$2:$L$193,MATCH(A129,'Texto_completo_191'!$A$2:$A$193,0))=0,"",INDEX('Texto_completo_191'!$L$2:$L$193,MATCH(A129,'Texto_completo_191'!$A$2:$A$193,0))),""),"")</f>
        <v/>
      </c>
      <c r="AB129" s="131">
        <f>IF(D129="Provisional include",IFERROR(IF(INDEX('Texto_completo_191'!$M$2:$M$193,MATCH(A129,'Texto_completo_191'!$A$2:$A$193,0))=0,"",INDEX('Texto_completo_191'!$M$2:$M$193,MATCH(A129,'Texto_completo_191'!$A$2:$A$193,0))),""),"")</f>
        <v/>
      </c>
    </row>
    <row r="130" ht="34" customHeight="1">
      <c r="A130" s="130" t="n">
        <v>129</v>
      </c>
      <c r="B130" s="43" t="inlineStr">
        <is>
          <t>exclude_secondary_or_nonempirical_publication</t>
        </is>
      </c>
      <c r="C130" s="41" t="inlineStr">
        <is>
          <t>Excluir: publicación secundaria/no empírica</t>
        </is>
      </c>
      <c r="D130" s="43" t="inlineStr">
        <is>
          <t>Excluded</t>
        </is>
      </c>
      <c r="E130" s="43" t="inlineStr">
        <is>
          <t>No</t>
        </is>
      </c>
      <c r="F130" s="43" t="inlineStr">
        <is>
          <t>Title/abstract screening</t>
        </is>
      </c>
      <c r="G130" s="41">
        <f>IF(D130="Provisional include",IFERROR(INDEX('Texto_completo_191'!$H$2:$H$193,MATCH(A130,'Texto_completo_191'!$A$2:$A$193,0)),"Not recorded"),IF(D130="Report not retrieved","Not retrieved","Not applicable"))</f>
        <v/>
      </c>
      <c r="H130" s="41">
        <f>IF(D130="Provisional include",IFERROR(INDEX('Texto_completo_191'!$J$2:$J$193,MATCH(A130,'Texto_completo_191'!$A$2:$A$193,0)),"Pending adjudication"),IF(D130="Report not retrieved","Report not retrieved","Not applicable"))</f>
        <v/>
      </c>
      <c r="I130" s="41" t="str"/>
      <c r="J130" s="41" t="inlineStr">
        <is>
          <t>Revisión, metaanálisis, encuesta de literatura, protocolo, perspectiva, carta, editorial o capítulo de síntesis sin estudio primario elegible.</t>
        </is>
      </c>
      <c r="K130" s="43" t="n"/>
      <c r="L130" s="43" t="n"/>
      <c r="M130" s="130" t="n">
        <v>2025</v>
      </c>
      <c r="N130" s="41" t="inlineStr">
        <is>
          <t>Artificial intelligence for tracking social behaviours and supporting an autism spectrum disorder diagnosis: systematic review and meta-analysis</t>
        </is>
      </c>
      <c r="O130" s="43" t="inlineStr">
        <is>
          <t>Carter Sun and Alistair McEwan and Kelsie A Boulton and Eleni Andrea Demetriou and Ayesha K Sadozai and Amit Lampit and Adam J Guastella</t>
        </is>
      </c>
      <c r="P130" s="43" t="inlineStr">
        <is>
          <t>10.1016/j.ebiom.2025.105931</t>
        </is>
      </c>
      <c r="Q130" s="41" t="inlineStr">
        <is>
          <t>eBioMedicine</t>
        </is>
      </c>
      <c r="R130" s="43" t="inlineStr">
        <is>
          <t>article</t>
        </is>
      </c>
      <c r="S130" s="43" t="inlineStr">
        <is>
          <t>Elsevier B.V.</t>
        </is>
      </c>
      <c r="T130" s="43" t="inlineStr">
        <is>
          <t>https://www.sciencedirect.com/science/article/pii/S2352396425003755</t>
        </is>
      </c>
      <c r="U130" s="41" t="str"/>
      <c r="V130"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W130" s="43" t="inlineStr">
        <is>
          <t>title_abstract_plus_targeted_primary_source_verification</t>
        </is>
      </c>
      <c r="X130" s="43" t="inlineStr">
        <is>
          <t>doi:10.1016/j.ebiom.2025.105931</t>
        </is>
      </c>
      <c r="Y130" s="43">
        <f>COUNTIF($A$2:$A$431,A130)</f>
        <v/>
      </c>
      <c r="Z130" s="41">
        <f>IF(D130="Provisional include",IFERROR(IF(INDEX('Texto_completo_191'!$K$2:$K$193,MATCH(A130,'Texto_completo_191'!$A$2:$A$193,0))=0,"",INDEX('Texto_completo_191'!$K$2:$K$193,MATCH(A130,'Texto_completo_191'!$A$2:$A$193,0))),""),IF(D130="Excluded",J130,""))</f>
        <v/>
      </c>
      <c r="AA130" s="43">
        <f>IF(D130="Provisional include",IFERROR(IF(INDEX('Texto_completo_191'!$L$2:$L$193,MATCH(A130,'Texto_completo_191'!$A$2:$A$193,0))=0,"",INDEX('Texto_completo_191'!$L$2:$L$193,MATCH(A130,'Texto_completo_191'!$A$2:$A$193,0))),""),"")</f>
        <v/>
      </c>
      <c r="AB130" s="131">
        <f>IF(D130="Provisional include",IFERROR(IF(INDEX('Texto_completo_191'!$M$2:$M$193,MATCH(A130,'Texto_completo_191'!$A$2:$A$193,0))=0,"",INDEX('Texto_completo_191'!$M$2:$M$193,MATCH(A130,'Texto_completo_191'!$A$2:$A$193,0))),""),"")</f>
        <v/>
      </c>
    </row>
    <row r="131" ht="34" customHeight="1">
      <c r="A131" s="130" t="n">
        <v>130</v>
      </c>
      <c r="B131" s="43" t="inlineStr">
        <is>
          <t>exclude_out_of_scope_topic_or_population</t>
        </is>
      </c>
      <c r="C131" s="41" t="inlineStr">
        <is>
          <t>Excluir: tema/población fuera de alcance</t>
        </is>
      </c>
      <c r="D131" s="43" t="inlineStr">
        <is>
          <t>Excluded</t>
        </is>
      </c>
      <c r="E131" s="43" t="inlineStr">
        <is>
          <t>No</t>
        </is>
      </c>
      <c r="F131" s="43" t="inlineStr">
        <is>
          <t>Title/abstract screening</t>
        </is>
      </c>
      <c r="G131" s="41">
        <f>IF(D131="Provisional include",IFERROR(INDEX('Texto_completo_191'!$H$2:$H$193,MATCH(A131,'Texto_completo_191'!$A$2:$A$193,0)),"Not recorded"),IF(D131="Report not retrieved","Not retrieved","Not applicable"))</f>
        <v/>
      </c>
      <c r="H131" s="41">
        <f>IF(D131="Provisional include",IFERROR(INDEX('Texto_completo_191'!$J$2:$J$193,MATCH(A131,'Texto_completo_191'!$A$2:$A$193,0)),"Pending adjudication"),IF(D131="Report not retrieved","Report not retrieved","Not applicable"))</f>
        <v/>
      </c>
      <c r="I131" s="41" t="str"/>
      <c r="J131" s="41" t="inlineStr">
        <is>
          <t>No estudia ASD en el sentido del protocolo, usa otro significado de ASD o aborda otra población/resultado sin aplicación pertinente al proceso ASD.</t>
        </is>
      </c>
      <c r="K131" s="43" t="n"/>
      <c r="L131" s="43" t="n"/>
      <c r="M131" s="130" t="n">
        <v>2025</v>
      </c>
      <c r="N131" s="41" t="inlineStr">
        <is>
          <t>Implementation of artificial intelligence (AI) in ASD treatment1</t>
        </is>
      </c>
      <c r="O131" s="43" t="inlineStr">
        <is>
          <t>Kyriakos D Chatzis and Peter Tretiakov and Peter G Passias</t>
        </is>
      </c>
      <c r="P131" s="43" t="inlineStr">
        <is>
          <t>10.1016/j.xnsj.2025.100787</t>
        </is>
      </c>
      <c r="Q131" s="41" t="inlineStr">
        <is>
          <t>North American Spine Society Journal</t>
        </is>
      </c>
      <c r="R131" s="43" t="inlineStr">
        <is>
          <t>article</t>
        </is>
      </c>
      <c r="S131" s="43" t="inlineStr">
        <is>
          <t>Elsevier Inc.</t>
        </is>
      </c>
      <c r="T131" s="43" t="inlineStr">
        <is>
          <t>https://www.sciencedirect.com/science/article/pii/S2666548425002070</t>
        </is>
      </c>
      <c r="U131" s="41" t="str"/>
      <c r="V131" s="43" t="inlineStr">
        <is>
          <t>Background: Adult spinal deformity (ASD) surgery remains one of the most complex and complication-prone areas of spine care, with significant variability in outcomes and high complication rates. Recent advances in artificial intelligence (AI) have shown to be promising tools to address these challenges by improving planning, prediction, and personalization. This narrative review explores the role of AI across the surgical workflow for ASD, from preoperative decision-making to intraoperative execution and postoperative care. Methods: We conducted a comprehensive narrative review of current literature and technologies related to AI in ASD surgery. Focus areas included evidence synthesis, predictive analytics, automated radiographic assess- ment, intraoperative navigation, patient-specific implants, and digital patient engagement. We also present a representative case example of AI-assisted deformity correction to illustrate practical clinical application. Results: AI tools have demonstrated strong potential in improving accuracy and efficiency across various do- mains. Machine learning algorithms outperform traditional statistical models in predicting complications, length of stay, and functional outcomes. Automated radiographic platforms reliably reproduce spinal alignment measure- ments and support surgical planning. Personalized instrumentation has been associated with improved alignment fidelity. Lastly, Intraoperative AR/VR platforms and AI-enhanced robotics are helping to standardize execution and reduce variability. Conclusions: AI is redefining the landscape of ASD surgery through its ability to enhance decision-making, reduce variability, and enable personalized, data-driven care. While widespread adoption requires ongoing vali- dation and integration, current evidence supports the clinical utility of AI-assisted strategies in improving align- ment outcomes and surgical safety. This review highlights the growing potential of AI to serve as a cornerstone of precision spine surgery.</t>
        </is>
      </c>
      <c r="W131" s="43" t="inlineStr">
        <is>
          <t>title_abstract_plus_targeted_primary_source_verification</t>
        </is>
      </c>
      <c r="X131" s="43" t="inlineStr">
        <is>
          <t>doi:10.1016/j.xnsj.2025.100787</t>
        </is>
      </c>
      <c r="Y131" s="43">
        <f>COUNTIF($A$2:$A$431,A131)</f>
        <v/>
      </c>
      <c r="Z131" s="41">
        <f>IF(D131="Provisional include",IFERROR(IF(INDEX('Texto_completo_191'!$K$2:$K$193,MATCH(A131,'Texto_completo_191'!$A$2:$A$193,0))=0,"",INDEX('Texto_completo_191'!$K$2:$K$193,MATCH(A131,'Texto_completo_191'!$A$2:$A$193,0))),""),IF(D131="Excluded",J131,""))</f>
        <v/>
      </c>
      <c r="AA131" s="43">
        <f>IF(D131="Provisional include",IFERROR(IF(INDEX('Texto_completo_191'!$L$2:$L$193,MATCH(A131,'Texto_completo_191'!$A$2:$A$193,0))=0,"",INDEX('Texto_completo_191'!$L$2:$L$193,MATCH(A131,'Texto_completo_191'!$A$2:$A$193,0))),""),"")</f>
        <v/>
      </c>
      <c r="AB131" s="131">
        <f>IF(D131="Provisional include",IFERROR(IF(INDEX('Texto_completo_191'!$M$2:$M$193,MATCH(A131,'Texto_completo_191'!$A$2:$A$193,0))=0,"",INDEX('Texto_completo_191'!$M$2:$M$193,MATCH(A131,'Texto_completo_191'!$A$2:$A$193,0))),""),"")</f>
        <v/>
      </c>
    </row>
    <row r="132" ht="34" customHeight="1">
      <c r="A132" s="130" t="n">
        <v>131</v>
      </c>
      <c r="B132" s="43" t="inlineStr">
        <is>
          <t>exclude_out_of_scope_topic_or_population</t>
        </is>
      </c>
      <c r="C132" s="41" t="inlineStr">
        <is>
          <t>Excluir: tema/población fuera de alcance</t>
        </is>
      </c>
      <c r="D132" s="43" t="inlineStr">
        <is>
          <t>Excluded</t>
        </is>
      </c>
      <c r="E132" s="43" t="inlineStr">
        <is>
          <t>No</t>
        </is>
      </c>
      <c r="F132" s="43" t="inlineStr">
        <is>
          <t>Title/abstract screening</t>
        </is>
      </c>
      <c r="G132" s="41">
        <f>IF(D132="Provisional include",IFERROR(INDEX('Texto_completo_191'!$H$2:$H$193,MATCH(A132,'Texto_completo_191'!$A$2:$A$193,0)),"Not recorded"),IF(D132="Report not retrieved","Not retrieved","Not applicable"))</f>
        <v/>
      </c>
      <c r="H132" s="41">
        <f>IF(D132="Provisional include",IFERROR(INDEX('Texto_completo_191'!$J$2:$J$193,MATCH(A132,'Texto_completo_191'!$A$2:$A$193,0)),"Pending adjudication"),IF(D132="Report not retrieved","Report not retrieved","Not applicable"))</f>
        <v/>
      </c>
      <c r="I132" s="41" t="str"/>
      <c r="J132" s="41" t="inlineStr">
        <is>
          <t>No estudia ASD en el sentido del protocolo, usa otro significado de ASD o aborda otra población/resultado sin aplicación pertinente al proceso ASD.</t>
        </is>
      </c>
      <c r="K132" s="43" t="n"/>
      <c r="L132" s="43" t="n"/>
      <c r="M132" s="130" t="n">
        <v>2026</v>
      </c>
      <c r="N132" s="41" t="inlineStr">
        <is>
          <t>Early Prediction of Delirium in Postcardiac Surgery Patients: Machine Learning Model Development and External Validation</t>
        </is>
      </c>
      <c r="O132" s="43" t="inlineStr">
        <is>
          <t>Huixiu Hu and Yuxiang Wang and Houfeng Li and Qinglai Zang and Jing Huang and Ying Zhang and Jinjing Wu and Long Liu and Zhen Xing and Yaohua Yu</t>
        </is>
      </c>
      <c r="P132" s="43" t="inlineStr">
        <is>
          <t>10.2196/73283</t>
        </is>
      </c>
      <c r="Q132" s="41" t="inlineStr">
        <is>
          <t>JMIR Medical Informatics</t>
        </is>
      </c>
      <c r="R132" s="43" t="inlineStr">
        <is>
          <t>article</t>
        </is>
      </c>
      <c r="S132" s="43" t="inlineStr">
        <is>
          <t>JMIR Publications Inc.</t>
        </is>
      </c>
      <c r="T132" s="43" t="inlineStr">
        <is>
          <t>https://doi.org/10.2196/73283</t>
        </is>
      </c>
      <c r="U132" s="41" t="str"/>
      <c r="V132" s="43" t="inlineStr">
        <is>
          <t>Background: Delirium is a frequent postoperative complication among patients who have undergone cardiac surgery and is associated with prolonged hospitalization, cognitive decline, and increased mortality. Early prediction of delirium is therefore critical for initiating timely interventions. Objective: This study proposes the development and validation of a machine learning–based model to predict postoperative delirium in patients undergoing cardiac surgery during intensive care unit (ICU) care, facilitating the early detection of individuals at high risk of delirium and supporting clinicians in the deployment of targeted preventive strategies. Methods: This study extracted data on postoperative cardiac surgery patients who remained in the ICU for more than 24 hours from the Medical Information Mart for Intensive Care IV version 2.0 (MIMIC-IV 2.0) database and the eICU Collaborative Research Database (eICU-CRD). The MIMIC-IV 2.0 cohort was randomly divided into a training set and an internal validation set in a 7:3 ratio, whereas the eICU-CRD functioned as an independent validation cohort. We used data from the first 24 hours of ICU monitoring to model the likelihood of delirium over the entire ICU admission period. Delirium was identified by a positive Confusion Assessment Method for the Intensive Care Unit evaluation (ie, score ≥4). We built predictive models by using logistic regression, support vector classifier, extreme gradient boosting (XGB), and random forest classifiers. Their performance was assessed via the area under the receiver operating characteristic curve, accuracy, sensitivity, positive predictive value, negative predictive value, and F1-score. Results: The analysis involved 2124 patients from the MIMIC-IV 2.0 database and 2406 from the eICU-CRD. A set of 57variables was selected to construct the predictive models. Among the various machine learning models tested, the XGB model demonstrated the best performance for delirium prediction during internal validation. As for external validation, the model achieved an area under the receiver operating characteristic curve of 0.75, indicating strong discriminatory ability. The most important predictive features identified by the model included hospital length of stay, minimum Glasgow Coma Scale score, mean blood pressure, Sequential Organ Failure Assessment score, weight, urine output, heart rate, and age. Conclusions: The XGB model with strong predictive capability for ICU delirium after cardiac surgery was developed and externally validated. This model offers essential technical support for building real-time delirium alert systems and enables ongoing risk stratification and evidence-based decision-making within the ICU environment.</t>
        </is>
      </c>
      <c r="W132" s="43" t="inlineStr">
        <is>
          <t>title_abstract_plus_targeted_primary_source_verification</t>
        </is>
      </c>
      <c r="X132" s="43" t="inlineStr">
        <is>
          <t>doi:10.2196/73283</t>
        </is>
      </c>
      <c r="Y132" s="43">
        <f>COUNTIF($A$2:$A$431,A132)</f>
        <v/>
      </c>
      <c r="Z132" s="41">
        <f>IF(D132="Provisional include",IFERROR(IF(INDEX('Texto_completo_191'!$K$2:$K$193,MATCH(A132,'Texto_completo_191'!$A$2:$A$193,0))=0,"",INDEX('Texto_completo_191'!$K$2:$K$193,MATCH(A132,'Texto_completo_191'!$A$2:$A$193,0))),""),IF(D132="Excluded",J132,""))</f>
        <v/>
      </c>
      <c r="AA132" s="43">
        <f>IF(D132="Provisional include",IFERROR(IF(INDEX('Texto_completo_191'!$L$2:$L$193,MATCH(A132,'Texto_completo_191'!$A$2:$A$193,0))=0,"",INDEX('Texto_completo_191'!$L$2:$L$193,MATCH(A132,'Texto_completo_191'!$A$2:$A$193,0))),""),"")</f>
        <v/>
      </c>
      <c r="AB132" s="131">
        <f>IF(D132="Provisional include",IFERROR(IF(INDEX('Texto_completo_191'!$M$2:$M$193,MATCH(A132,'Texto_completo_191'!$A$2:$A$193,0))=0,"",INDEX('Texto_completo_191'!$M$2:$M$193,MATCH(A132,'Texto_completo_191'!$A$2:$A$193,0))),""),"")</f>
        <v/>
      </c>
    </row>
    <row r="133" ht="34" customHeight="1">
      <c r="A133" s="130" t="n">
        <v>132</v>
      </c>
      <c r="B133" s="43" t="inlineStr">
        <is>
          <t>include_after_full_text_open_access</t>
        </is>
      </c>
      <c r="C133" s="41" t="inlineStr">
        <is>
          <t>Incluir tras revisión de texto completo abierto</t>
        </is>
      </c>
      <c r="D133" s="43" t="inlineStr">
        <is>
          <t>Provisional include</t>
        </is>
      </c>
      <c r="E133" s="43" t="inlineStr">
        <is>
          <t>Sí</t>
        </is>
      </c>
      <c r="F133" s="43" t="inlineStr">
        <is>
          <t>Full-text review</t>
        </is>
      </c>
      <c r="G133" s="41">
        <f>IF(D133="Provisional include",IFERROR(INDEX('Texto_completo_191'!$H$2:$H$193,MATCH(A133,'Texto_completo_191'!$A$2:$A$193,0)),"Not recorded"),IF(D133="Report not retrieved","Not retrieved","Not applicable"))</f>
        <v/>
      </c>
      <c r="H133" s="41">
        <f>IF(D133="Provisional include",IFERROR(INDEX('Texto_completo_191'!$J$2:$J$193,MATCH(A133,'Texto_completo_191'!$A$2:$A$193,0)),"Pending adjudication"),IF(D133="Report not retrieved","Report not retrieved","Not applicable"))</f>
        <v/>
      </c>
      <c r="I133" s="41" t="n"/>
      <c r="J133" s="41" t="inlineStr">
        <is>
          <t>Texto completo confirma estudio primario con Machine Learning aplicado a ASD (Screening and developmental prediction).</t>
        </is>
      </c>
      <c r="K133" s="43" t="n"/>
      <c r="L133" s="43" t="n"/>
      <c r="M133" s="130" t="n">
        <v>2025</v>
      </c>
      <c r="N133" s="41" t="inlineStr">
        <is>
          <t>A Brief Observation to Screen Autism in Toddlers and Predict Developmental Trajectory</t>
        </is>
      </c>
      <c r="O133" s="43" t="inlineStr">
        <is>
          <t>Fiona Journal and Thibaut Chataing and Michel Godel and Nada Kojovic and Kenza Latrèche and Maude Schneider and Marie Schaer</t>
        </is>
      </c>
      <c r="P133" s="43" t="inlineStr">
        <is>
          <t>10.1016/j.jpedcp.2025.200176</t>
        </is>
      </c>
      <c r="Q133" s="41" t="inlineStr">
        <is>
          <t>Journal of Pediatrics: Clinical Practice</t>
        </is>
      </c>
      <c r="R133" s="43" t="inlineStr">
        <is>
          <t>article</t>
        </is>
      </c>
      <c r="S133" s="43" t="inlineStr">
        <is>
          <t>Elsevier Inc.</t>
        </is>
      </c>
      <c r="T133" s="43" t="inlineStr">
        <is>
          <t>https://doi.org/10.1016/j.jpedcp.2025.200176</t>
        </is>
      </c>
      <c r="U133" s="41" t="inlineStr">
        <is>
          <t>Texto completo abierto revisado; evidencia y codificación en Extraccion_RQ_nuevos.</t>
        </is>
      </c>
      <c r="V133" s="43"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W133" s="43" t="inlineStr">
        <is>
          <t>open_full_text_review_2026_09_04</t>
        </is>
      </c>
      <c r="X133" s="43" t="inlineStr">
        <is>
          <t>doi:10.1016/j.jpedcp.2025.200176</t>
        </is>
      </c>
      <c r="Y133" s="43">
        <f>COUNTIF($A$2:$A$431,A133)</f>
        <v/>
      </c>
      <c r="Z133" s="41">
        <f>IF(D133="Provisional include",IFERROR(IF(INDEX('Texto_completo_191'!$K$2:$K$193,MATCH(A133,'Texto_completo_191'!$A$2:$A$193,0))=0,"",INDEX('Texto_completo_191'!$K$2:$K$193,MATCH(A133,'Texto_completo_191'!$A$2:$A$193,0))),""),IF(D133="Excluded",J133,""))</f>
        <v/>
      </c>
      <c r="AA133" s="43">
        <f>IF(D133="Provisional include",IFERROR(IF(INDEX('Texto_completo_191'!$L$2:$L$193,MATCH(A133,'Texto_completo_191'!$A$2:$A$193,0))=0,"",INDEX('Texto_completo_191'!$L$2:$L$193,MATCH(A133,'Texto_completo_191'!$A$2:$A$193,0))),""),"")</f>
        <v/>
      </c>
      <c r="AB133" s="131">
        <f>IF(D133="Provisional include",IFERROR(IF(INDEX('Texto_completo_191'!$M$2:$M$193,MATCH(A133,'Texto_completo_191'!$A$2:$A$193,0))=0,"",INDEX('Texto_completo_191'!$M$2:$M$193,MATCH(A133,'Texto_completo_191'!$A$2:$A$193,0))),""),"")</f>
        <v/>
      </c>
    </row>
    <row r="134" ht="34" customHeight="1">
      <c r="A134" s="130" t="n">
        <v>133</v>
      </c>
      <c r="B134" s="43" t="inlineStr">
        <is>
          <t>exclude_out_of_scope_topic_or_population</t>
        </is>
      </c>
      <c r="C134" s="41" t="inlineStr">
        <is>
          <t>Excluir: tema/población fuera de alcance</t>
        </is>
      </c>
      <c r="D134" s="43" t="inlineStr">
        <is>
          <t>Excluded</t>
        </is>
      </c>
      <c r="E134" s="43" t="inlineStr">
        <is>
          <t>No</t>
        </is>
      </c>
      <c r="F134" s="43" t="inlineStr">
        <is>
          <t>Title/abstract screening</t>
        </is>
      </c>
      <c r="G134" s="41">
        <f>IF(D134="Provisional include",IFERROR(INDEX('Texto_completo_191'!$H$2:$H$193,MATCH(A134,'Texto_completo_191'!$A$2:$A$193,0)),"Not recorded"),IF(D134="Report not retrieved","Not retrieved","Not applicable"))</f>
        <v/>
      </c>
      <c r="H134" s="41">
        <f>IF(D134="Provisional include",IFERROR(INDEX('Texto_completo_191'!$J$2:$J$193,MATCH(A134,'Texto_completo_191'!$A$2:$A$193,0)),"Pending adjudication"),IF(D134="Report not retrieved","Report not retrieved","Not applicable"))</f>
        <v/>
      </c>
      <c r="I134" s="41" t="str"/>
      <c r="J134" s="41" t="inlineStr">
        <is>
          <t>No estudia ASD en el sentido del protocolo, usa otro significado de ASD o aborda otra población/resultado sin aplicación pertinente al proceso ASD.</t>
        </is>
      </c>
      <c r="K134" s="43" t="n"/>
      <c r="L134" s="43" t="n"/>
      <c r="M134" s="130" t="n">
        <v>2026</v>
      </c>
      <c r="N134" s="41" t="inlineStr">
        <is>
          <t>Development and Evaluation of Individualized Music Therapy for Common Mental Disorders: Protocol for a Multistage Study</t>
        </is>
      </c>
      <c r="O134" s="43" t="inlineStr">
        <is>
          <t>Chunfeng Xiao and Jing Wei and Tao Li and Jinya Cao and Qiaoyan Li and Yanping Duan and Wenqi Geng and Boheng Zhu and Bingzhou Liu and Yongxue Li</t>
        </is>
      </c>
      <c r="P134" s="43" t="inlineStr">
        <is>
          <t>10.2196/90617</t>
        </is>
      </c>
      <c r="Q134" s="41" t="inlineStr">
        <is>
          <t>JMIR Research Protocols</t>
        </is>
      </c>
      <c r="R134" s="43" t="inlineStr">
        <is>
          <t>article</t>
        </is>
      </c>
      <c r="S134" s="43" t="n"/>
      <c r="T134" s="43" t="inlineStr">
        <is>
          <t>https://www.researchprotocols.org/2026/1/e90617</t>
        </is>
      </c>
      <c r="U134" s="41" t="str"/>
      <c r="V134" s="43" t="n"/>
      <c r="W134" s="43" t="inlineStr">
        <is>
          <t>title_abstract_plus_targeted_primary_source_verification</t>
        </is>
      </c>
      <c r="X134" s="43" t="inlineStr">
        <is>
          <t>doi:10.2196/90617</t>
        </is>
      </c>
      <c r="Y134" s="43">
        <f>COUNTIF($A$2:$A$431,A134)</f>
        <v/>
      </c>
      <c r="Z134" s="41">
        <f>IF(D134="Provisional include",IFERROR(IF(INDEX('Texto_completo_191'!$K$2:$K$193,MATCH(A134,'Texto_completo_191'!$A$2:$A$193,0))=0,"",INDEX('Texto_completo_191'!$K$2:$K$193,MATCH(A134,'Texto_completo_191'!$A$2:$A$193,0))),""),IF(D134="Excluded",J134,""))</f>
        <v/>
      </c>
      <c r="AA134" s="43">
        <f>IF(D134="Provisional include",IFERROR(IF(INDEX('Texto_completo_191'!$L$2:$L$193,MATCH(A134,'Texto_completo_191'!$A$2:$A$193,0))=0,"",INDEX('Texto_completo_191'!$L$2:$L$193,MATCH(A134,'Texto_completo_191'!$A$2:$A$193,0))),""),"")</f>
        <v/>
      </c>
      <c r="AB134" s="131">
        <f>IF(D134="Provisional include",IFERROR(IF(INDEX('Texto_completo_191'!$M$2:$M$193,MATCH(A134,'Texto_completo_191'!$A$2:$A$193,0))=0,"",INDEX('Texto_completo_191'!$M$2:$M$193,MATCH(A134,'Texto_completo_191'!$A$2:$A$193,0))),""),"")</f>
        <v/>
      </c>
    </row>
    <row r="135" ht="34" customHeight="1">
      <c r="A135" s="130" t="n">
        <v>134</v>
      </c>
      <c r="B135" s="43" t="inlineStr">
        <is>
          <t>include_after_title_abstract_screen</t>
        </is>
      </c>
      <c r="C135" s="41" t="inlineStr">
        <is>
          <t>Incluir provisionalmente</t>
        </is>
      </c>
      <c r="D135" s="43" t="inlineStr">
        <is>
          <t>Provisional include</t>
        </is>
      </c>
      <c r="E135" s="43" t="inlineStr">
        <is>
          <t>Sí</t>
        </is>
      </c>
      <c r="F135" s="43" t="inlineStr">
        <is>
          <t>Title/abstract screening</t>
        </is>
      </c>
      <c r="G135" s="41">
        <f>IF(D135="Provisional include",IFERROR(INDEX('Texto_completo_191'!$H$2:$H$193,MATCH(A135,'Texto_completo_191'!$A$2:$A$193,0)),"Not recorded"),IF(D135="Report not retrieved","Not retrieved","Not applicable"))</f>
        <v/>
      </c>
      <c r="H135" s="41">
        <f>IF(D135="Provisional include",IFERROR(INDEX('Texto_completo_191'!$J$2:$J$193,MATCH(A135,'Texto_completo_191'!$A$2:$A$193,0)),"Pending adjudication"),IF(D135="Report not retrieved","Report not retrieved","Not applicable"))</f>
        <v/>
      </c>
      <c r="I135" s="41" t="str"/>
      <c r="J135" s="41" t="inlineStr">
        <is>
          <t>Estudio primario o implementación/evaluación empírica de IA, aprendizaje automático o modelado computacional aplicado a ASD, riesgo, caracterización, apoyo o intervención.</t>
        </is>
      </c>
      <c r="K135" s="43" t="n"/>
      <c r="L135" s="43" t="n"/>
      <c r="M135" s="130" t="n">
        <v>2025</v>
      </c>
      <c r="N135" s="41" t="inlineStr">
        <is>
          <t>ASD-HybridNet: A hybrid deep learning framework for detection of autism spectrum disorder</t>
        </is>
      </c>
      <c r="O135" s="43" t="inlineStr">
        <is>
          <t>Nirmal Rai and P C Pradhan and Hemanta Saikia and Rinkila Bhutia and O P Singh</t>
        </is>
      </c>
      <c r="P135" s="43" t="inlineStr">
        <is>
          <t>10.1016/j.mri.2025.110492</t>
        </is>
      </c>
      <c r="Q135" s="41" t="inlineStr">
        <is>
          <t>Magnetic Resonance Imaging</t>
        </is>
      </c>
      <c r="R135" s="43" t="inlineStr">
        <is>
          <t>article</t>
        </is>
      </c>
      <c r="S135" s="43" t="inlineStr">
        <is>
          <t>Elsevier Inc.</t>
        </is>
      </c>
      <c r="T135" s="43" t="inlineStr">
        <is>
          <t>https://www.sciencedirect.com/science/article/pii/S0730725X25001766</t>
        </is>
      </c>
      <c r="U135" s="41" t="str"/>
      <c r="V135"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135" s="43" t="inlineStr">
        <is>
          <t>title_abstract_plus_targeted_primary_source_verification</t>
        </is>
      </c>
      <c r="X135" s="43" t="inlineStr">
        <is>
          <t>doi:10.1016/j.mri.2025.110492</t>
        </is>
      </c>
      <c r="Y135" s="43">
        <f>COUNTIF($A$2:$A$431,A135)</f>
        <v/>
      </c>
      <c r="Z135" s="41">
        <f>IF(D135="Provisional include",IFERROR(IF(INDEX('Texto_completo_191'!$K$2:$K$193,MATCH(A135,'Texto_completo_191'!$A$2:$A$193,0))=0,"",INDEX('Texto_completo_191'!$K$2:$K$193,MATCH(A135,'Texto_completo_191'!$A$2:$A$193,0))),""),IF(D135="Excluded",J135,""))</f>
        <v/>
      </c>
      <c r="AA135" s="43">
        <f>IF(D135="Provisional include",IFERROR(IF(INDEX('Texto_completo_191'!$L$2:$L$193,MATCH(A135,'Texto_completo_191'!$A$2:$A$193,0))=0,"",INDEX('Texto_completo_191'!$L$2:$L$193,MATCH(A135,'Texto_completo_191'!$A$2:$A$193,0))),""),"")</f>
        <v/>
      </c>
      <c r="AB135" s="131">
        <f>IF(D135="Provisional include",IFERROR(IF(INDEX('Texto_completo_191'!$M$2:$M$193,MATCH(A135,'Texto_completo_191'!$A$2:$A$193,0))=0,"",INDEX('Texto_completo_191'!$M$2:$M$193,MATCH(A135,'Texto_completo_191'!$A$2:$A$193,0))),""),"")</f>
        <v/>
      </c>
    </row>
    <row r="136" ht="34" customHeight="1">
      <c r="A136" s="130" t="n">
        <v>135</v>
      </c>
      <c r="B136" s="43" t="inlineStr">
        <is>
          <t>exclude_out_of_scope_topic_or_population</t>
        </is>
      </c>
      <c r="C136" s="41" t="inlineStr">
        <is>
          <t>Excluir: tema/población fuera de alcance</t>
        </is>
      </c>
      <c r="D136" s="43" t="inlineStr">
        <is>
          <t>Excluded</t>
        </is>
      </c>
      <c r="E136" s="43" t="inlineStr">
        <is>
          <t>No</t>
        </is>
      </c>
      <c r="F136" s="43" t="inlineStr">
        <is>
          <t>Title/abstract screening</t>
        </is>
      </c>
      <c r="G136" s="41">
        <f>IF(D136="Provisional include",IFERROR(INDEX('Texto_completo_191'!$H$2:$H$193,MATCH(A136,'Texto_completo_191'!$A$2:$A$193,0)),"Not recorded"),IF(D136="Report not retrieved","Not retrieved","Not applicable"))</f>
        <v/>
      </c>
      <c r="H136" s="41">
        <f>IF(D136="Provisional include",IFERROR(INDEX('Texto_completo_191'!$J$2:$J$193,MATCH(A136,'Texto_completo_191'!$A$2:$A$193,0)),"Pending adjudication"),IF(D136="Report not retrieved","Report not retrieved","Not applicable"))</f>
        <v/>
      </c>
      <c r="I136" s="41" t="str"/>
      <c r="J136" s="41" t="inlineStr">
        <is>
          <t>No estudia ASD en el sentido del protocolo, usa otro significado de ASD o aborda otra población/resultado sin aplicación pertinente al proceso ASD.</t>
        </is>
      </c>
      <c r="K136" s="43" t="n"/>
      <c r="L136" s="43" t="n"/>
      <c r="M136" s="130" t="n">
        <v>2026</v>
      </c>
      <c r="N136" s="41" t="inlineStr">
        <is>
          <t>The Diagnostic Value of Image-Based Machine Learning for Osteoporosis: Systematic Review and Meta-Analysis</t>
        </is>
      </c>
      <c r="O136" s="43" t="inlineStr">
        <is>
          <t>Rui Zhao and Haolin Yang and Yangbo Li and Xiaoyun Li and Zhijie Yang and Yanping Lin and Jiachun Huang and Lei Wan and Hongxing Huang</t>
        </is>
      </c>
      <c r="P136" s="43" t="inlineStr">
        <is>
          <t>10.2196/75965</t>
        </is>
      </c>
      <c r="Q136" s="41" t="inlineStr">
        <is>
          <t>Journal of Medical Internet Research</t>
        </is>
      </c>
      <c r="R136" s="43" t="inlineStr">
        <is>
          <t>article</t>
        </is>
      </c>
      <c r="S136" s="43" t="inlineStr">
        <is>
          <t>JMIR Publications Inc.</t>
        </is>
      </c>
      <c r="T136" s="43" t="inlineStr">
        <is>
          <t>https://doi.org/10.2196/75965</t>
        </is>
      </c>
      <c r="U136" s="41" t="str"/>
      <c r="V136" s="43" t="inlineStr">
        <is>
          <t>Background: Osteoporosis (OP) is projected to be a major issue significantly impacting the well-being of middle-aged and old populations. Machine learning (ML) and deep learning (DL) models developed based on medical imaging have enhanced clinicians’ diagnostic accuracy and work efficiency. However, the diagnostic performance of different types of medical imaging for OP has not been systematically assessed. Objective: By summarizing related literature, this study aims to elucidate the role of DL models based on different medical imaging modalities in OP detection. Methods: PubMed, Embase, the Cochrane Library, and Web of Science were systematically searched for studies using ML for the diagnosis of OP based on medical imaging. The final search was conducted on May 16, 2024. The risk of bias in the included studies was assessed using the Quality Assessment of Diagnostic Accuracy Studies-2 tool. A bivariate mixed-effects model was applied to perform meta-analyses of sensitivity (SEN) and specificity (SPC), stratified by imaging modality (x-ray, computed tomography [CT], magnetic resonance imaging [MRI]). In addition, subgroup analyses were carried out based on the type of ML algorithm, the method of validation dataset generation, and the anatomical site of assessment. Results: A total of 60 studies comprising 66,195 participants were encompassed in this systematic review and meta-analysis. Among these, 22 studies used x-ray imaging, 37 applied CT imaging, and 3 used MRI for ML-based OP diagnosis. For x-ray–based models, the pooled SEN and SPC for studies focusing on the appendicular skeleton were 0.97 (95% CI 0.83‐0.99) and 0.90 (95% CI 0.75‐0.96), respectively. For studies using the mandible as the target site, SEN and SPC were 0.94 (95% CI 0.89‐0.97) and 0.80 (95% CI 0.56‐0.93), respectively. For those focusing on the lumbar spine, the pooled SEN and SPC were 0.87 (95% CI 0.77‐0.93) and 0.82 (95% CI 0.75‐0.87), respectively. For CT-based models, studies targeting the hip joint reported a pooled SEN and SPC of 0.87 (95% CI 0.83‐0.90) and 0.92 (95% CI 0.81‐0.96), respectively. For the thoracic spine, SEN and SPC were 0.91 (95% CI 0.86‐0.94) and 0.94 (95% CI 0.92‐0.95), respectively, while for the lumbar spine, they were 0.91 (95% CI 0.87‐0.94) and 0.92 (95% CI 0.86‐0.95), respectively. Conclusions: ML based on medical imaging demonstrates high diagnosis accuracy for OP, particularly DL models using x-ray and CT modalities. However, this study included only a limited number of original studies using MRI-based ML, and there remains a lack of adequate external validation across studies, which poses interpretative limitations. Future research should aim to develop artificial intelligence tools with broader applicability and enhanced diagnostic precision.</t>
        </is>
      </c>
      <c r="W136" s="43" t="inlineStr">
        <is>
          <t>title_abstract_plus_targeted_primary_source_verification</t>
        </is>
      </c>
      <c r="X136" s="43" t="inlineStr">
        <is>
          <t>doi:10.2196/75965</t>
        </is>
      </c>
      <c r="Y136" s="43">
        <f>COUNTIF($A$2:$A$431,A136)</f>
        <v/>
      </c>
      <c r="Z136" s="41">
        <f>IF(D136="Provisional include",IFERROR(IF(INDEX('Texto_completo_191'!$K$2:$K$193,MATCH(A136,'Texto_completo_191'!$A$2:$A$193,0))=0,"",INDEX('Texto_completo_191'!$K$2:$K$193,MATCH(A136,'Texto_completo_191'!$A$2:$A$193,0))),""),IF(D136="Excluded",J136,""))</f>
        <v/>
      </c>
      <c r="AA136" s="43">
        <f>IF(D136="Provisional include",IFERROR(IF(INDEX('Texto_completo_191'!$L$2:$L$193,MATCH(A136,'Texto_completo_191'!$A$2:$A$193,0))=0,"",INDEX('Texto_completo_191'!$L$2:$L$193,MATCH(A136,'Texto_completo_191'!$A$2:$A$193,0))),""),"")</f>
        <v/>
      </c>
      <c r="AB136" s="131">
        <f>IF(D136="Provisional include",IFERROR(IF(INDEX('Texto_completo_191'!$M$2:$M$193,MATCH(A136,'Texto_completo_191'!$A$2:$A$193,0))=0,"",INDEX('Texto_completo_191'!$M$2:$M$193,MATCH(A136,'Texto_completo_191'!$A$2:$A$193,0))),""),"")</f>
        <v/>
      </c>
    </row>
    <row r="137" ht="34" customHeight="1">
      <c r="A137" s="130" t="n">
        <v>136</v>
      </c>
      <c r="B137" s="43" t="inlineStr">
        <is>
          <t>exclude_conference_abstract_only</t>
        </is>
      </c>
      <c r="C137" s="41" t="inlineStr">
        <is>
          <t>Excluir: resumen de congreso</t>
        </is>
      </c>
      <c r="D137" s="43" t="inlineStr">
        <is>
          <t>Excluded</t>
        </is>
      </c>
      <c r="E137" s="43" t="inlineStr">
        <is>
          <t>No</t>
        </is>
      </c>
      <c r="F137" s="43" t="inlineStr">
        <is>
          <t>Title/abstract screening</t>
        </is>
      </c>
      <c r="G137" s="41">
        <f>IF(D137="Provisional include",IFERROR(INDEX('Texto_completo_191'!$H$2:$H$193,MATCH(A137,'Texto_completo_191'!$A$2:$A$193,0)),"Not recorded"),IF(D137="Report not retrieved","Not retrieved","Not applicable"))</f>
        <v/>
      </c>
      <c r="H137" s="41">
        <f>IF(D137="Provisional include",IFERROR(INDEX('Texto_completo_191'!$J$2:$J$193,MATCH(A137,'Texto_completo_191'!$A$2:$A$193,0)),"Pending adjudication"),IF(D137="Report not retrieved","Report not retrieved","Not applicable"))</f>
        <v/>
      </c>
      <c r="I137" s="41" t="str"/>
      <c r="J137" s="41" t="inlineStr">
        <is>
          <t>Registro disponible únicamente como resumen de congreso, insuficiente para verificar y codificar RQ1-RQ3.</t>
        </is>
      </c>
      <c r="K137" s="43" t="n"/>
      <c r="L137" s="43" t="n"/>
      <c r="M137" s="130" t="n">
        <v>2025</v>
      </c>
      <c r="N137" s="41" t="inlineStr">
        <is>
          <t>96. MACHINE LEARNING-DERIVED SUBTYPES OF AUTISM REVEAL DISTINCT GENETIC CONTRIBUTIONS FROM COMMON AND RARE VARIANTS</t>
        </is>
      </c>
      <c r="O137" s="43" t="inlineStr">
        <is>
          <t>Qing Tan and Jingyu Xie and LeeAnn Green Snyder and LeeAnn Green Snyder and Bridget Fernandez and Bridget Fernandez and Nicholas Mancuso and Charleston Chiang and Chang Shu</t>
        </is>
      </c>
      <c r="P137" s="43" t="inlineStr">
        <is>
          <t>10.1016/j.euroneuro.2025.08.563</t>
        </is>
      </c>
      <c r="Q137" s="41" t="inlineStr">
        <is>
          <t>European Neuropsychopharmacology</t>
        </is>
      </c>
      <c r="R137" s="43" t="inlineStr">
        <is>
          <t>article</t>
        </is>
      </c>
      <c r="S137" s="43" t="inlineStr">
        <is>
          <t>Elsevier BV</t>
        </is>
      </c>
      <c r="T137" s="43" t="inlineStr">
        <is>
          <t>https://www.sciencedirect.com/science/article/pii/S0924977X25007217</t>
        </is>
      </c>
      <c r="U137" s="41" t="str"/>
      <c r="V137" s="43" t="inlineStr">
        <is>
          <t>Background: Autism spectrum disorder (ASD) is characterized by substantial heterogeneity in core symptom severity and co-occurring conditions, complicating efforts to understand its genetic basis. Most genetic studies rely on binary case-control ASD definitions, which may obscure the underlying biological differences and the diverse genetic contributions across ASD subtypes. Method(s): We constructed ASD subtypes and corresponding continuous subtype scores by using Discriminative Dimensionality Reduction via learning a Tree (DDRTree), an unsupervised machine learning clustering approach that projects data into a reduced-dimensional space while constructing a principal tree that captures the intrinsic structure of the data. We applied this method to 14 key ASD clinical traits including assessing social, cognitive, behavioral scores and comorbidity among 6,355 ASD children in the Simons Foundation Powering Autism Research for Knowledge (SPARK). We also projected individuals from the Simons Simplex Collection (SSC; N = 1,403) onto the SPARK-derived subtype structure using a k-nearest neighbors (k-NN) approach. We compared the burden of de novo loss-of-function (LoF) variants and SNP-based heritability across ASD subtypes in SPARK and SSC. Result(s): We identified three distinct ASD subtypes: Subtype 1 represents the most severely affected group, with highest therapy needs especially in language skills; Subtype 2 shows high comorbidity with mood disorders, with specific needs in medication and mood regulation; Subtype 3 is the least affected group with lowest support needs. Projected ASD subtypes in SSC showed similar clinical profiles as SPARK, supporting the generalizability of our model. The de novo LoF burden is consistently higher in Subtype 1 and 2 as compared with Subtype 3 in SPARK and SSC. The SNP heritability of the continuous Subtype 1 and 2 scores was 0.163 (SE = 0.053) and 0.129 (SE = 0.049) respectively, which are higher than SNP heritability of 0.118 observed for the binary ASD diagnosis. Discussion(s): We demonstrate that DDRTree can construct clinically meaningful ASD subtypes and continuous ASD subtype scores that capture both core and co-occurring symptoms. These subtypes are genetically distinct, supported by de novo LoF burden and SNP heritability analysis. Our findings highlight the potential of machine learning approaches in dissecting ASD heterogeneity and linking clinical phenotypes to common and rare variants.Copyright © 2025</t>
        </is>
      </c>
      <c r="W137" s="43" t="inlineStr">
        <is>
          <t>title_abstract_plus_targeted_primary_source_verification</t>
        </is>
      </c>
      <c r="X137" s="43" t="inlineStr">
        <is>
          <t>doi:10.1016/j.euroneuro.2025.08.563</t>
        </is>
      </c>
      <c r="Y137" s="43">
        <f>COUNTIF($A$2:$A$431,A137)</f>
        <v/>
      </c>
      <c r="Z137" s="41">
        <f>IF(D137="Provisional include",IFERROR(IF(INDEX('Texto_completo_191'!$K$2:$K$193,MATCH(A137,'Texto_completo_191'!$A$2:$A$193,0))=0,"",INDEX('Texto_completo_191'!$K$2:$K$193,MATCH(A137,'Texto_completo_191'!$A$2:$A$193,0))),""),IF(D137="Excluded",J137,""))</f>
        <v/>
      </c>
      <c r="AA137" s="43">
        <f>IF(D137="Provisional include",IFERROR(IF(INDEX('Texto_completo_191'!$L$2:$L$193,MATCH(A137,'Texto_completo_191'!$A$2:$A$193,0))=0,"",INDEX('Texto_completo_191'!$L$2:$L$193,MATCH(A137,'Texto_completo_191'!$A$2:$A$193,0))),""),"")</f>
        <v/>
      </c>
      <c r="AB137" s="131">
        <f>IF(D137="Provisional include",IFERROR(IF(INDEX('Texto_completo_191'!$M$2:$M$193,MATCH(A137,'Texto_completo_191'!$A$2:$A$193,0))=0,"",INDEX('Texto_completo_191'!$M$2:$M$193,MATCH(A137,'Texto_completo_191'!$A$2:$A$193,0))),""),"")</f>
        <v/>
      </c>
    </row>
    <row r="138" ht="34" customHeight="1">
      <c r="A138" s="130" t="n">
        <v>137</v>
      </c>
      <c r="B138" s="43" t="inlineStr">
        <is>
          <t>exclude_conference_abstract_only</t>
        </is>
      </c>
      <c r="C138" s="41" t="inlineStr">
        <is>
          <t>Excluir: resumen de congreso</t>
        </is>
      </c>
      <c r="D138" s="43" t="inlineStr">
        <is>
          <t>Excluded</t>
        </is>
      </c>
      <c r="E138" s="43" t="inlineStr">
        <is>
          <t>No</t>
        </is>
      </c>
      <c r="F138" s="43" t="inlineStr">
        <is>
          <t>Title/abstract screening</t>
        </is>
      </c>
      <c r="G138" s="41">
        <f>IF(D138="Provisional include",IFERROR(INDEX('Texto_completo_191'!$H$2:$H$193,MATCH(A138,'Texto_completo_191'!$A$2:$A$193,0)),"Not recorded"),IF(D138="Report not retrieved","Not retrieved","Not applicable"))</f>
        <v/>
      </c>
      <c r="H138" s="41">
        <f>IF(D138="Provisional include",IFERROR(INDEX('Texto_completo_191'!$J$2:$J$193,MATCH(A138,'Texto_completo_191'!$A$2:$A$193,0)),"Pending adjudication"),IF(D138="Report not retrieved","Report not retrieved","Not applicable"))</f>
        <v/>
      </c>
      <c r="I138" s="41" t="str"/>
      <c r="J138" s="41" t="inlineStr">
        <is>
          <t>Registro disponible únicamente como resumen de congreso, insuficiente para verificar y codificar RQ1-RQ3.</t>
        </is>
      </c>
      <c r="K138" s="43" t="n"/>
      <c r="L138" s="43" t="n"/>
      <c r="M138" s="130" t="n">
        <v>2025</v>
      </c>
      <c r="N138" s="41" t="inlineStr">
        <is>
          <t>RWD184 FNEURONET: A SEX-SPECIFIC DEEP LEARNING FRAMEWORK FOR AUTISM SPECTRUM DISORDER (ASD) AND ATTENTION DEFICIT AND HYPERACTIVITY DISORDER (ADHD) CLASSIFICATION IN FEMALE COHORTS BASED ON RESTING-STATE FMRI IMAGES</t>
        </is>
      </c>
      <c r="O138" s="43" t="inlineStr">
        <is>
          <t>Xinyao YI and Zhiguang HUANG and Yan HE and Wai-kit Ming</t>
        </is>
      </c>
      <c r="P138" s="43" t="inlineStr">
        <is>
          <t>10.1016/j.vhri.2025.101222</t>
        </is>
      </c>
      <c r="Q138" s="41" t="inlineStr">
        <is>
          <t>Value in Health Regional Issues</t>
        </is>
      </c>
      <c r="R138" s="43" t="inlineStr">
        <is>
          <t>article</t>
        </is>
      </c>
      <c r="S138" s="43" t="inlineStr">
        <is>
          <t>Elsevier BV</t>
        </is>
      </c>
      <c r="T138" s="43" t="inlineStr">
        <is>
          <t>https://www.sciencedirect.com/science/article/pii/S2212109925001487</t>
        </is>
      </c>
      <c r="U138" s="41" t="str"/>
      <c r="V138" s="43" t="n"/>
      <c r="W138" s="43" t="inlineStr">
        <is>
          <t>title_abstract_plus_targeted_primary_source_verification</t>
        </is>
      </c>
      <c r="X138" s="43" t="inlineStr">
        <is>
          <t>doi:10.1016/j.vhri.2025.101222</t>
        </is>
      </c>
      <c r="Y138" s="43">
        <f>COUNTIF($A$2:$A$431,A138)</f>
        <v/>
      </c>
      <c r="Z138" s="41">
        <f>IF(D138="Provisional include",IFERROR(IF(INDEX('Texto_completo_191'!$K$2:$K$193,MATCH(A138,'Texto_completo_191'!$A$2:$A$193,0))=0,"",INDEX('Texto_completo_191'!$K$2:$K$193,MATCH(A138,'Texto_completo_191'!$A$2:$A$193,0))),""),IF(D138="Excluded",J138,""))</f>
        <v/>
      </c>
      <c r="AA138" s="43">
        <f>IF(D138="Provisional include",IFERROR(IF(INDEX('Texto_completo_191'!$L$2:$L$193,MATCH(A138,'Texto_completo_191'!$A$2:$A$193,0))=0,"",INDEX('Texto_completo_191'!$L$2:$L$193,MATCH(A138,'Texto_completo_191'!$A$2:$A$193,0))),""),"")</f>
        <v/>
      </c>
      <c r="AB138" s="131">
        <f>IF(D138="Provisional include",IFERROR(IF(INDEX('Texto_completo_191'!$M$2:$M$193,MATCH(A138,'Texto_completo_191'!$A$2:$A$193,0))=0,"",INDEX('Texto_completo_191'!$M$2:$M$193,MATCH(A138,'Texto_completo_191'!$A$2:$A$193,0))),""),"")</f>
        <v/>
      </c>
    </row>
    <row r="139" ht="34" customHeight="1">
      <c r="A139" s="130" t="n">
        <v>138</v>
      </c>
      <c r="B139" s="43" t="inlineStr">
        <is>
          <t>exclude_out_of_scope_topic_or_population</t>
        </is>
      </c>
      <c r="C139" s="41" t="inlineStr">
        <is>
          <t>Excluir: tema/población fuera de alcance</t>
        </is>
      </c>
      <c r="D139" s="43" t="inlineStr">
        <is>
          <t>Excluded</t>
        </is>
      </c>
      <c r="E139" s="43" t="inlineStr">
        <is>
          <t>No</t>
        </is>
      </c>
      <c r="F139" s="43" t="inlineStr">
        <is>
          <t>Title/abstract screening</t>
        </is>
      </c>
      <c r="G139" s="41">
        <f>IF(D139="Provisional include",IFERROR(INDEX('Texto_completo_191'!$H$2:$H$193,MATCH(A139,'Texto_completo_191'!$A$2:$A$193,0)),"Not recorded"),IF(D139="Report not retrieved","Not retrieved","Not applicable"))</f>
        <v/>
      </c>
      <c r="H139" s="41">
        <f>IF(D139="Provisional include",IFERROR(INDEX('Texto_completo_191'!$J$2:$J$193,MATCH(A139,'Texto_completo_191'!$A$2:$A$193,0)),"Pending adjudication"),IF(D139="Report not retrieved","Report not retrieved","Not applicable"))</f>
        <v/>
      </c>
      <c r="I139" s="41" t="str"/>
      <c r="J139" s="41" t="inlineStr">
        <is>
          <t>No estudia ASD en el sentido del protocolo, usa otro significado de ASD o aborda otra población/resultado sin aplicación pertinente al proceso ASD.</t>
        </is>
      </c>
      <c r="K139" s="43" t="n"/>
      <c r="L139" s="43" t="n"/>
      <c r="M139" s="130" t="n">
        <v>2026</v>
      </c>
      <c r="N139" s="41" t="inlineStr">
        <is>
          <t>Detecting Pediatric Emergency Service Use for Suicide and Self-Harm: Multimodal Analysis of 3828 Encounters</t>
        </is>
      </c>
      <c r="O139" s="43" t="inlineStr">
        <is>
          <t>Juliet Beni Edgcomb and Angshuman Saha and Alexandra Klomhaus and Elyse Tascione and Chrislie G Ponce and Joshua J Lee and Theona Tacorda and Bonnie T Zima</t>
        </is>
      </c>
      <c r="P139" s="43" t="inlineStr">
        <is>
          <t>10.2196/82371</t>
        </is>
      </c>
      <c r="Q139" s="41" t="inlineStr">
        <is>
          <t>JMIR Mental Health</t>
        </is>
      </c>
      <c r="R139" s="43" t="inlineStr">
        <is>
          <t>article</t>
        </is>
      </c>
      <c r="S139" s="43" t="inlineStr">
        <is>
          <t>JMIR Publications Inc.</t>
        </is>
      </c>
      <c r="T139" s="43" t="inlineStr">
        <is>
          <t>https://doi.org/10.2196/82371</t>
        </is>
      </c>
      <c r="U139" s="41" t="str"/>
      <c r="V139" s="43" t="inlineStr">
        <is>
          <t>Background: Suicide is the second-leading cause of US childhood mortality after 9 years of age. The accurate measurement of pediatric emergency service use for self-injurious thoughts and behaviors (SITB) remains challenging, as diagnostic codes undercount children. This measurement gap impedes public health and prevention efforts. Current research has not established which combination of electronic health record data elements achieves both high detection accuracy and consistent performance across youth populations. Objective: This study aims to (1) compare the detection accuracy of electronic health record−based methods for identifying SITB-related pediatric emergency department (ED) visits: basic structured data (International Classification of Diseases Version 10, Clinical Modification codes, chief concern), comprehensive structured data, clinical note text with natural language processing, and hybrid approaches combining structured data with notes; and (2) for each method, measure variability in detection by youth demographics and underlying mental health diagnosis. Methods: Multiple human experts reviewed clinical records of 3828 pediatric mental health emergency visits (28,861 clinical notes) to a large health system with 2 EDs (June 2022-October 2024). The reviewers used the Columbia Classification Algorithm for Suicide Assessment to label the presence of SITB at the visit. Random forest classifiers were developed using 3 data modalities: (1) structured data (low-dimensional [International Classification of Diseases codes and chief concerns], medium-dimensional [adding Columbia Suicide Severity Rating Scale screening or mental health diagnoses], and high-dimensional [all structured data or augmented case surveillance, aCS]); (2) text data (general-purpose natural language processing, medical text-specific trained natural language processing, and Large Language Model Meta AI−derived scores), and (3) hybrid data (combining aCS with each text approach). Model performance was evaluated using area under the receiver operating characteristic curve (AUROC). Results: Of the 3828 visits, 1760 (n=1760, 46.0%) were SITB-related. Detection performance improved with dimensionality: low-dimensional (AUROC=0.865), medium-dimensional (AUROC=0.934‐0.935), and high-dimensional (AUROC=0.965). Low-dimensional structured (International Classification of Diseases codes and chief concerns) showed high variability in detection, with lower accuracy among preadolescents (AUROC=0.821 vs 0.880 for adolescents); male participants (AUROC=0.817 vs 0.902 for females); and patients with neurodevelopmental (AUROC=0.568‐0.809), psychotic (AUROC=0.718), and disruptive disorders (AUROC=0.703). Hybrid modality (aCS+Large Language Model Meta AI) achieved optimal performance (AUROC=0.977), with AUROC ≥0.90 for all 20 demographic and 12/15 diagnostic subgroups. Conclusions: This cross-sectional retrospective study identified that, relative to diagnostic codes and chief concern alone, hybrid structured-text detection methods improved accuracy and mitigated unwanted detection variability. The findings offer a scaffold for future clinical deployment of improved information retrieval of pediatric suicide and self-harm−related emergencies.</t>
        </is>
      </c>
      <c r="W139" s="43" t="inlineStr">
        <is>
          <t>title_abstract_plus_targeted_primary_source_verification</t>
        </is>
      </c>
      <c r="X139" s="43" t="inlineStr">
        <is>
          <t>doi:10.2196/82371</t>
        </is>
      </c>
      <c r="Y139" s="43">
        <f>COUNTIF($A$2:$A$431,A139)</f>
        <v/>
      </c>
      <c r="Z139" s="41">
        <f>IF(D139="Provisional include",IFERROR(IF(INDEX('Texto_completo_191'!$K$2:$K$193,MATCH(A139,'Texto_completo_191'!$A$2:$A$193,0))=0,"",INDEX('Texto_completo_191'!$K$2:$K$193,MATCH(A139,'Texto_completo_191'!$A$2:$A$193,0))),""),IF(D139="Excluded",J139,""))</f>
        <v/>
      </c>
      <c r="AA139" s="43">
        <f>IF(D139="Provisional include",IFERROR(IF(INDEX('Texto_completo_191'!$L$2:$L$193,MATCH(A139,'Texto_completo_191'!$A$2:$A$193,0))=0,"",INDEX('Texto_completo_191'!$L$2:$L$193,MATCH(A139,'Texto_completo_191'!$A$2:$A$193,0))),""),"")</f>
        <v/>
      </c>
      <c r="AB139" s="131">
        <f>IF(D139="Provisional include",IFERROR(IF(INDEX('Texto_completo_191'!$M$2:$M$193,MATCH(A139,'Texto_completo_191'!$A$2:$A$193,0))=0,"",INDEX('Texto_completo_191'!$M$2:$M$193,MATCH(A139,'Texto_completo_191'!$A$2:$A$193,0))),""),"")</f>
        <v/>
      </c>
    </row>
    <row r="140" ht="34" customHeight="1">
      <c r="A140" s="130" t="n">
        <v>139</v>
      </c>
      <c r="B140" s="43" t="inlineStr">
        <is>
          <t>exclude_conference_abstract_only</t>
        </is>
      </c>
      <c r="C140" s="41" t="inlineStr">
        <is>
          <t>Excluir: resumen de congreso</t>
        </is>
      </c>
      <c r="D140" s="43" t="inlineStr">
        <is>
          <t>Excluded</t>
        </is>
      </c>
      <c r="E140" s="43" t="inlineStr">
        <is>
          <t>No</t>
        </is>
      </c>
      <c r="F140" s="43" t="inlineStr">
        <is>
          <t>Title/abstract screening</t>
        </is>
      </c>
      <c r="G140" s="41">
        <f>IF(D140="Provisional include",IFERROR(INDEX('Texto_completo_191'!$H$2:$H$193,MATCH(A140,'Texto_completo_191'!$A$2:$A$193,0)),"Not recorded"),IF(D140="Report not retrieved","Not retrieved","Not applicable"))</f>
        <v/>
      </c>
      <c r="H140" s="41">
        <f>IF(D140="Provisional include",IFERROR(INDEX('Texto_completo_191'!$J$2:$J$193,MATCH(A140,'Texto_completo_191'!$A$2:$A$193,0)),"Pending adjudication"),IF(D140="Report not retrieved","Report not retrieved","Not applicable"))</f>
        <v/>
      </c>
      <c r="I140" s="41" t="str"/>
      <c r="J140" s="41" t="inlineStr">
        <is>
          <t>Registro disponible únicamente como resumen de congreso, insuficiente para verificar y codificar RQ1-RQ3.</t>
        </is>
      </c>
      <c r="K140" s="43" t="n"/>
      <c r="L140" s="43" t="n"/>
      <c r="M140" s="130" t="n">
        <v>2025</v>
      </c>
      <c r="N140" s="41" t="inlineStr">
        <is>
          <t>T53. DEEP LEARNING REVEALS AUTISM SUBTYPES DEFINED BY DISTINCT REGULATORY ARCHITECTURES AND VARIANT BURDEN</t>
        </is>
      </c>
      <c r="O140" s="43" t="inlineStr">
        <is>
          <t>Yujin Kim and Ilbin Kim and Hyeji Lee and Soo-Whee Kim and So Hyun Kim and Min Ji Jeon and Heejeong Yoo and Joon-Yong An</t>
        </is>
      </c>
      <c r="P140" s="43" t="inlineStr">
        <is>
          <t>10.1016/j.euroneuro.2025.08.336</t>
        </is>
      </c>
      <c r="Q140" s="41" t="inlineStr">
        <is>
          <t>European Neuropsychopharmacology</t>
        </is>
      </c>
      <c r="R140" s="43" t="inlineStr">
        <is>
          <t>article</t>
        </is>
      </c>
      <c r="S140" s="43" t="inlineStr">
        <is>
          <t>Elsevier BV</t>
        </is>
      </c>
      <c r="T140" s="43" t="inlineStr">
        <is>
          <t>https://www.sciencedirect.com/science/article/pii/S0924977X25004857</t>
        </is>
      </c>
      <c r="U140" s="41" t="str"/>
      <c r="V140" s="43" t="n"/>
      <c r="W140" s="43" t="inlineStr">
        <is>
          <t>title_abstract_plus_targeted_primary_source_verification</t>
        </is>
      </c>
      <c r="X140" s="43" t="inlineStr">
        <is>
          <t>doi:10.1016/j.euroneuro.2025.08.336</t>
        </is>
      </c>
      <c r="Y140" s="43">
        <f>COUNTIF($A$2:$A$431,A140)</f>
        <v/>
      </c>
      <c r="Z140" s="41">
        <f>IF(D140="Provisional include",IFERROR(IF(INDEX('Texto_completo_191'!$K$2:$K$193,MATCH(A140,'Texto_completo_191'!$A$2:$A$193,0))=0,"",INDEX('Texto_completo_191'!$K$2:$K$193,MATCH(A140,'Texto_completo_191'!$A$2:$A$193,0))),""),IF(D140="Excluded",J140,""))</f>
        <v/>
      </c>
      <c r="AA140" s="43">
        <f>IF(D140="Provisional include",IFERROR(IF(INDEX('Texto_completo_191'!$L$2:$L$193,MATCH(A140,'Texto_completo_191'!$A$2:$A$193,0))=0,"",INDEX('Texto_completo_191'!$L$2:$L$193,MATCH(A140,'Texto_completo_191'!$A$2:$A$193,0))),""),"")</f>
        <v/>
      </c>
      <c r="AB140" s="131">
        <f>IF(D140="Provisional include",IFERROR(IF(INDEX('Texto_completo_191'!$M$2:$M$193,MATCH(A140,'Texto_completo_191'!$A$2:$A$193,0))=0,"",INDEX('Texto_completo_191'!$M$2:$M$193,MATCH(A140,'Texto_completo_191'!$A$2:$A$193,0))),""),"")</f>
        <v/>
      </c>
    </row>
    <row r="141" ht="34" customHeight="1">
      <c r="A141" s="130" t="n">
        <v>140</v>
      </c>
      <c r="B141" s="43" t="inlineStr">
        <is>
          <t>exclude_out_of_scope_topic_or_population</t>
        </is>
      </c>
      <c r="C141" s="41" t="inlineStr">
        <is>
          <t>Excluir: tema/población fuera de alcance</t>
        </is>
      </c>
      <c r="D141" s="43" t="inlineStr">
        <is>
          <t>Excluded</t>
        </is>
      </c>
      <c r="E141" s="43" t="inlineStr">
        <is>
          <t>No</t>
        </is>
      </c>
      <c r="F141" s="43" t="inlineStr">
        <is>
          <t>Title/abstract screening</t>
        </is>
      </c>
      <c r="G141" s="41">
        <f>IF(D141="Provisional include",IFERROR(INDEX('Texto_completo_191'!$H$2:$H$193,MATCH(A141,'Texto_completo_191'!$A$2:$A$193,0)),"Not recorded"),IF(D141="Report not retrieved","Not retrieved","Not applicable"))</f>
        <v/>
      </c>
      <c r="H141" s="41">
        <f>IF(D141="Provisional include",IFERROR(INDEX('Texto_completo_191'!$J$2:$J$193,MATCH(A141,'Texto_completo_191'!$A$2:$A$193,0)),"Pending adjudication"),IF(D141="Report not retrieved","Report not retrieved","Not applicable"))</f>
        <v/>
      </c>
      <c r="I141" s="41" t="str"/>
      <c r="J141" s="41" t="inlineStr">
        <is>
          <t>No estudia ASD en el sentido del protocolo, usa otro significado de ASD o aborda otra población/resultado sin aplicación pertinente al proceso ASD.</t>
        </is>
      </c>
      <c r="K141" s="43" t="n"/>
      <c r="L141" s="43" t="n"/>
      <c r="M141" s="130" t="n">
        <v>2026</v>
      </c>
      <c r="N141" s="41" t="inlineStr">
        <is>
          <t>Explainable and Interpretable AI for Voice and Speech Analysis in Clinical Care: Systematic Review</t>
        </is>
      </c>
      <c r="O141" s="43"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P141" s="43" t="inlineStr">
        <is>
          <t>10.2196/83790</t>
        </is>
      </c>
      <c r="Q141" s="41" t="inlineStr">
        <is>
          <t>Journal of Medical Internet Research</t>
        </is>
      </c>
      <c r="R141" s="43" t="inlineStr">
        <is>
          <t>article</t>
        </is>
      </c>
      <c r="S141" s="43" t="inlineStr">
        <is>
          <t>JMIR Publications Inc.</t>
        </is>
      </c>
      <c r="T141" s="43" t="inlineStr">
        <is>
          <t>https://doi.org/10.2196/83790</t>
        </is>
      </c>
      <c r="U141" s="41" t="str"/>
      <c r="V141" s="43" t="inlineStr">
        <is>
          <t>Background: Driven by recent advances in artificial intelligence (AI), particularly in medicine, audio-based voice and speech biomarkers are increasingly investigated for various medical applications as a complementary or even alternative modality to traditional medical devices. The adoption of deep learning techniques in recent literature is motivated by their superior performance compared to classical machine learning methods. However, ethical and regulatory concerns regarding the black-box nature of these models have limited their integration into clinical workflows. Consequently, explainable artificial intelligence (XAI) has recently been used to address this issue by generating explanations for opaque model outputs. Ideally, medical XAI systems aim to provide human-understandable, clinically grounded explanations essential for enhanced AI trustworthiness and, thereby, facilitate adoption into real-world clinical settings. Objective: We conduct a systematic literature review of XAI methods applied for explaining deep learning techniques in audio-based voice and speech clinical applications. We aim to identify what XAI methods have been used to explain the decisions of deep learning voice and speech AI systems in health care, as well as XAI-informed insights. Additionally, we aim to contextualize these findings with respect to clinical applicability and stakeholder relevance. Lastly, we identify opportunities and recommendations for future clinical audio XAI design. Methods: We used PRISMA (Preferred Reporting Items for Systematic Reviews and Meta-Analyses). Six electronic databases (IEEE Xplore, ACM Digital Library, Scopus, PubMed, Web of Science, and Nature) were searched for papers published between January 2015 and February 2025. Eligible studies applied explainability or interpretability methods to deep learning models for voice or speech audio in health care contexts. Risk of bias was assessed using PROBAST+AI (Prediction Model Risk of Bias Assessment Tool). The results were thematically synthesized across explainability categories, input representations, clinical domains, validation strategies, and stakeholder considerations. Results: A total of 30 studies met the inclusion criteria. These studies used a range of explainability approaches, including gradient-based methods, perturbation-based techniques, surrogate model–based methods, model-internal representation analyses, concept-based detectors, and attention-based explanations. Applications spanned diverse clinical domains, including voice disorders, neurodegenerative diseases, psychiatric conditions, and traumatic brain injury. Overall, results indicate that most studies relied primarily on qualitative interpretation of explainability outputs, with limited quantitative validation of explanation consistency across external datasets. Furthermore, none of the included studies explicitly conducted human-in-the-loop evaluations with relevant stakeholders, highlighting a substantial gap in stakeholder alignment. Conclusions: Current XAI practices in clinical voice and speech analysis are limited by insufficient validation, lack of domain-specific design, and misalignment with clinical stakeholder needs. This review highlights opportunities for developing validated, audio-aware, and stakeholder-centered XAI approaches to support trustworthy clinical deployment. Interpretation of these findings should consider limitations related to single-reviewer study selection, potential high-risk of bias, and the repeated use of benchmark datasets.</t>
        </is>
      </c>
      <c r="W141" s="43" t="inlineStr">
        <is>
          <t>title_abstract_plus_targeted_primary_source_verification</t>
        </is>
      </c>
      <c r="X141" s="43" t="inlineStr">
        <is>
          <t>doi:10.2196/83790</t>
        </is>
      </c>
      <c r="Y141" s="43">
        <f>COUNTIF($A$2:$A$431,A141)</f>
        <v/>
      </c>
      <c r="Z141" s="41">
        <f>IF(D141="Provisional include",IFERROR(IF(INDEX('Texto_completo_191'!$K$2:$K$193,MATCH(A141,'Texto_completo_191'!$A$2:$A$193,0))=0,"",INDEX('Texto_completo_191'!$K$2:$K$193,MATCH(A141,'Texto_completo_191'!$A$2:$A$193,0))),""),IF(D141="Excluded",J141,""))</f>
        <v/>
      </c>
      <c r="AA141" s="43">
        <f>IF(D141="Provisional include",IFERROR(IF(INDEX('Texto_completo_191'!$L$2:$L$193,MATCH(A141,'Texto_completo_191'!$A$2:$A$193,0))=0,"",INDEX('Texto_completo_191'!$L$2:$L$193,MATCH(A141,'Texto_completo_191'!$A$2:$A$193,0))),""),"")</f>
        <v/>
      </c>
      <c r="AB141" s="131">
        <f>IF(D141="Provisional include",IFERROR(IF(INDEX('Texto_completo_191'!$M$2:$M$193,MATCH(A141,'Texto_completo_191'!$A$2:$A$193,0))=0,"",INDEX('Texto_completo_191'!$M$2:$M$193,MATCH(A141,'Texto_completo_191'!$A$2:$A$193,0))),""),"")</f>
        <v/>
      </c>
    </row>
    <row r="142" ht="34" customHeight="1">
      <c r="A142" s="130" t="n">
        <v>141</v>
      </c>
      <c r="B142" s="43" t="inlineStr">
        <is>
          <t>exclude_out_of_scope_topic_or_population</t>
        </is>
      </c>
      <c r="C142" s="41" t="inlineStr">
        <is>
          <t>Excluir: tema/población fuera de alcance</t>
        </is>
      </c>
      <c r="D142" s="43" t="inlineStr">
        <is>
          <t>Excluded</t>
        </is>
      </c>
      <c r="E142" s="43" t="inlineStr">
        <is>
          <t>No</t>
        </is>
      </c>
      <c r="F142" s="43" t="inlineStr">
        <is>
          <t>Title/abstract screening</t>
        </is>
      </c>
      <c r="G142" s="41">
        <f>IF(D142="Provisional include",IFERROR(INDEX('Texto_completo_191'!$H$2:$H$193,MATCH(A142,'Texto_completo_191'!$A$2:$A$193,0)),"Not recorded"),IF(D142="Report not retrieved","Not retrieved","Not applicable"))</f>
        <v/>
      </c>
      <c r="H142" s="41">
        <f>IF(D142="Provisional include",IFERROR(INDEX('Texto_completo_191'!$J$2:$J$193,MATCH(A142,'Texto_completo_191'!$A$2:$A$193,0)),"Pending adjudication"),IF(D142="Report not retrieved","Report not retrieved","Not applicable"))</f>
        <v/>
      </c>
      <c r="I142" s="41" t="str"/>
      <c r="J142" s="41" t="inlineStr">
        <is>
          <t>No estudia ASD en el sentido del protocolo, usa otro significado de ASD o aborda otra población/resultado sin aplicación pertinente al proceso ASD.</t>
        </is>
      </c>
      <c r="K142" s="43" t="n"/>
      <c r="L142" s="43" t="n"/>
      <c r="M142" s="130" t="n">
        <v>2025</v>
      </c>
      <c r="N142" s="41" t="inlineStr">
        <is>
          <t>P97. Machine learning driven nomogram to predict prolonged ICU stay following ASD surgery</t>
        </is>
      </c>
      <c r="O142" s="43"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P142" s="43" t="inlineStr">
        <is>
          <t>10.1016/j.spinee.2025.08.098</t>
        </is>
      </c>
      <c r="Q142" s="41" t="inlineStr">
        <is>
          <t>The Spine Journal</t>
        </is>
      </c>
      <c r="R142" s="43" t="inlineStr">
        <is>
          <t>article</t>
        </is>
      </c>
      <c r="S142" s="43" t="n"/>
      <c r="T142" s="43" t="inlineStr">
        <is>
          <t>https://www.sciencedirect.com/science/article/pii/S1529943025004784</t>
        </is>
      </c>
      <c r="U142" s="41" t="str"/>
      <c r="V142" s="43" t="n"/>
      <c r="W142" s="43" t="inlineStr">
        <is>
          <t>title_abstract_plus_targeted_primary_source_verification</t>
        </is>
      </c>
      <c r="X142" s="43" t="inlineStr">
        <is>
          <t>doi:10.1016/j.spinee.2025.08.098</t>
        </is>
      </c>
      <c r="Y142" s="43">
        <f>COUNTIF($A$2:$A$431,A142)</f>
        <v/>
      </c>
      <c r="Z142" s="41">
        <f>IF(D142="Provisional include",IFERROR(IF(INDEX('Texto_completo_191'!$K$2:$K$193,MATCH(A142,'Texto_completo_191'!$A$2:$A$193,0))=0,"",INDEX('Texto_completo_191'!$K$2:$K$193,MATCH(A142,'Texto_completo_191'!$A$2:$A$193,0))),""),IF(D142="Excluded",J142,""))</f>
        <v/>
      </c>
      <c r="AA142" s="43">
        <f>IF(D142="Provisional include",IFERROR(IF(INDEX('Texto_completo_191'!$L$2:$L$193,MATCH(A142,'Texto_completo_191'!$A$2:$A$193,0))=0,"",INDEX('Texto_completo_191'!$L$2:$L$193,MATCH(A142,'Texto_completo_191'!$A$2:$A$193,0))),""),"")</f>
        <v/>
      </c>
      <c r="AB142" s="131">
        <f>IF(D142="Provisional include",IFERROR(IF(INDEX('Texto_completo_191'!$M$2:$M$193,MATCH(A142,'Texto_completo_191'!$A$2:$A$193,0))=0,"",INDEX('Texto_completo_191'!$M$2:$M$193,MATCH(A142,'Texto_completo_191'!$A$2:$A$193,0))),""),"")</f>
        <v/>
      </c>
    </row>
    <row r="143" ht="34" customHeight="1">
      <c r="A143" s="130" t="n">
        <v>142</v>
      </c>
      <c r="B143" s="43" t="inlineStr">
        <is>
          <t>include_after_title_abstract_screen</t>
        </is>
      </c>
      <c r="C143" s="41" t="inlineStr">
        <is>
          <t>Incluir provisionalmente</t>
        </is>
      </c>
      <c r="D143" s="43" t="inlineStr">
        <is>
          <t>Provisional include</t>
        </is>
      </c>
      <c r="E143" s="43" t="inlineStr">
        <is>
          <t>Sí</t>
        </is>
      </c>
      <c r="F143" s="43" t="inlineStr">
        <is>
          <t>Title/abstract screening</t>
        </is>
      </c>
      <c r="G143" s="41">
        <f>IF(D143="Provisional include",IFERROR(INDEX('Texto_completo_191'!$H$2:$H$193,MATCH(A143,'Texto_completo_191'!$A$2:$A$193,0)),"Not recorded"),IF(D143="Report not retrieved","Not retrieved","Not applicable"))</f>
        <v/>
      </c>
      <c r="H143" s="41">
        <f>IF(D143="Provisional include",IFERROR(INDEX('Texto_completo_191'!$J$2:$J$193,MATCH(A143,'Texto_completo_191'!$A$2:$A$193,0)),"Pending adjudication"),IF(D143="Report not retrieved","Report not retrieved","Not applicable"))</f>
        <v/>
      </c>
      <c r="I143" s="41" t="str"/>
      <c r="J143" s="41" t="inlineStr">
        <is>
          <t>Estudio primario o implementación/evaluación empírica de IA, aprendizaje automático o modelado computacional aplicado a ASD, riesgo, caracterización, apoyo o intervención.</t>
        </is>
      </c>
      <c r="K143" s="43" t="n"/>
      <c r="L143" s="43" t="n"/>
      <c r="M143" s="130" t="n">
        <v>2025</v>
      </c>
      <c r="N143" s="41" t="inlineStr">
        <is>
          <t>Proximal policy optimization (PPO) algorithm's role in autonomous decision-making for autism</t>
        </is>
      </c>
      <c r="O143" s="43" t="inlineStr">
        <is>
          <t>Joypriyanka Mariselvam and Youseef Alotaibi and Surendran Rajendran</t>
        </is>
      </c>
      <c r="P143" s="43" t="inlineStr">
        <is>
          <t>10.1016/j.rineng.2025.107683</t>
        </is>
      </c>
      <c r="Q143" s="41" t="inlineStr">
        <is>
          <t>Results in Engineering</t>
        </is>
      </c>
      <c r="R143" s="43" t="inlineStr">
        <is>
          <t>article</t>
        </is>
      </c>
      <c r="S143" s="43" t="inlineStr">
        <is>
          <t>Elsevier B.V.</t>
        </is>
      </c>
      <c r="T143" s="43" t="inlineStr">
        <is>
          <t>https://www.sciencedirect.com/science/article/pii/S2590123025037363</t>
        </is>
      </c>
      <c r="U143" s="41" t="str"/>
      <c r="V143" s="43"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W143" s="43" t="inlineStr">
        <is>
          <t>title_abstract_plus_targeted_primary_source_verification</t>
        </is>
      </c>
      <c r="X143" s="43" t="inlineStr">
        <is>
          <t>doi:10.1016/j.rineng.2025.107683</t>
        </is>
      </c>
      <c r="Y143" s="43">
        <f>COUNTIF($A$2:$A$431,A143)</f>
        <v/>
      </c>
      <c r="Z143" s="41">
        <f>IF(D143="Provisional include",IFERROR(IF(INDEX('Texto_completo_191'!$K$2:$K$193,MATCH(A143,'Texto_completo_191'!$A$2:$A$193,0))=0,"",INDEX('Texto_completo_191'!$K$2:$K$193,MATCH(A143,'Texto_completo_191'!$A$2:$A$193,0))),""),IF(D143="Excluded",J143,""))</f>
        <v/>
      </c>
      <c r="AA143" s="43">
        <f>IF(D143="Provisional include",IFERROR(IF(INDEX('Texto_completo_191'!$L$2:$L$193,MATCH(A143,'Texto_completo_191'!$A$2:$A$193,0))=0,"",INDEX('Texto_completo_191'!$L$2:$L$193,MATCH(A143,'Texto_completo_191'!$A$2:$A$193,0))),""),"")</f>
        <v/>
      </c>
      <c r="AB143" s="131">
        <f>IF(D143="Provisional include",IFERROR(IF(INDEX('Texto_completo_191'!$M$2:$M$193,MATCH(A143,'Texto_completo_191'!$A$2:$A$193,0))=0,"",INDEX('Texto_completo_191'!$M$2:$M$193,MATCH(A143,'Texto_completo_191'!$A$2:$A$193,0))),""),"")</f>
        <v/>
      </c>
    </row>
    <row r="144" ht="34" customHeight="1">
      <c r="A144" s="130" t="n">
        <v>143</v>
      </c>
      <c r="B144" s="43" t="inlineStr">
        <is>
          <t>exclude_no_qualifying_ai_application</t>
        </is>
      </c>
      <c r="C144" s="41" t="inlineStr">
        <is>
          <t>Excluir: sin aplicación de IA elegible</t>
        </is>
      </c>
      <c r="D144" s="43" t="inlineStr">
        <is>
          <t>Excluded</t>
        </is>
      </c>
      <c r="E144" s="43" t="inlineStr">
        <is>
          <t>No</t>
        </is>
      </c>
      <c r="F144" s="43" t="inlineStr">
        <is>
          <t>Title/abstract screening</t>
        </is>
      </c>
      <c r="G144" s="41">
        <f>IF(D144="Provisional include",IFERROR(INDEX('Texto_completo_191'!$H$2:$H$193,MATCH(A144,'Texto_completo_191'!$A$2:$A$193,0)),"Not recorded"),IF(D144="Report not retrieved","Not retrieved","Not applicable"))</f>
        <v/>
      </c>
      <c r="H144" s="41">
        <f>IF(D144="Provisional include",IFERROR(INDEX('Texto_completo_191'!$J$2:$J$193,MATCH(A144,'Texto_completo_191'!$A$2:$A$193,0)),"Pending adjudication"),IF(D144="Report not retrieved","Report not retrieved","Not applicable"))</f>
        <v/>
      </c>
      <c r="I144" s="41" t="str"/>
      <c r="J144" s="41" t="inlineStr">
        <is>
          <t>El trabajo no implementa ni evalúa una técnica de IA/ML como componente sustantivo del estudio de ASD.</t>
        </is>
      </c>
      <c r="K144" s="43" t="n"/>
      <c r="L144" s="43" t="n"/>
      <c r="M144" s="130" t="n">
        <v>2026</v>
      </c>
      <c r="N144" s="41" t="inlineStr">
        <is>
          <t>Communicative Behaviors in an Internet-Based Intervention for Individuals With Autism: Mixed Methods Analysis</t>
        </is>
      </c>
      <c r="O144" s="43" t="inlineStr">
        <is>
          <t>Britta Westerberg and Karin Jacobson and Maria Unenge Hallerbäck and Susanne Bejerot and Fredrik Holländare</t>
        </is>
      </c>
      <c r="P144" s="43" t="inlineStr">
        <is>
          <t>10.2196/76527</t>
        </is>
      </c>
      <c r="Q144" s="41" t="inlineStr">
        <is>
          <t>Journal of Medical Internet Research</t>
        </is>
      </c>
      <c r="R144" s="43" t="inlineStr">
        <is>
          <t>article</t>
        </is>
      </c>
      <c r="S144" s="43" t="inlineStr">
        <is>
          <t>JMIR Publications Inc.</t>
        </is>
      </c>
      <c r="T144" s="43" t="inlineStr">
        <is>
          <t>https://doi.org/10.2196/76527</t>
        </is>
      </c>
      <c r="U144" s="41" t="str"/>
      <c r="V144" s="43" t="inlineStr">
        <is>
          <t>Background: To meet the needs of individuals diagnosed with autism, internet-based interventions have been developed with a variety of objectives. A deeper understanding of the mechanisms of change may help tailor interventions to individual needs. The communicative behaviors of individuals with autism participating in text-based internet-based interventions remain largely unexplored, as do their potential relations to clinical outcomes. An improved understanding of participants’ behaviors may help therapists better tailor support, promote engagement, and enhance treatment outcomes. Objective: This study aimed to explore the communicative behaviors of individuals with autism participating in an internet-based intervention and to examine whether different behavioral patterns were associated with treatment outcomes or treatment adherence. Methods: Messages from 34 participants enrolled in an 18-week internet-based cognitive behavioral therapy program were analyzed using abductive qualitative content analysis. Correlational analyses were used to examine the relationships between qualitative categories and change scores on outcome measures and rates of module completion. Results: Fourteen behavioral categories were identified and grouped into three overarching domains: (1) “This is me,” which encompasses the participants’ narratives on identity, personality, autistic functioning, current and past circumstances, and worldview; (2) “Working with the treatment,” which included statements related to engagement with the treatment process; and (3) “I struggle,” which comprised of past and present negative experiences and challenges. Correlational analyses revealed associations between several behavioral categories and improvements in quality of life and treatment adherence. Conclusions: The findings highlight the importance of self-narrative formulation among individuals with autism and suggest that certain communicative behaviors—particularly those involving identity reflection and recognition of treatment-related gains—were positively associated with therapeutic outcomes. The findings enhance our understanding of how individuals with autism engage in internet-based cognitive behavioral therapy and may serve as a valuable source of information for therapists when guiding expectations regarding client outcomes and identifying participants who may benefit from additional support.</t>
        </is>
      </c>
      <c r="W144" s="43" t="inlineStr">
        <is>
          <t>title_abstract_plus_targeted_primary_source_verification</t>
        </is>
      </c>
      <c r="X144" s="43" t="inlineStr">
        <is>
          <t>doi:10.2196/76527</t>
        </is>
      </c>
      <c r="Y144" s="43">
        <f>COUNTIF($A$2:$A$431,A144)</f>
        <v/>
      </c>
      <c r="Z144" s="41">
        <f>IF(D144="Provisional include",IFERROR(IF(INDEX('Texto_completo_191'!$K$2:$K$193,MATCH(A144,'Texto_completo_191'!$A$2:$A$193,0))=0,"",INDEX('Texto_completo_191'!$K$2:$K$193,MATCH(A144,'Texto_completo_191'!$A$2:$A$193,0))),""),IF(D144="Excluded",J144,""))</f>
        <v/>
      </c>
      <c r="AA144" s="43">
        <f>IF(D144="Provisional include",IFERROR(IF(INDEX('Texto_completo_191'!$L$2:$L$193,MATCH(A144,'Texto_completo_191'!$A$2:$A$193,0))=0,"",INDEX('Texto_completo_191'!$L$2:$L$193,MATCH(A144,'Texto_completo_191'!$A$2:$A$193,0))),""),"")</f>
        <v/>
      </c>
      <c r="AB144" s="131">
        <f>IF(D144="Provisional include",IFERROR(IF(INDEX('Texto_completo_191'!$M$2:$M$193,MATCH(A144,'Texto_completo_191'!$A$2:$A$193,0))=0,"",INDEX('Texto_completo_191'!$M$2:$M$193,MATCH(A144,'Texto_completo_191'!$A$2:$A$193,0))),""),"")</f>
        <v/>
      </c>
    </row>
    <row r="145" ht="34" customHeight="1">
      <c r="A145" s="130" t="n">
        <v>144</v>
      </c>
      <c r="B145" s="43" t="inlineStr">
        <is>
          <t>exclude_secondary_or_nonempirical_publication</t>
        </is>
      </c>
      <c r="C145" s="41" t="inlineStr">
        <is>
          <t>Excluir: publicación secundaria/no empírica</t>
        </is>
      </c>
      <c r="D145" s="43" t="inlineStr">
        <is>
          <t>Excluded</t>
        </is>
      </c>
      <c r="E145" s="43" t="inlineStr">
        <is>
          <t>No</t>
        </is>
      </c>
      <c r="F145" s="43" t="inlineStr">
        <is>
          <t>Title/abstract screening</t>
        </is>
      </c>
      <c r="G145" s="41">
        <f>IF(D145="Provisional include",IFERROR(INDEX('Texto_completo_191'!$H$2:$H$193,MATCH(A145,'Texto_completo_191'!$A$2:$A$193,0)),"Not recorded"),IF(D145="Report not retrieved","Not retrieved","Not applicable"))</f>
        <v/>
      </c>
      <c r="H145" s="41">
        <f>IF(D145="Provisional include",IFERROR(INDEX('Texto_completo_191'!$J$2:$J$193,MATCH(A145,'Texto_completo_191'!$A$2:$A$193,0)),"Pending adjudication"),IF(D145="Report not retrieved","Report not retrieved","Not applicable"))</f>
        <v/>
      </c>
      <c r="I145" s="41" t="str"/>
      <c r="J145" s="41" t="inlineStr">
        <is>
          <t>Revisión, metaanálisis, encuesta de literatura, protocolo, perspectiva, carta, editorial o capítulo de síntesis sin estudio primario elegible.</t>
        </is>
      </c>
      <c r="K145" s="43" t="n"/>
      <c r="L145" s="43" t="n"/>
      <c r="M145" s="130" t="n">
        <v>2025</v>
      </c>
      <c r="N145" s="41" t="inlineStr">
        <is>
          <t>Maternal and cord blood lipidomics as predictors of autism spectrum disorders: A systematic review</t>
        </is>
      </c>
      <c r="O145" s="43" t="inlineStr">
        <is>
          <t>Antigoni Sarantaki and Ali Ghanchi and Joeri Vermeulen and Anastasia Barbouni and Ekaterina Charvalos and Aikaterini Sousamli and Dimitrios K Anagnostopoulos</t>
        </is>
      </c>
      <c r="P145" s="43" t="inlineStr">
        <is>
          <t>10.1016/j.metop.2025.100403</t>
        </is>
      </c>
      <c r="Q145" s="41" t="inlineStr">
        <is>
          <t>Metabolism Open</t>
        </is>
      </c>
      <c r="R145" s="43" t="inlineStr">
        <is>
          <t>article</t>
        </is>
      </c>
      <c r="S145" s="43" t="inlineStr">
        <is>
          <t>Elsevier BV</t>
        </is>
      </c>
      <c r="T145" s="43" t="inlineStr">
        <is>
          <t>https://www.sciencedirect.com/science/article/pii/S2589936825000593</t>
        </is>
      </c>
      <c r="U145" s="41" t="str"/>
      <c r="V145" s="43" t="inlineStr">
        <is>
          <t>Background Lipid metabolism is integral to neurodevelopment, contributing to neuronal membrane integrity, myelination, and signaling processes. Recent evidence indicates that disruptions in maternal and perinatal lipidomic profiles may be linked to an increased risk of autism spectrum disorders (ASD). To date, no systematic review has synthesized findings from human cohort studies examining lipidomic biomarkers during pregnancy or at birth in relation to subsequent ASD development. Methods We systematically searched PubMed/MEDLINE, Embase, Scopus, Web of Science, Google Scholar, PsycINFO, CINAHL, and grey literature sources from inception to September 2025 for studies assessing maternal lipidomics during pregnancy, postpartum lipid profiles, or cord/neonatal lipidomics in relation to ASD diagnoses or autistic traits measured in offspring. Eligible study designs included prospective cohorts and nested case–control studies. Data extraction followed a standardized template, and methodological quality was appraised using the Newcastle–Ottawa Scale (NOS). Findings were synthesized narratively given heterogeneity in biospecimen timing, lipidomic platforms, and outcome measures. The protocol was registered with PROSPERO (CRD420251152074). Results Nine prospective studies met the inclusion criteria. Maternal lipidomics during pregnancy indicated that lower ω-3 to ω-6 polyunsaturated fatty acid ratios and deficiencies in docosahexaenoic acid were associated with increased autistic traits or ASD with intellectual disability. Postpartum maternal lipid profiles showed that low low-density lipoprotein (LDL) cholesterol predicted greater ASD risk. Cord blood and neonatal lipidomics implicated acylcarnitines, sphingomyelins, and arachidonic acid–derived oxylipins in later ASD symptoms, with some studies demonstrating moderate predictive accuracy (AUROC ranging from 0.71 to 0.85) using machine learning approaches. Overall, recurrent disturbances in fatty acid metabolism, mitochondrial β-oxidation, and inflammatory lipid mediators were observed. Conclusions Prospective evidence supports an association between maternal and neonatal lipidomic alterations and ASD risk, suggesting potential early biomarkers. However, heterogeneity across studies and reliance on single-timepoint measures limit comparability. Standardized lipidomic protocols, longitudinal sampling, and replication in diverse cohorts are needed to establish clinical utility and inform prevention strategies.</t>
        </is>
      </c>
      <c r="W145" s="43" t="inlineStr">
        <is>
          <t>title_abstract_plus_targeted_primary_source_verification</t>
        </is>
      </c>
      <c r="X145" s="43" t="inlineStr">
        <is>
          <t>doi:10.1016/j.metop.2025.100403</t>
        </is>
      </c>
      <c r="Y145" s="43">
        <f>COUNTIF($A$2:$A$431,A145)</f>
        <v/>
      </c>
      <c r="Z145" s="41">
        <f>IF(D145="Provisional include",IFERROR(IF(INDEX('Texto_completo_191'!$K$2:$K$193,MATCH(A145,'Texto_completo_191'!$A$2:$A$193,0))=0,"",INDEX('Texto_completo_191'!$K$2:$K$193,MATCH(A145,'Texto_completo_191'!$A$2:$A$193,0))),""),IF(D145="Excluded",J145,""))</f>
        <v/>
      </c>
      <c r="AA145" s="43">
        <f>IF(D145="Provisional include",IFERROR(IF(INDEX('Texto_completo_191'!$L$2:$L$193,MATCH(A145,'Texto_completo_191'!$A$2:$A$193,0))=0,"",INDEX('Texto_completo_191'!$L$2:$L$193,MATCH(A145,'Texto_completo_191'!$A$2:$A$193,0))),""),"")</f>
        <v/>
      </c>
      <c r="AB145" s="131">
        <f>IF(D145="Provisional include",IFERROR(IF(INDEX('Texto_completo_191'!$M$2:$M$193,MATCH(A145,'Texto_completo_191'!$A$2:$A$193,0))=0,"",INDEX('Texto_completo_191'!$M$2:$M$193,MATCH(A145,'Texto_completo_191'!$A$2:$A$193,0))),""),"")</f>
        <v/>
      </c>
    </row>
    <row r="146" ht="34" customHeight="1">
      <c r="A146" s="130" t="n">
        <v>145</v>
      </c>
      <c r="B146" s="43" t="inlineStr">
        <is>
          <t>include_after_full_text_open_access</t>
        </is>
      </c>
      <c r="C146" s="41" t="inlineStr">
        <is>
          <t>Incluir tras revisión de texto completo abierto</t>
        </is>
      </c>
      <c r="D146" s="43" t="inlineStr">
        <is>
          <t>Provisional include</t>
        </is>
      </c>
      <c r="E146" s="43" t="inlineStr">
        <is>
          <t>Sí</t>
        </is>
      </c>
      <c r="F146" s="43" t="inlineStr">
        <is>
          <t>Full-text review</t>
        </is>
      </c>
      <c r="G146" s="41">
        <f>IF(D146="Provisional include",IFERROR(INDEX('Texto_completo_191'!$H$2:$H$193,MATCH(A146,'Texto_completo_191'!$A$2:$A$193,0)),"Not recorded"),IF(D146="Report not retrieved","Not retrieved","Not applicable"))</f>
        <v/>
      </c>
      <c r="H146" s="41">
        <f>IF(D146="Provisional include",IFERROR(INDEX('Texto_completo_191'!$J$2:$J$193,MATCH(A146,'Texto_completo_191'!$A$2:$A$193,0)),"Pending adjudication"),IF(D146="Report not retrieved","Report not retrieved","Not applicable"))</f>
        <v/>
      </c>
      <c r="I146" s="41" t="n"/>
      <c r="J146" s="41" t="inlineStr">
        <is>
          <t>Texto completo confirma estudio primario con Hybrid aplicado a ASD (Screening and severity classification).</t>
        </is>
      </c>
      <c r="K146" s="43" t="n"/>
      <c r="L146" s="43" t="n"/>
      <c r="M146" s="130" t="n">
        <v>2026</v>
      </c>
      <c r="N146" s="41" t="inlineStr">
        <is>
          <t>Explainable Ensemble Learning Framework for Early Detection of Autism Spectrum Disorder: Enhancing Trust, Interpretability and Reliability in AI-Driven Healthcare</t>
        </is>
      </c>
      <c r="O146" s="43" t="inlineStr">
        <is>
          <t>Menwa Alshammeri and Noshina Tariq and N Z Jhanji and Mamoona Humayun and Muhammad Attique Khan</t>
        </is>
      </c>
      <c r="P146" s="43" t="inlineStr">
        <is>
          <t>10.32604/cmes.2025.074627</t>
        </is>
      </c>
      <c r="Q146" s="41" t="inlineStr">
        <is>
          <t>CMES - Computer Modeling in Engineering and Sciences</t>
        </is>
      </c>
      <c r="R146" s="43" t="inlineStr">
        <is>
          <t>article</t>
        </is>
      </c>
      <c r="S146" s="43" t="inlineStr">
        <is>
          <t>Tech Science Press</t>
        </is>
      </c>
      <c r="T146" s="43" t="inlineStr">
        <is>
          <t>https://cdn.techscience.press/files/CMES/2026/TSP_CMES-146-1/TSP_CMES_74627/TSP_CMES_74627.pdf</t>
        </is>
      </c>
      <c r="U146" s="41" t="inlineStr">
        <is>
          <t>Texto completo abierto revisado; evidencia y codificación en Extraccion_RQ_nuevos.</t>
        </is>
      </c>
      <c r="V146" s="43"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W146" s="43" t="inlineStr">
        <is>
          <t>open_full_text_review_2026_09_04</t>
        </is>
      </c>
      <c r="X146" s="43" t="inlineStr">
        <is>
          <t>doi:10.32604/cmes.2025.074627</t>
        </is>
      </c>
      <c r="Y146" s="43">
        <f>COUNTIF($A$2:$A$431,A146)</f>
        <v/>
      </c>
      <c r="Z146" s="41">
        <f>IF(D146="Provisional include",IFERROR(IF(INDEX('Texto_completo_191'!$K$2:$K$193,MATCH(A146,'Texto_completo_191'!$A$2:$A$193,0))=0,"",INDEX('Texto_completo_191'!$K$2:$K$193,MATCH(A146,'Texto_completo_191'!$A$2:$A$193,0))),""),IF(D146="Excluded",J146,""))</f>
        <v/>
      </c>
      <c r="AA146" s="43">
        <f>IF(D146="Provisional include",IFERROR(IF(INDEX('Texto_completo_191'!$L$2:$L$193,MATCH(A146,'Texto_completo_191'!$A$2:$A$193,0))=0,"",INDEX('Texto_completo_191'!$L$2:$L$193,MATCH(A146,'Texto_completo_191'!$A$2:$A$193,0))),""),"")</f>
        <v/>
      </c>
      <c r="AB146" s="131">
        <f>IF(D146="Provisional include",IFERROR(IF(INDEX('Texto_completo_191'!$M$2:$M$193,MATCH(A146,'Texto_completo_191'!$A$2:$A$193,0))=0,"",INDEX('Texto_completo_191'!$M$2:$M$193,MATCH(A146,'Texto_completo_191'!$A$2:$A$193,0))),""),"")</f>
        <v/>
      </c>
    </row>
    <row r="147" ht="34" customHeight="1">
      <c r="A147" s="130" t="n">
        <v>146</v>
      </c>
      <c r="B147" s="43" t="inlineStr">
        <is>
          <t>include_after_title_abstract_screen</t>
        </is>
      </c>
      <c r="C147" s="41" t="inlineStr">
        <is>
          <t>Incluir provisionalmente</t>
        </is>
      </c>
      <c r="D147" s="43" t="inlineStr">
        <is>
          <t>Provisional include</t>
        </is>
      </c>
      <c r="E147" s="43" t="inlineStr">
        <is>
          <t>Sí</t>
        </is>
      </c>
      <c r="F147" s="43" t="inlineStr">
        <is>
          <t>Title/abstract screening</t>
        </is>
      </c>
      <c r="G147" s="41">
        <f>IF(D147="Provisional include",IFERROR(INDEX('Texto_completo_191'!$H$2:$H$193,MATCH(A147,'Texto_completo_191'!$A$2:$A$193,0)),"Not recorded"),IF(D147="Report not retrieved","Not retrieved","Not applicable"))</f>
        <v/>
      </c>
      <c r="H147" s="41">
        <f>IF(D147="Provisional include",IFERROR(INDEX('Texto_completo_191'!$J$2:$J$193,MATCH(A147,'Texto_completo_191'!$A$2:$A$193,0)),"Pending adjudication"),IF(D147="Report not retrieved","Report not retrieved","Not applicable"))</f>
        <v/>
      </c>
      <c r="I147" s="41" t="str"/>
      <c r="J147" s="41" t="inlineStr">
        <is>
          <t>Estudio primario o implementación/evaluación empírica de IA, aprendizaje automático o modelado computacional aplicado a ASD, riesgo, caracterización, apoyo o intervención.</t>
        </is>
      </c>
      <c r="K147" s="43" t="n"/>
      <c r="L147" s="43" t="n"/>
      <c r="M147" s="130" t="n">
        <v>2026</v>
      </c>
      <c r="N147" s="41" t="inlineStr">
        <is>
          <t>Deep learning-based detection of autism spectrum disorder and emotion recognition in children</t>
        </is>
      </c>
      <c r="O147" s="43" t="inlineStr">
        <is>
          <t>T Akalya and D Ramyachitra and M Shabarna and C Legha</t>
        </is>
      </c>
      <c r="P147" s="43" t="inlineStr">
        <is>
          <t>10.1016/j.patcog.2025.112906</t>
        </is>
      </c>
      <c r="Q147" s="41" t="inlineStr">
        <is>
          <t>Pattern Recognition</t>
        </is>
      </c>
      <c r="R147" s="43" t="inlineStr">
        <is>
          <t>article</t>
        </is>
      </c>
      <c r="S147" s="43" t="inlineStr">
        <is>
          <t>Elsevier Ltd</t>
        </is>
      </c>
      <c r="T147" s="43" t="inlineStr">
        <is>
          <t>https://www.sciencedirect.com/science/article/pii/S0031320325015699</t>
        </is>
      </c>
      <c r="U147" s="41" t="str"/>
      <c r="V147" s="43"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W147" s="43" t="inlineStr">
        <is>
          <t>title_abstract_plus_targeted_primary_source_verification</t>
        </is>
      </c>
      <c r="X147" s="43" t="inlineStr">
        <is>
          <t>doi:10.1016/j.patcog.2025.112906</t>
        </is>
      </c>
      <c r="Y147" s="43">
        <f>COUNTIF($A$2:$A$431,A147)</f>
        <v/>
      </c>
      <c r="Z147" s="41">
        <f>IF(D147="Provisional include",IFERROR(IF(INDEX('Texto_completo_191'!$K$2:$K$193,MATCH(A147,'Texto_completo_191'!$A$2:$A$193,0))=0,"",INDEX('Texto_completo_191'!$K$2:$K$193,MATCH(A147,'Texto_completo_191'!$A$2:$A$193,0))),""),IF(D147="Excluded",J147,""))</f>
        <v/>
      </c>
      <c r="AA147" s="43">
        <f>IF(D147="Provisional include",IFERROR(IF(INDEX('Texto_completo_191'!$L$2:$L$193,MATCH(A147,'Texto_completo_191'!$A$2:$A$193,0))=0,"",INDEX('Texto_completo_191'!$L$2:$L$193,MATCH(A147,'Texto_completo_191'!$A$2:$A$193,0))),""),"")</f>
        <v/>
      </c>
      <c r="AB147" s="131">
        <f>IF(D147="Provisional include",IFERROR(IF(INDEX('Texto_completo_191'!$M$2:$M$193,MATCH(A147,'Texto_completo_191'!$A$2:$A$193,0))=0,"",INDEX('Texto_completo_191'!$M$2:$M$193,MATCH(A147,'Texto_completo_191'!$A$2:$A$193,0))),""),"")</f>
        <v/>
      </c>
    </row>
    <row r="148" ht="34" customHeight="1">
      <c r="A148" s="130" t="n">
        <v>147</v>
      </c>
      <c r="B148" s="43" t="inlineStr">
        <is>
          <t>exclude_out_of_scope_topic_or_population</t>
        </is>
      </c>
      <c r="C148" s="41" t="inlineStr">
        <is>
          <t>Excluir: tema/población fuera de alcance</t>
        </is>
      </c>
      <c r="D148" s="43" t="inlineStr">
        <is>
          <t>Excluded</t>
        </is>
      </c>
      <c r="E148" s="43" t="inlineStr">
        <is>
          <t>No</t>
        </is>
      </c>
      <c r="F148" s="43" t="inlineStr">
        <is>
          <t>Title/abstract screening</t>
        </is>
      </c>
      <c r="G148" s="41">
        <f>IF(D148="Provisional include",IFERROR(INDEX('Texto_completo_191'!$H$2:$H$193,MATCH(A148,'Texto_completo_191'!$A$2:$A$193,0)),"Not recorded"),IF(D148="Report not retrieved","Not retrieved","Not applicable"))</f>
        <v/>
      </c>
      <c r="H148" s="41">
        <f>IF(D148="Provisional include",IFERROR(INDEX('Texto_completo_191'!$J$2:$J$193,MATCH(A148,'Texto_completo_191'!$A$2:$A$193,0)),"Pending adjudication"),IF(D148="Report not retrieved","Report not retrieved","Not applicable"))</f>
        <v/>
      </c>
      <c r="I148" s="41" t="str"/>
      <c r="J148" s="41" t="inlineStr">
        <is>
          <t>No estudia ASD en el sentido del protocolo, usa otro significado de ASD o aborda otra población/resultado sin aplicación pertinente al proceso ASD.</t>
        </is>
      </c>
      <c r="K148" s="43" t="n"/>
      <c r="L148" s="43" t="n"/>
      <c r="M148" s="130" t="n">
        <v>2026</v>
      </c>
      <c r="N148" s="41" t="inlineStr">
        <is>
          <t>Psychiatric decompensation following AI chatbot use in autism spectrum disorder</t>
        </is>
      </c>
      <c r="O148" s="43" t="inlineStr">
        <is>
          <t>Idris Altinisik and Hamiyet Ipek and Zubeyde Sisman and Murat Emul</t>
        </is>
      </c>
      <c r="P148" s="43" t="inlineStr">
        <is>
          <t>10.1016/j.ajp.2026.104889</t>
        </is>
      </c>
      <c r="Q148" s="41" t="inlineStr">
        <is>
          <t>Asian Journal of Psychiatry</t>
        </is>
      </c>
      <c r="R148" s="43" t="inlineStr">
        <is>
          <t>article</t>
        </is>
      </c>
      <c r="S148" s="43" t="inlineStr">
        <is>
          <t>Elsevier B.V.</t>
        </is>
      </c>
      <c r="T148" s="43" t="inlineStr">
        <is>
          <t>https://www.sciencedirect.com/science/article/pii/S1876201826000626</t>
        </is>
      </c>
      <c r="U148" s="41" t="str"/>
      <c r="V148" s="43" t="n"/>
      <c r="W148" s="43" t="inlineStr">
        <is>
          <t>title_abstract_plus_targeted_primary_source_verification</t>
        </is>
      </c>
      <c r="X148" s="43" t="inlineStr">
        <is>
          <t>doi:10.1016/j.ajp.2026.104889</t>
        </is>
      </c>
      <c r="Y148" s="43">
        <f>COUNTIF($A$2:$A$431,A148)</f>
        <v/>
      </c>
      <c r="Z148" s="41">
        <f>IF(D148="Provisional include",IFERROR(IF(INDEX('Texto_completo_191'!$K$2:$K$193,MATCH(A148,'Texto_completo_191'!$A$2:$A$193,0))=0,"",INDEX('Texto_completo_191'!$K$2:$K$193,MATCH(A148,'Texto_completo_191'!$A$2:$A$193,0))),""),IF(D148="Excluded",J148,""))</f>
        <v/>
      </c>
      <c r="AA148" s="43">
        <f>IF(D148="Provisional include",IFERROR(IF(INDEX('Texto_completo_191'!$L$2:$L$193,MATCH(A148,'Texto_completo_191'!$A$2:$A$193,0))=0,"",INDEX('Texto_completo_191'!$L$2:$L$193,MATCH(A148,'Texto_completo_191'!$A$2:$A$193,0))),""),"")</f>
        <v/>
      </c>
      <c r="AB148" s="131">
        <f>IF(D148="Provisional include",IFERROR(IF(INDEX('Texto_completo_191'!$M$2:$M$193,MATCH(A148,'Texto_completo_191'!$A$2:$A$193,0))=0,"",INDEX('Texto_completo_191'!$M$2:$M$193,MATCH(A148,'Texto_completo_191'!$A$2:$A$193,0))),""),"")</f>
        <v/>
      </c>
    </row>
    <row r="149" ht="34" customHeight="1">
      <c r="A149" s="130" t="n">
        <v>148</v>
      </c>
      <c r="B149" s="43" t="inlineStr">
        <is>
          <t>exclude_secondary_or_nonempirical_publication</t>
        </is>
      </c>
      <c r="C149" s="41" t="inlineStr">
        <is>
          <t>Excluir: publicación secundaria/no empírica</t>
        </is>
      </c>
      <c r="D149" s="43" t="inlineStr">
        <is>
          <t>Excluded</t>
        </is>
      </c>
      <c r="E149" s="43" t="inlineStr">
        <is>
          <t>No</t>
        </is>
      </c>
      <c r="F149" s="43" t="inlineStr">
        <is>
          <t>Title/abstract screening</t>
        </is>
      </c>
      <c r="G149" s="41">
        <f>IF(D149="Provisional include",IFERROR(INDEX('Texto_completo_191'!$H$2:$H$193,MATCH(A149,'Texto_completo_191'!$A$2:$A$193,0)),"Not recorded"),IF(D149="Report not retrieved","Not retrieved","Not applicable"))</f>
        <v/>
      </c>
      <c r="H149" s="41">
        <f>IF(D149="Provisional include",IFERROR(INDEX('Texto_completo_191'!$J$2:$J$193,MATCH(A149,'Texto_completo_191'!$A$2:$A$193,0)),"Pending adjudication"),IF(D149="Report not retrieved","Report not retrieved","Not applicable"))</f>
        <v/>
      </c>
      <c r="I149" s="41" t="str"/>
      <c r="J149" s="41" t="inlineStr">
        <is>
          <t>Revisión, metaanálisis, encuesta de literatura, protocolo, perspectiva, carta, editorial o capítulo de síntesis sin estudio primario elegible.</t>
        </is>
      </c>
      <c r="K149" s="43" t="n"/>
      <c r="L149" s="43" t="n"/>
      <c r="M149" s="130" t="n">
        <v>2026</v>
      </c>
      <c r="N149" s="41" t="inlineStr">
        <is>
          <t>Commonalities and Divergences in the Cognitive Profiles of Autism and Dementia: Protocol for a Narrative Literature Review</t>
        </is>
      </c>
      <c r="O149" s="43" t="inlineStr">
        <is>
          <t>Lynsey Stewart and William J Mcgeown and Jonathan Delafield-Butt and Mario A Parra</t>
        </is>
      </c>
      <c r="P149" s="43" t="inlineStr">
        <is>
          <t>10.2196/82349</t>
        </is>
      </c>
      <c r="Q149" s="41" t="inlineStr">
        <is>
          <t>JMIR Research Protocols</t>
        </is>
      </c>
      <c r="R149" s="43" t="inlineStr">
        <is>
          <t>article</t>
        </is>
      </c>
      <c r="S149" s="43" t="inlineStr">
        <is>
          <t>JMIR Publications Inc.</t>
        </is>
      </c>
      <c r="T149" s="43" t="inlineStr">
        <is>
          <t>https://doi.org/10.2196/82349</t>
        </is>
      </c>
      <c r="U149" s="41" t="str"/>
      <c r="V149" s="43" t="n"/>
      <c r="W149" s="43" t="inlineStr">
        <is>
          <t>title_abstract_plus_targeted_primary_source_verification</t>
        </is>
      </c>
      <c r="X149" s="43" t="inlineStr">
        <is>
          <t>doi:10.2196/82349</t>
        </is>
      </c>
      <c r="Y149" s="43">
        <f>COUNTIF($A$2:$A$431,A149)</f>
        <v/>
      </c>
      <c r="Z149" s="41">
        <f>IF(D149="Provisional include",IFERROR(IF(INDEX('Texto_completo_191'!$K$2:$K$193,MATCH(A149,'Texto_completo_191'!$A$2:$A$193,0))=0,"",INDEX('Texto_completo_191'!$K$2:$K$193,MATCH(A149,'Texto_completo_191'!$A$2:$A$193,0))),""),IF(D149="Excluded",J149,""))</f>
        <v/>
      </c>
      <c r="AA149" s="43">
        <f>IF(D149="Provisional include",IFERROR(IF(INDEX('Texto_completo_191'!$L$2:$L$193,MATCH(A149,'Texto_completo_191'!$A$2:$A$193,0))=0,"",INDEX('Texto_completo_191'!$L$2:$L$193,MATCH(A149,'Texto_completo_191'!$A$2:$A$193,0))),""),"")</f>
        <v/>
      </c>
      <c r="AB149" s="131">
        <f>IF(D149="Provisional include",IFERROR(IF(INDEX('Texto_completo_191'!$M$2:$M$193,MATCH(A149,'Texto_completo_191'!$A$2:$A$193,0))=0,"",INDEX('Texto_completo_191'!$M$2:$M$193,MATCH(A149,'Texto_completo_191'!$A$2:$A$193,0))),""),"")</f>
        <v/>
      </c>
    </row>
    <row r="150" ht="34" customHeight="1">
      <c r="A150" s="130" t="n">
        <v>149</v>
      </c>
      <c r="B150" s="43" t="inlineStr">
        <is>
          <t>include_after_title_abstract_screen</t>
        </is>
      </c>
      <c r="C150" s="41" t="inlineStr">
        <is>
          <t>Incluir provisionalmente</t>
        </is>
      </c>
      <c r="D150" s="43" t="inlineStr">
        <is>
          <t>Provisional include</t>
        </is>
      </c>
      <c r="E150" s="43" t="inlineStr">
        <is>
          <t>Sí</t>
        </is>
      </c>
      <c r="F150" s="43" t="inlineStr">
        <is>
          <t>Title/abstract screening</t>
        </is>
      </c>
      <c r="G150" s="41">
        <f>IF(D150="Provisional include",IFERROR(INDEX('Texto_completo_191'!$H$2:$H$193,MATCH(A150,'Texto_completo_191'!$A$2:$A$193,0)),"Not recorded"),IF(D150="Report not retrieved","Not retrieved","Not applicable"))</f>
        <v/>
      </c>
      <c r="H150" s="41">
        <f>IF(D150="Provisional include",IFERROR(INDEX('Texto_completo_191'!$J$2:$J$193,MATCH(A150,'Texto_completo_191'!$A$2:$A$193,0)),"Pending adjudication"),IF(D150="Report not retrieved","Report not retrieved","Not applicable"))</f>
        <v/>
      </c>
      <c r="I150" s="41" t="str"/>
      <c r="J150" s="41" t="inlineStr">
        <is>
          <t>Estudio primario o implementación/evaluación empírica de IA, aprendizaje automático o modelado computacional aplicado a ASD, riesgo, caracterización, apoyo o intervención.</t>
        </is>
      </c>
      <c r="K150" s="43" t="n"/>
      <c r="L150" s="43" t="n"/>
      <c r="M150" s="130" t="n">
        <v>2026</v>
      </c>
      <c r="N150" s="41" t="inlineStr">
        <is>
          <t>A new approach in autism diagnosis: Evaluating natural interaction using point of view (POV) glasses</t>
        </is>
      </c>
      <c r="O150" s="43" t="inlineStr">
        <is>
          <t>Hakan Kayış and Murat Çelik and Çınar Gedizlioğlu and Elif Kayış and Cumhur Aydemir and Arda Hatipoğlu and Seda Sarı and Nurhak Dogan and Elif Mumcu and Rabia Arı and Burcu Özbaran</t>
        </is>
      </c>
      <c r="P150" s="43" t="inlineStr">
        <is>
          <t>10.1016/j.ajp.2025.104798</t>
        </is>
      </c>
      <c r="Q150" s="41" t="inlineStr">
        <is>
          <t>Asian Journal of Psychiatry</t>
        </is>
      </c>
      <c r="R150" s="43" t="inlineStr">
        <is>
          <t>article</t>
        </is>
      </c>
      <c r="S150" s="43" t="inlineStr">
        <is>
          <t>Elsevier B.V.</t>
        </is>
      </c>
      <c r="T150" s="43" t="inlineStr">
        <is>
          <t>https://www.sciencedirect.com/science/article/pii/S1876201825004411</t>
        </is>
      </c>
      <c r="U150" s="41" t="str"/>
      <c r="V150"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150" s="43" t="inlineStr">
        <is>
          <t>title_abstract_plus_targeted_primary_source_verification</t>
        </is>
      </c>
      <c r="X150" s="43" t="inlineStr">
        <is>
          <t>doi:10.1016/j.ajp.2025.104798</t>
        </is>
      </c>
      <c r="Y150" s="43">
        <f>COUNTIF($A$2:$A$431,A150)</f>
        <v/>
      </c>
      <c r="Z150" s="41">
        <f>IF(D150="Provisional include",IFERROR(IF(INDEX('Texto_completo_191'!$K$2:$K$193,MATCH(A150,'Texto_completo_191'!$A$2:$A$193,0))=0,"",INDEX('Texto_completo_191'!$K$2:$K$193,MATCH(A150,'Texto_completo_191'!$A$2:$A$193,0))),""),IF(D150="Excluded",J150,""))</f>
        <v/>
      </c>
      <c r="AA150" s="43">
        <f>IF(D150="Provisional include",IFERROR(IF(INDEX('Texto_completo_191'!$L$2:$L$193,MATCH(A150,'Texto_completo_191'!$A$2:$A$193,0))=0,"",INDEX('Texto_completo_191'!$L$2:$L$193,MATCH(A150,'Texto_completo_191'!$A$2:$A$193,0))),""),"")</f>
        <v/>
      </c>
      <c r="AB150" s="131">
        <f>IF(D150="Provisional include",IFERROR(IF(INDEX('Texto_completo_191'!$M$2:$M$193,MATCH(A150,'Texto_completo_191'!$A$2:$A$193,0))=0,"",INDEX('Texto_completo_191'!$M$2:$M$193,MATCH(A150,'Texto_completo_191'!$A$2:$A$193,0))),""),"")</f>
        <v/>
      </c>
    </row>
    <row r="151" ht="34" customHeight="1">
      <c r="A151" s="130" t="n">
        <v>150</v>
      </c>
      <c r="B151" s="43" t="inlineStr">
        <is>
          <t>exclude_secondary_or_nonempirical_publication</t>
        </is>
      </c>
      <c r="C151" s="41" t="inlineStr">
        <is>
          <t>Excluir: publicación secundaria/no empírica</t>
        </is>
      </c>
      <c r="D151" s="43" t="inlineStr">
        <is>
          <t>Excluded</t>
        </is>
      </c>
      <c r="E151" s="43" t="inlineStr">
        <is>
          <t>No</t>
        </is>
      </c>
      <c r="F151" s="43" t="inlineStr">
        <is>
          <t>Title/abstract screening</t>
        </is>
      </c>
      <c r="G151" s="41">
        <f>IF(D151="Provisional include",IFERROR(INDEX('Texto_completo_191'!$H$2:$H$193,MATCH(A151,'Texto_completo_191'!$A$2:$A$193,0)),"Not recorded"),IF(D151="Report not retrieved","Not retrieved","Not applicable"))</f>
        <v/>
      </c>
      <c r="H151" s="41">
        <f>IF(D151="Provisional include",IFERROR(INDEX('Texto_completo_191'!$J$2:$J$193,MATCH(A151,'Texto_completo_191'!$A$2:$A$193,0)),"Pending adjudication"),IF(D151="Report not retrieved","Report not retrieved","Not applicable"))</f>
        <v/>
      </c>
      <c r="I151" s="41" t="str"/>
      <c r="J151" s="41" t="inlineStr">
        <is>
          <t>Revisión, metaanálisis, encuesta de literatura, protocolo, perspectiva, carta, editorial o capítulo de síntesis sin estudio primario elegible.</t>
        </is>
      </c>
      <c r="K151" s="43" t="n"/>
      <c r="L151" s="43" t="n"/>
      <c r="M151" s="130" t="n">
        <v>2026</v>
      </c>
      <c r="N151" s="41" t="inlineStr">
        <is>
          <t>Multimodal data integration for early autism detection and LLM-driven personalized intervention: A review</t>
        </is>
      </c>
      <c r="O151" s="43" t="inlineStr">
        <is>
          <t>Olfa Adouni and Alaa Bessadok and Mohamed Hamroun and Ridha Ejbali and Hedi Sakli</t>
        </is>
      </c>
      <c r="P151" s="43" t="inlineStr">
        <is>
          <t>10.1016/j.compmedimag.2026.102743</t>
        </is>
      </c>
      <c r="Q151" s="41" t="inlineStr">
        <is>
          <t>Computerized Medical Imaging and Graphics</t>
        </is>
      </c>
      <c r="R151" s="43" t="inlineStr">
        <is>
          <t>article</t>
        </is>
      </c>
      <c r="S151" s="43" t="inlineStr">
        <is>
          <t>Elsevier Ltd</t>
        </is>
      </c>
      <c r="T151" s="43" t="inlineStr">
        <is>
          <t>https://www.sciencedirect.com/science/article/pii/S0895611126000467</t>
        </is>
      </c>
      <c r="U151" s="41" t="str"/>
      <c r="V151" s="43" t="inlineStr">
        <is>
          <t>Autism Spectrum Disorder (ASD) is a complex neurodevelopmental condition that poses significant challenges for early detection and intervention. AI is playing an increasingly important role in advancing healthcare research, particularly in ASD detection. Leveraging AI to integrate multimodal data and support intervention planning is essential, as it enables a more comprehensive and accurate understanding of autistic behaviors while facilitating the development of timely, personalized treatment strategies. However, despite the advancements and ongoing efforts, current AI applications often struggle to effectively integrate multimodal data for early autism detection and optimize intervention planning. Addressing these concerns, we first examine the emerging role of AI in integrating diverse data modalities (e.g. image, audio, video...), to provide a more comprehensive understanding of autism. Then, we discuss the application of generative models such as Large Language Models (LLMs) in early intervention planning, this involves the generation of medical reports that outline personalized treatment plans for autistic children. By integrating these research topics, we aim to provide a holistic view of current advancements and future directions in autism early detection.</t>
        </is>
      </c>
      <c r="W151" s="43" t="inlineStr">
        <is>
          <t>title_abstract_plus_targeted_primary_source_verification</t>
        </is>
      </c>
      <c r="X151" s="43" t="inlineStr">
        <is>
          <t>doi:10.1016/j.compmedimag.2026.102743</t>
        </is>
      </c>
      <c r="Y151" s="43">
        <f>COUNTIF($A$2:$A$431,A151)</f>
        <v/>
      </c>
      <c r="Z151" s="41">
        <f>IF(D151="Provisional include",IFERROR(IF(INDEX('Texto_completo_191'!$K$2:$K$193,MATCH(A151,'Texto_completo_191'!$A$2:$A$193,0))=0,"",INDEX('Texto_completo_191'!$K$2:$K$193,MATCH(A151,'Texto_completo_191'!$A$2:$A$193,0))),""),IF(D151="Excluded",J151,""))</f>
        <v/>
      </c>
      <c r="AA151" s="43">
        <f>IF(D151="Provisional include",IFERROR(IF(INDEX('Texto_completo_191'!$L$2:$L$193,MATCH(A151,'Texto_completo_191'!$A$2:$A$193,0))=0,"",INDEX('Texto_completo_191'!$L$2:$L$193,MATCH(A151,'Texto_completo_191'!$A$2:$A$193,0))),""),"")</f>
        <v/>
      </c>
      <c r="AB151" s="131">
        <f>IF(D151="Provisional include",IFERROR(IF(INDEX('Texto_completo_191'!$M$2:$M$193,MATCH(A151,'Texto_completo_191'!$A$2:$A$193,0))=0,"",INDEX('Texto_completo_191'!$M$2:$M$193,MATCH(A151,'Texto_completo_191'!$A$2:$A$193,0))),""),"")</f>
        <v/>
      </c>
    </row>
    <row r="152" ht="34" customHeight="1">
      <c r="A152" s="130" t="n">
        <v>151</v>
      </c>
      <c r="B152" s="43" t="inlineStr">
        <is>
          <t>exclude_out_of_scope_topic_or_population</t>
        </is>
      </c>
      <c r="C152" s="41" t="inlineStr">
        <is>
          <t>Excluir: tema/población fuera de alcance</t>
        </is>
      </c>
      <c r="D152" s="43" t="inlineStr">
        <is>
          <t>Excluded</t>
        </is>
      </c>
      <c r="E152" s="43" t="inlineStr">
        <is>
          <t>No</t>
        </is>
      </c>
      <c r="F152" s="43" t="inlineStr">
        <is>
          <t>Title/abstract screening</t>
        </is>
      </c>
      <c r="G152" s="41">
        <f>IF(D152="Provisional include",IFERROR(INDEX('Texto_completo_191'!$H$2:$H$193,MATCH(A152,'Texto_completo_191'!$A$2:$A$193,0)),"Not recorded"),IF(D152="Report not retrieved","Not retrieved","Not applicable"))</f>
        <v/>
      </c>
      <c r="H152" s="41">
        <f>IF(D152="Provisional include",IFERROR(INDEX('Texto_completo_191'!$J$2:$J$193,MATCH(A152,'Texto_completo_191'!$A$2:$A$193,0)),"Pending adjudication"),IF(D152="Report not retrieved","Report not retrieved","Not applicable"))</f>
        <v/>
      </c>
      <c r="I152" s="41" t="str"/>
      <c r="J152" s="41" t="inlineStr">
        <is>
          <t>No estudia ASD en el sentido del protocolo, usa otro significado de ASD o aborda otra población/resultado sin aplicación pertinente al proceso ASD.</t>
        </is>
      </c>
      <c r="K152" s="43" t="n"/>
      <c r="L152" s="43" t="n"/>
      <c r="M152" s="130" t="n">
        <v>2026</v>
      </c>
      <c r="N152" s="41" t="inlineStr">
        <is>
          <t>Knowledge Graphs Based on Meta-Analysis Papers Improve the Quality of Case Formulation: Mixed Methods Design</t>
        </is>
      </c>
      <c r="O152" s="43" t="inlineStr">
        <is>
          <t>Kenji Yokotani and Yasumitsu Jikihara and Kohei Koiwa</t>
        </is>
      </c>
      <c r="P152" s="43" t="inlineStr">
        <is>
          <t>10.2196/76808</t>
        </is>
      </c>
      <c r="Q152" s="41" t="inlineStr">
        <is>
          <t>JMIR Formative Research</t>
        </is>
      </c>
      <c r="R152" s="43" t="inlineStr">
        <is>
          <t>article</t>
        </is>
      </c>
      <c r="S152" s="43" t="inlineStr">
        <is>
          <t>JMIR Publications Inc.</t>
        </is>
      </c>
      <c r="T152" s="43" t="inlineStr">
        <is>
          <t>https://doi.org/10.2196/76808</t>
        </is>
      </c>
      <c r="U152" s="41" t="str"/>
      <c r="V152" s="43" t="inlineStr">
        <is>
          <t>BACKGROUND: Case formulation (CF) is a core skill for therapists; however,  creating high-quality CF requires considerable time. OBJECTIVE: This study demonstrates that providing a knowledge graph based on the meta-analytic literature can enhance CF quality. METHODS: Five groups were established, including four large language model (LLM) groups and one human expert group, each generating 25 CFs based on 25 vignettes. The Control group with Claude Sonnet 3.7 produced 25 CFs. The Personalization group served as the control group with additional personalization prompts. The Knowledge Graph group employed an LLM that generated 25 CFs, which was provided with a meta-analysis Knowledge Graph. Further incorporation of additional personalization prompts then comprised the Knowledge Graph with Personalization group. Finally, the Expert Group consisted of 25 CFs generated by a human expert. These 125 CFs in total were evaluated for general quality (i.e., correctness, completeness, feasibility, and consistency) using a 7-point scale and 18 essential elements with binary scores (0 or 1) by another human expert. The CFs were also qualitatively analyzed. RESULTS: The Knowledge Graph and Knowledge Graph with Personalization groups scored significantly higher than the control group in terms of correctness, completeness, and feasibility. The Expert group scored significantly higher on consistency than the machine-generated groups. Additionally, there was no significant difference in the feasibility scores between the Knowledge Graph, Knowledge Graph with Personalization, and expert groups. The qualitative evaluation suggested that human CFs narrow the text to content that is easy for the client to read, whereas machine CFs are more likely to include expressions that are unnatural to the client. CONCLUSIONS: These results indicate that providing knowledge graphs to novice therapists increases the correctness, completeness, and feasibility of CF. Providing experienced therapists with knowledge graphs is suggested to improve the quality of their CF and mental health services. CLINICALTRIAL: None.</t>
        </is>
      </c>
      <c r="W152" s="43" t="inlineStr">
        <is>
          <t>title_abstract_plus_targeted_primary_source_verification</t>
        </is>
      </c>
      <c r="X152" s="43" t="inlineStr">
        <is>
          <t>doi:10.2196/76808</t>
        </is>
      </c>
      <c r="Y152" s="43">
        <f>COUNTIF($A$2:$A$431,A152)</f>
        <v/>
      </c>
      <c r="Z152" s="41">
        <f>IF(D152="Provisional include",IFERROR(IF(INDEX('Texto_completo_191'!$K$2:$K$193,MATCH(A152,'Texto_completo_191'!$A$2:$A$193,0))=0,"",INDEX('Texto_completo_191'!$K$2:$K$193,MATCH(A152,'Texto_completo_191'!$A$2:$A$193,0))),""),IF(D152="Excluded",J152,""))</f>
        <v/>
      </c>
      <c r="AA152" s="43">
        <f>IF(D152="Provisional include",IFERROR(IF(INDEX('Texto_completo_191'!$L$2:$L$193,MATCH(A152,'Texto_completo_191'!$A$2:$A$193,0))=0,"",INDEX('Texto_completo_191'!$L$2:$L$193,MATCH(A152,'Texto_completo_191'!$A$2:$A$193,0))),""),"")</f>
        <v/>
      </c>
      <c r="AB152" s="131">
        <f>IF(D152="Provisional include",IFERROR(IF(INDEX('Texto_completo_191'!$M$2:$M$193,MATCH(A152,'Texto_completo_191'!$A$2:$A$193,0))=0,"",INDEX('Texto_completo_191'!$M$2:$M$193,MATCH(A152,'Texto_completo_191'!$A$2:$A$193,0))),""),"")</f>
        <v/>
      </c>
    </row>
    <row r="153" ht="34" customHeight="1">
      <c r="A153" s="130" t="n">
        <v>152</v>
      </c>
      <c r="B153" s="43" t="inlineStr">
        <is>
          <t>exclude_no_qualifying_ai_application</t>
        </is>
      </c>
      <c r="C153" s="41" t="inlineStr">
        <is>
          <t>Excluir: sin aplicación de IA elegible</t>
        </is>
      </c>
      <c r="D153" s="43" t="inlineStr">
        <is>
          <t>Excluded</t>
        </is>
      </c>
      <c r="E153" s="43" t="inlineStr">
        <is>
          <t>No</t>
        </is>
      </c>
      <c r="F153" s="43" t="inlineStr">
        <is>
          <t>Title/abstract screening</t>
        </is>
      </c>
      <c r="G153" s="41">
        <f>IF(D153="Provisional include",IFERROR(INDEX('Texto_completo_191'!$H$2:$H$193,MATCH(A153,'Texto_completo_191'!$A$2:$A$193,0)),"Not recorded"),IF(D153="Report not retrieved","Not retrieved","Not applicable"))</f>
        <v/>
      </c>
      <c r="H153" s="41">
        <f>IF(D153="Provisional include",IFERROR(INDEX('Texto_completo_191'!$J$2:$J$193,MATCH(A153,'Texto_completo_191'!$A$2:$A$193,0)),"Pending adjudication"),IF(D153="Report not retrieved","Report not retrieved","Not applicable"))</f>
        <v/>
      </c>
      <c r="I153" s="41" t="str"/>
      <c r="J153" s="41" t="inlineStr">
        <is>
          <t>El trabajo no implementa ni evalúa una técnica de IA/ML como componente sustantivo del estudio de ASD.</t>
        </is>
      </c>
      <c r="K153" s="43" t="n"/>
      <c r="L153" s="43" t="n"/>
      <c r="M153" s="130" t="n">
        <v>2026</v>
      </c>
      <c r="N153" s="41" t="inlineStr">
        <is>
          <t>Serious Game Aimed at Assessing Executive Planning Skills in Children With Autism: Cross-Sectional Design and Formative Evaluation of ShopAutiPlan</t>
        </is>
      </c>
      <c r="O153" s="43" t="inlineStr">
        <is>
          <t>Athmar N M Shamhan and Mohamad Hassan Fadi Hijab and Marwa Qaraqe and Dena Al-Thani</t>
        </is>
      </c>
      <c r="P153" s="43" t="inlineStr">
        <is>
          <t>10.2196/90444</t>
        </is>
      </c>
      <c r="Q153" s="41" t="inlineStr">
        <is>
          <t>JMIR Serious Games</t>
        </is>
      </c>
      <c r="R153" s="43" t="inlineStr">
        <is>
          <t>article</t>
        </is>
      </c>
      <c r="S153" s="43" t="inlineStr">
        <is>
          <t>JMIR Publications Inc.</t>
        </is>
      </c>
      <c r="T153" s="43" t="inlineStr">
        <is>
          <t>https://doi.org/10.2196/90444</t>
        </is>
      </c>
      <c r="U153" s="41" t="str"/>
      <c r="V153" s="43" t="inlineStr">
        <is>
          <t>Background: Planning deficits are a common and functionally significant executive function difficulty in children with autism, affecting everyday activities such as organizing tasks, prioritizing goals, and monitoring progress. Traditional neuropsychological assessments often lack ecological validity and may not capture these skills in real-world contexts. Serious games offer promising alternatives by simulating everyday scenarios and enabling observation of planning behaviors during interactive tasks. However, most existing systems focus on training rather than theory-driven assessment, and are rarely evaluated for usability before deployment with children with autism. Objective: This study aimed to design and evaluate ShopAutiPlan, a supermarket-based serious game intended to assess executive planning skills in children with ASD by conducting a formative expert evaluation before its use in clinical or research settings. The evaluation sought to identify usability strengths and limitations, ensuring that the system aligns with planning theory and accommodates the unique needs of autistic users. Methods: A theory-driven design approach grounded in the Hayes-Roth cognitive model of planning was used to map planning subcomponents—including goal formulation, strategy generation, sequencing, execution, and monitoring—to in-game tasks and logged behavioral metrics. A cross-sectional, formative expert-based usability evaluation was conducted using inspection and think-aloud protocols. Six domain experts (2 psychologists, 2 human-computer interaction researchers, and 2 game developers) participated in individual evaluation sessions. Usability assessment was guided by ASD-specific usability heuristics, and experts completed the System Usability Scale (SUS). SUS scores were summarized using descriptive statistics, and qualitative feedback was analyzed through deductive coding mapped to heuristic categories. Results: Across experts, 45 usability issues were identified, spanning cognitive accessibility, feedback clarity, realism, and technical performance. Severity ratings varied according to disciplinary perspectives: psychologists highlighted cognitive load, sensory accessibility, and task clarity, whereas developers focused on system responsiveness, interaction consistency, and technical reliability. The overall SUS score (mean 70.4, 95% CI 45.2‐95.7) exceeded the standard benchmark of 68, supporting the acceptability of the system and complementing the qualitative findings from the heuristic evaluation. Recommendations from the evaluation informed iterative refinements to interface design, interaction flow, and task representation to enhance alignment between planning constructs and user experience. Conclusions: To the best of our knowledge, this study introduces the first shopping-based serious game specifically designed to assess executive planning skills in children with autism. Unlike many existing autism-related serious games that primarily focus on intervention or training, ShopAutiPlan adopts a theory-driven assessment-oriented design grounded in a cognitive model of planning and supported by gameplay-based behavioral measures. By integrating cognitive theory, serious game design, and interdisciplinary usability evaluation, the study proposes a structured framework for developing ecologically valid digital assessment tools that may complement conventional neuropsychological approaches in autism research and clinical practice.</t>
        </is>
      </c>
      <c r="W153" s="43" t="inlineStr">
        <is>
          <t>title_abstract_plus_targeted_primary_source_verification</t>
        </is>
      </c>
      <c r="X153" s="43" t="inlineStr">
        <is>
          <t>doi:10.2196/90444</t>
        </is>
      </c>
      <c r="Y153" s="43">
        <f>COUNTIF($A$2:$A$431,A153)</f>
        <v/>
      </c>
      <c r="Z153" s="41">
        <f>IF(D153="Provisional include",IFERROR(IF(INDEX('Texto_completo_191'!$K$2:$K$193,MATCH(A153,'Texto_completo_191'!$A$2:$A$193,0))=0,"",INDEX('Texto_completo_191'!$K$2:$K$193,MATCH(A153,'Texto_completo_191'!$A$2:$A$193,0))),""),IF(D153="Excluded",J153,""))</f>
        <v/>
      </c>
      <c r="AA153" s="43">
        <f>IF(D153="Provisional include",IFERROR(IF(INDEX('Texto_completo_191'!$L$2:$L$193,MATCH(A153,'Texto_completo_191'!$A$2:$A$193,0))=0,"",INDEX('Texto_completo_191'!$L$2:$L$193,MATCH(A153,'Texto_completo_191'!$A$2:$A$193,0))),""),"")</f>
        <v/>
      </c>
      <c r="AB153" s="131">
        <f>IF(D153="Provisional include",IFERROR(IF(INDEX('Texto_completo_191'!$M$2:$M$193,MATCH(A153,'Texto_completo_191'!$A$2:$A$193,0))=0,"",INDEX('Texto_completo_191'!$M$2:$M$193,MATCH(A153,'Texto_completo_191'!$A$2:$A$193,0))),""),"")</f>
        <v/>
      </c>
    </row>
    <row r="154" ht="34" customHeight="1">
      <c r="A154" s="130" t="n">
        <v>153</v>
      </c>
      <c r="B154" s="43" t="inlineStr">
        <is>
          <t>exclude_no_qualifying_ai_application</t>
        </is>
      </c>
      <c r="C154" s="41" t="inlineStr">
        <is>
          <t>Excluir: sin aplicación de IA elegible</t>
        </is>
      </c>
      <c r="D154" s="43" t="inlineStr">
        <is>
          <t>Excluded</t>
        </is>
      </c>
      <c r="E154" s="43" t="inlineStr">
        <is>
          <t>No</t>
        </is>
      </c>
      <c r="F154" s="43" t="inlineStr">
        <is>
          <t>Title/abstract screening</t>
        </is>
      </c>
      <c r="G154" s="41">
        <f>IF(D154="Provisional include",IFERROR(INDEX('Texto_completo_191'!$H$2:$H$193,MATCH(A154,'Texto_completo_191'!$A$2:$A$193,0)),"Not recorded"),IF(D154="Report not retrieved","Not retrieved","Not applicable"))</f>
        <v/>
      </c>
      <c r="H154" s="41">
        <f>IF(D154="Provisional include",IFERROR(INDEX('Texto_completo_191'!$J$2:$J$193,MATCH(A154,'Texto_completo_191'!$A$2:$A$193,0)),"Pending adjudication"),IF(D154="Report not retrieved","Report not retrieved","Not applicable"))</f>
        <v/>
      </c>
      <c r="I154" s="41" t="str"/>
      <c r="J154" s="41" t="inlineStr">
        <is>
          <t>El trabajo no implementa ni evalúa una técnica de IA/ML como componente sustantivo del estudio de ASD.</t>
        </is>
      </c>
      <c r="K154" s="43" t="n"/>
      <c r="L154" s="43" t="n"/>
      <c r="M154" s="130" t="n">
        <v>2026</v>
      </c>
      <c r="N154" s="41" t="inlineStr">
        <is>
          <t>Physical activity and salivary serotonin levels among children with or without autism spectrum disorders: A comparative cross-sectional study</t>
        </is>
      </c>
      <c r="O154" s="43" t="inlineStr">
        <is>
          <t>Sima Dastamooz and Shahzad Tahmasebi Boroujeni and Liye Zou and Mohammad H D Farahani and Mina Hasani and Sanaz Dastamouz and Nahid Sarahian and Seyed Ahmad Hosseini and Masoume Kordnayej</t>
        </is>
      </c>
      <c r="P154" s="43" t="inlineStr">
        <is>
          <t>10.1016/j.reia.2026.202879</t>
        </is>
      </c>
      <c r="Q154" s="41" t="inlineStr">
        <is>
          <t>Research in Autism</t>
        </is>
      </c>
      <c r="R154" s="43" t="inlineStr">
        <is>
          <t>article</t>
        </is>
      </c>
      <c r="S154" s="43" t="inlineStr">
        <is>
          <t>Elsevier Ltd</t>
        </is>
      </c>
      <c r="T154" s="43" t="inlineStr">
        <is>
          <t>https://www.sciencedirect.com/science/article/pii/S3050656526000933</t>
        </is>
      </c>
      <c r="U154" s="41" t="str"/>
      <c r="V154" s="43" t="inlineStr">
        <is>
          <t>Introduction: Serotonergic dysregulation is implicated in autism spectrum disorders (ASD), and saliva offers a feasible, noninvasive matrix for serotonin assessment. Physical activity (PA) can influence peripheral serotonin. However, the relationship between PA and salivary serotonin in children and adolescents with ASD remains unclear. Accordingly, we compared salivary serotonin, PA, and sedentary behavior (SB) in children and adolescents with ASD versus typically developing (TD) peers, assessed PA and serotonin associations within each group, and examined whether findings varied across DSM-5 autism severity levels (1−3). Methods: In a multi-center cross-sectional study in Iran, salivary serotonin (ELISA) and parent-proxy PA (International Physical Activity Questionnaire) were assessed in children and adolescents with ASD (n = 62; DSM-5 severity levels 1–3) and TD peers (n = 16), aged 5–13 years. Group differences were evaluated using Mann–Whitney U tests, and associations between PA, SB, and serotonin were examined using robust regression. Results: Children and adolescents with ASD had higher salivary serotonin than TD (160 ± 94.3 vs 81.8 ± 40.6 pg. ml−1; p = 0.001). Compared with TD, children and adolescents with ASD reported lower walking, moderate activity, and lower sitting time. PA indices were not correlated with salivary serotonin in either group, or outcomes did not differ across ASD severity levels. Discussion: Findings support altered peripheral serotonergic functioning in ASD and suggest that differences in reported PA do not explain salivary serotonin variation. Longitudinal and device-based activity assessments are warranted.</t>
        </is>
      </c>
      <c r="W154" s="43" t="inlineStr">
        <is>
          <t>title_abstract_plus_targeted_primary_source_verification</t>
        </is>
      </c>
      <c r="X154" s="43" t="inlineStr">
        <is>
          <t>doi:10.1016/j.reia.2026.202879</t>
        </is>
      </c>
      <c r="Y154" s="43">
        <f>COUNTIF($A$2:$A$431,A154)</f>
        <v/>
      </c>
      <c r="Z154" s="41">
        <f>IF(D154="Provisional include",IFERROR(IF(INDEX('Texto_completo_191'!$K$2:$K$193,MATCH(A154,'Texto_completo_191'!$A$2:$A$193,0))=0,"",INDEX('Texto_completo_191'!$K$2:$K$193,MATCH(A154,'Texto_completo_191'!$A$2:$A$193,0))),""),IF(D154="Excluded",J154,""))</f>
        <v/>
      </c>
      <c r="AA154" s="43">
        <f>IF(D154="Provisional include",IFERROR(IF(INDEX('Texto_completo_191'!$L$2:$L$193,MATCH(A154,'Texto_completo_191'!$A$2:$A$193,0))=0,"",INDEX('Texto_completo_191'!$L$2:$L$193,MATCH(A154,'Texto_completo_191'!$A$2:$A$193,0))),""),"")</f>
        <v/>
      </c>
      <c r="AB154" s="131">
        <f>IF(D154="Provisional include",IFERROR(IF(INDEX('Texto_completo_191'!$M$2:$M$193,MATCH(A154,'Texto_completo_191'!$A$2:$A$193,0))=0,"",INDEX('Texto_completo_191'!$M$2:$M$193,MATCH(A154,'Texto_completo_191'!$A$2:$A$193,0))),""),"")</f>
        <v/>
      </c>
    </row>
    <row r="155" ht="34" customHeight="1">
      <c r="A155" s="130" t="n">
        <v>154</v>
      </c>
      <c r="B155" s="43" t="inlineStr">
        <is>
          <t>include_after_title_abstract_screen</t>
        </is>
      </c>
      <c r="C155" s="41" t="inlineStr">
        <is>
          <t>Incluir provisionalmente</t>
        </is>
      </c>
      <c r="D155" s="43" t="inlineStr">
        <is>
          <t>Provisional include</t>
        </is>
      </c>
      <c r="E155" s="43" t="inlineStr">
        <is>
          <t>Sí</t>
        </is>
      </c>
      <c r="F155" s="43" t="inlineStr">
        <is>
          <t>Title/abstract screening</t>
        </is>
      </c>
      <c r="G155" s="41">
        <f>IF(D155="Provisional include",IFERROR(INDEX('Texto_completo_191'!$H$2:$H$193,MATCH(A155,'Texto_completo_191'!$A$2:$A$193,0)),"Not recorded"),IF(D155="Report not retrieved","Not retrieved","Not applicable"))</f>
        <v/>
      </c>
      <c r="H155" s="41">
        <f>IF(D155="Provisional include",IFERROR(INDEX('Texto_completo_191'!$J$2:$J$193,MATCH(A155,'Texto_completo_191'!$A$2:$A$193,0)),"Pending adjudication"),IF(D155="Report not retrieved","Report not retrieved","Not applicable"))</f>
        <v/>
      </c>
      <c r="I155" s="41" t="str"/>
      <c r="J155" s="41" t="inlineStr">
        <is>
          <t>Estudio primario o implementación/evaluación empírica de IA, aprendizaje automático o modelado computacional aplicado a ASD, riesgo, caracterización, apoyo o intervención.</t>
        </is>
      </c>
      <c r="K155" s="43" t="n"/>
      <c r="L155" s="43" t="n"/>
      <c r="M155" s="130" t="n">
        <v>2026</v>
      </c>
      <c r="N155" s="41" t="inlineStr">
        <is>
          <t>A two-step temporal data augmentation and supervised learning framework for predicting autism diagnosis at 36 months in patients with tuberous sclerosis complex</t>
        </is>
      </c>
      <c r="O155" s="43" t="inlineStr">
        <is>
          <t>Cancan Zhang and Runqiu Wang and Jamie K Capal and Siddharth Srivastava and Rajna Filip-Dhima and E Martina Bebin and Darcy A Krueger and Hope Northrup and Joyce Y Wu and Simon K Warfield and Mustafa Sahin and Bo Zhang</t>
        </is>
      </c>
      <c r="P155" s="43" t="inlineStr">
        <is>
          <t>10.1016/j.compbiomed.2026.111719</t>
        </is>
      </c>
      <c r="Q155" s="41" t="inlineStr">
        <is>
          <t>Computers in Biology and Medicine</t>
        </is>
      </c>
      <c r="R155" s="43" t="inlineStr">
        <is>
          <t>article</t>
        </is>
      </c>
      <c r="S155" s="43" t="inlineStr">
        <is>
          <t>Elsevier Ltd</t>
        </is>
      </c>
      <c r="T155" s="43" t="inlineStr">
        <is>
          <t>https://www.sciencedirect.com/science/article/pii/S0010482526002830</t>
        </is>
      </c>
      <c r="U155" s="41" t="str"/>
      <c r="V155"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155" s="43" t="inlineStr">
        <is>
          <t>title_abstract_plus_targeted_primary_source_verification</t>
        </is>
      </c>
      <c r="X155" s="43" t="inlineStr">
        <is>
          <t>doi:10.1016/j.compbiomed.2026.111719</t>
        </is>
      </c>
      <c r="Y155" s="43">
        <f>COUNTIF($A$2:$A$431,A155)</f>
        <v/>
      </c>
      <c r="Z155" s="41">
        <f>IF(D155="Provisional include",IFERROR(IF(INDEX('Texto_completo_191'!$K$2:$K$193,MATCH(A155,'Texto_completo_191'!$A$2:$A$193,0))=0,"",INDEX('Texto_completo_191'!$K$2:$K$193,MATCH(A155,'Texto_completo_191'!$A$2:$A$193,0))),""),IF(D155="Excluded",J155,""))</f>
        <v/>
      </c>
      <c r="AA155" s="43">
        <f>IF(D155="Provisional include",IFERROR(IF(INDEX('Texto_completo_191'!$L$2:$L$193,MATCH(A155,'Texto_completo_191'!$A$2:$A$193,0))=0,"",INDEX('Texto_completo_191'!$L$2:$L$193,MATCH(A155,'Texto_completo_191'!$A$2:$A$193,0))),""),"")</f>
        <v/>
      </c>
      <c r="AB155" s="131">
        <f>IF(D155="Provisional include",IFERROR(IF(INDEX('Texto_completo_191'!$M$2:$M$193,MATCH(A155,'Texto_completo_191'!$A$2:$A$193,0))=0,"",INDEX('Texto_completo_191'!$M$2:$M$193,MATCH(A155,'Texto_completo_191'!$A$2:$A$193,0))),""),"")</f>
        <v/>
      </c>
    </row>
    <row r="156" ht="34" customHeight="1">
      <c r="A156" s="130" t="n">
        <v>155</v>
      </c>
      <c r="B156" s="43" t="inlineStr">
        <is>
          <t>exclude_secondary_or_nonempirical_publication</t>
        </is>
      </c>
      <c r="C156" s="41" t="inlineStr">
        <is>
          <t>Excluir: publicación secundaria/no empírica</t>
        </is>
      </c>
      <c r="D156" s="43" t="inlineStr">
        <is>
          <t>Excluded</t>
        </is>
      </c>
      <c r="E156" s="43" t="inlineStr">
        <is>
          <t>No</t>
        </is>
      </c>
      <c r="F156" s="43" t="inlineStr">
        <is>
          <t>Title/abstract screening</t>
        </is>
      </c>
      <c r="G156" s="41">
        <f>IF(D156="Provisional include",IFERROR(INDEX('Texto_completo_191'!$H$2:$H$193,MATCH(A156,'Texto_completo_191'!$A$2:$A$193,0)),"Not recorded"),IF(D156="Report not retrieved","Not retrieved","Not applicable"))</f>
        <v/>
      </c>
      <c r="H156" s="41">
        <f>IF(D156="Provisional include",IFERROR(INDEX('Texto_completo_191'!$J$2:$J$193,MATCH(A156,'Texto_completo_191'!$A$2:$A$193,0)),"Pending adjudication"),IF(D156="Report not retrieved","Report not retrieved","Not applicable"))</f>
        <v/>
      </c>
      <c r="I156" s="41" t="str"/>
      <c r="J156" s="41" t="inlineStr">
        <is>
          <t>Revisión, metaanálisis, encuesta de literatura, protocolo, perspectiva, carta, editorial o capítulo de síntesis sin estudio primario elegible.</t>
        </is>
      </c>
      <c r="K156" s="43" t="n"/>
      <c r="L156" s="43" t="n"/>
      <c r="M156" s="130" t="n">
        <v>2026</v>
      </c>
      <c r="N156" s="41" t="inlineStr">
        <is>
          <t>Digital Health Interventions for Sexual Health Education Among Adolescents With Autism Spectrum Disorder: Scoping Review</t>
        </is>
      </c>
      <c r="O156" s="43" t="inlineStr">
        <is>
          <t>Elsi Rahmadani and Idris Adewale Ahmed</t>
        </is>
      </c>
      <c r="P156" s="43" t="inlineStr">
        <is>
          <t>10.2196/79009</t>
        </is>
      </c>
      <c r="Q156" s="41" t="inlineStr">
        <is>
          <t>JMIR Pediatrics and Parenting</t>
        </is>
      </c>
      <c r="R156" s="43" t="inlineStr">
        <is>
          <t>article</t>
        </is>
      </c>
      <c r="S156" s="43" t="inlineStr">
        <is>
          <t>JMIR Publications Inc.</t>
        </is>
      </c>
      <c r="T156" s="43" t="inlineStr">
        <is>
          <t>https://doi.org/10.2196/79009</t>
        </is>
      </c>
      <c r="U156" s="41" t="str"/>
      <c r="V156" s="43" t="inlineStr">
        <is>
          <t>BACKGROUND: Adolescents with autism spectrum disorder (ASD) experience persistent barriers to accessing comprehensive and developmentally appropriate sexual health  education. Conventional curricula often fail to reflect their cognitive, social,  and communication needs, increasing vulnerability to misinformation and sexual  exploitation. Digital health interventions offer a promising avenue to deliver  tailored, interactive, and accessible learning experiences for adolescents with  ASD. OBJECTIVE: This scoping review aimed to map and synthesize the evidence on  digital health interventions designed to provide sexual health education to  adolescents with ASD. METHODS: A scoping review was conducted using Arksey and  O'Malley's framework, refined with Joanna Briggs Institute guidance and reported  following the PRISMA-ScR (Preferred Reporting Items for Systematic Reviews and  Meta-Analyses extension for Scoping Reviews) standards. In total, 6 databases  (ie, PubMed, Scopus, CINAHL, ERIC, PsycINFO, and Web of Science) were searched  from 2010 to June 2025. Eligible studies involved adolescents aged 10 to 19 years  with ASD, used digital platforms to deliver sexual or reproductive health  education, and were published in English. Two reviewers independently screened,  extracted, and synthesized data using descriptive and thematic approaches.  RESULTS: A total of 16 studies met the inclusion criteria. Most studies were  conducted in high-income countries and delivered content through video-based,  web-based, or mobile modalities. Key features associated with positive learning  outcomes included personalization, strong visual interactivity, and caregiver  involvement. Reported improvements focused on sexual knowledge, behavioral  understanding, and user acceptability. However, methodological limitations were  common, including small and nonrepresentative samples, a lack of standardized  outcome measures, and minimal gender-specific or culturally adapted content.  Notably, co-design with autistic adolescents and implementation in low- and  middle-income countries was scarce. CONCLUSIONS: Digital health interventions  demonstrate promising early effectiveness for delivering inclusive,  developmentally appropriate sexual health education to adolescents with ASD. To  advance this field, future research must strengthen methodological rigor, include  diverse and gender-balanced populations, use participatory design, and ensure  cultural adaptability to support equitable access globally.</t>
        </is>
      </c>
      <c r="W156" s="43" t="inlineStr">
        <is>
          <t>title_abstract_plus_targeted_primary_source_verification</t>
        </is>
      </c>
      <c r="X156" s="43" t="inlineStr">
        <is>
          <t>doi:10.2196/79009</t>
        </is>
      </c>
      <c r="Y156" s="43">
        <f>COUNTIF($A$2:$A$431,A156)</f>
        <v/>
      </c>
      <c r="Z156" s="41">
        <f>IF(D156="Provisional include",IFERROR(IF(INDEX('Texto_completo_191'!$K$2:$K$193,MATCH(A156,'Texto_completo_191'!$A$2:$A$193,0))=0,"",INDEX('Texto_completo_191'!$K$2:$K$193,MATCH(A156,'Texto_completo_191'!$A$2:$A$193,0))),""),IF(D156="Excluded",J156,""))</f>
        <v/>
      </c>
      <c r="AA156" s="43">
        <f>IF(D156="Provisional include",IFERROR(IF(INDEX('Texto_completo_191'!$L$2:$L$193,MATCH(A156,'Texto_completo_191'!$A$2:$A$193,0))=0,"",INDEX('Texto_completo_191'!$L$2:$L$193,MATCH(A156,'Texto_completo_191'!$A$2:$A$193,0))),""),"")</f>
        <v/>
      </c>
      <c r="AB156" s="131">
        <f>IF(D156="Provisional include",IFERROR(IF(INDEX('Texto_completo_191'!$M$2:$M$193,MATCH(A156,'Texto_completo_191'!$A$2:$A$193,0))=0,"",INDEX('Texto_completo_191'!$M$2:$M$193,MATCH(A156,'Texto_completo_191'!$A$2:$A$193,0))),""),"")</f>
        <v/>
      </c>
    </row>
    <row r="157" ht="34" customHeight="1">
      <c r="A157" s="130" t="n">
        <v>156</v>
      </c>
      <c r="B157" s="43" t="inlineStr">
        <is>
          <t>exclude_no_qualifying_ai_application</t>
        </is>
      </c>
      <c r="C157" s="41" t="inlineStr">
        <is>
          <t>Excluir: sin aplicación de IA elegible</t>
        </is>
      </c>
      <c r="D157" s="43" t="inlineStr">
        <is>
          <t>Excluded</t>
        </is>
      </c>
      <c r="E157" s="43" t="inlineStr">
        <is>
          <t>No</t>
        </is>
      </c>
      <c r="F157" s="43" t="inlineStr">
        <is>
          <t>Title/abstract screening</t>
        </is>
      </c>
      <c r="G157" s="41">
        <f>IF(D157="Provisional include",IFERROR(INDEX('Texto_completo_191'!$H$2:$H$193,MATCH(A157,'Texto_completo_191'!$A$2:$A$193,0)),"Not recorded"),IF(D157="Report not retrieved","Not retrieved","Not applicable"))</f>
        <v/>
      </c>
      <c r="H157" s="41">
        <f>IF(D157="Provisional include",IFERROR(INDEX('Texto_completo_191'!$J$2:$J$193,MATCH(A157,'Texto_completo_191'!$A$2:$A$193,0)),"Pending adjudication"),IF(D157="Report not retrieved","Report not retrieved","Not applicable"))</f>
        <v/>
      </c>
      <c r="I157" s="41" t="str"/>
      <c r="J157" s="41" t="inlineStr">
        <is>
          <t>El trabajo no implementa ni evalúa una técnica de IA/ML como componente sustantivo del estudio de ASD.</t>
        </is>
      </c>
      <c r="K157" s="43" t="n"/>
      <c r="L157" s="43" t="n"/>
      <c r="M157" s="130" t="n">
        <v>2026</v>
      </c>
      <c r="N157" s="41" t="inlineStr">
        <is>
          <t>Effects of consumption of selenium biofortified milk on antioxidant and inflammatory biomarkers in children with autism spectrum disorder: A controlled, single-blind intervention study</t>
        </is>
      </c>
      <c r="O157" s="43" t="inlineStr">
        <is>
          <t>Marta Liliane de Vasconcelos and Fábio da Veiga Ued and Marcia Delgado da Cruz Gomes and Luiz Fernando Costa e Silva and Giovana Fumes Ghantous and Arlindo Saran Netto and João Alberto Negrão and Jeremy Paul Hill and Ana Maria Centola Vidal</t>
        </is>
      </c>
      <c r="P157" s="43" t="inlineStr">
        <is>
          <t>10.1016/j.jff.2026.107161</t>
        </is>
      </c>
      <c r="Q157" s="41" t="inlineStr">
        <is>
          <t>Journal of Functional Foods</t>
        </is>
      </c>
      <c r="R157" s="43" t="inlineStr">
        <is>
          <t>article</t>
        </is>
      </c>
      <c r="S157" s="43" t="inlineStr">
        <is>
          <t>Elsevier Ltd</t>
        </is>
      </c>
      <c r="T157" s="43" t="inlineStr">
        <is>
          <t>https://www.sciencedirect.com/science/article/pii/S1756464626000113</t>
        </is>
      </c>
      <c r="U157" s="41" t="str"/>
      <c r="V157" s="43" t="inlineStr">
        <is>
          <t>Children with Autism Spectrum Disorder (ASD) often exhibit food selectivity, which may be associated with inadequate Selenium (Se) intake and imbalances in serum levels of enzymatic and non-enzymatic antioxidants as well as inflammatory cytokines. Several studies suggest an association between autism and increased oxidative stress. However, clinical studies in this population remain scarce due to methodological challenges, as do studies assessing Se status and the effects of Se biofortified foods. In this context, the present study aimed to quantify serum levels of Se, zinc (Zn), vitamin E (VitE), antioxidant enzymes, and pro-inflammatory cytokines in children with ASD before and after dietary intervention with Se biofortified cow's milk. Seventeen children with ASD aged between 3 and 10 years were selected and allocated into a conventional milk ( n = 8), and the Se biofortification group ( n = 9), which received cow's milk containing 190 μg/L of Se for 12 weeks (84 days). Serum levels of enzymatic and non-enzymatic antioxidants and gene expression of pro-inflammatory cytokines were measured at baseline and the end of the study. Following the intervention, serum Se levels were significantly higher in the biofortified group (62.97 vs 102.82 μg/dL, p &lt; 0.05). No significant differences were observed in antioxidant enzyme expression; although not statistically significant, greater glutathione peroxidase 1 (GPx1) and catalase (CAT) levels were observed post-intervention, as well as a tendency toward lower VitE and Zn levels. Among the measured pro-inflammatory cytokines, only interleukin 8 (IL-8) significantly increased. Tumor necrosis factor-alpha (TNF-α) and interferon-gamma (IFN-γ) showed a positive correlation with antioxidant enzymes ( p &lt; 0.05). These findings suggest that Se biofortification of milk may serve as a potential nutritional strategy for children with ASD.</t>
        </is>
      </c>
      <c r="W157" s="43" t="inlineStr">
        <is>
          <t>title_abstract_plus_targeted_primary_source_verification</t>
        </is>
      </c>
      <c r="X157" s="43" t="inlineStr">
        <is>
          <t>doi:10.1016/j.jff.2026.107161</t>
        </is>
      </c>
      <c r="Y157" s="43">
        <f>COUNTIF($A$2:$A$431,A157)</f>
        <v/>
      </c>
      <c r="Z157" s="41">
        <f>IF(D157="Provisional include",IFERROR(IF(INDEX('Texto_completo_191'!$K$2:$K$193,MATCH(A157,'Texto_completo_191'!$A$2:$A$193,0))=0,"",INDEX('Texto_completo_191'!$K$2:$K$193,MATCH(A157,'Texto_completo_191'!$A$2:$A$193,0))),""),IF(D157="Excluded",J157,""))</f>
        <v/>
      </c>
      <c r="AA157" s="43">
        <f>IF(D157="Provisional include",IFERROR(IF(INDEX('Texto_completo_191'!$L$2:$L$193,MATCH(A157,'Texto_completo_191'!$A$2:$A$193,0))=0,"",INDEX('Texto_completo_191'!$L$2:$L$193,MATCH(A157,'Texto_completo_191'!$A$2:$A$193,0))),""),"")</f>
        <v/>
      </c>
      <c r="AB157" s="131">
        <f>IF(D157="Provisional include",IFERROR(IF(INDEX('Texto_completo_191'!$M$2:$M$193,MATCH(A157,'Texto_completo_191'!$A$2:$A$193,0))=0,"",INDEX('Texto_completo_191'!$M$2:$M$193,MATCH(A157,'Texto_completo_191'!$A$2:$A$193,0))),""),"")</f>
        <v/>
      </c>
    </row>
    <row r="158" ht="34" customHeight="1">
      <c r="A158" s="130" t="n">
        <v>157</v>
      </c>
      <c r="B158" s="43" t="inlineStr">
        <is>
          <t>exclude_secondary_or_nonempirical_publication</t>
        </is>
      </c>
      <c r="C158" s="41" t="inlineStr">
        <is>
          <t>Excluir: publicación secundaria/no empírica</t>
        </is>
      </c>
      <c r="D158" s="43" t="inlineStr">
        <is>
          <t>Excluded</t>
        </is>
      </c>
      <c r="E158" s="43" t="inlineStr">
        <is>
          <t>No</t>
        </is>
      </c>
      <c r="F158" s="43" t="inlineStr">
        <is>
          <t>Title/abstract screening</t>
        </is>
      </c>
      <c r="G158" s="41">
        <f>IF(D158="Provisional include",IFERROR(INDEX('Texto_completo_191'!$H$2:$H$193,MATCH(A158,'Texto_completo_191'!$A$2:$A$193,0)),"Not recorded"),IF(D158="Report not retrieved","Not retrieved","Not applicable"))</f>
        <v/>
      </c>
      <c r="H158" s="41">
        <f>IF(D158="Provisional include",IFERROR(INDEX('Texto_completo_191'!$J$2:$J$193,MATCH(A158,'Texto_completo_191'!$A$2:$A$193,0)),"Pending adjudication"),IF(D158="Report not retrieved","Report not retrieved","Not applicable"))</f>
        <v/>
      </c>
      <c r="I158" s="41" t="str"/>
      <c r="J158" s="41" t="inlineStr">
        <is>
          <t>Revisión, metaanálisis, encuesta de literatura, protocolo, perspectiva, carta, editorial o capítulo de síntesis sin estudio primario elegible.</t>
        </is>
      </c>
      <c r="K158" s="43" t="n"/>
      <c r="L158" s="43" t="n"/>
      <c r="M158" s="130" t="n">
        <v>2026</v>
      </c>
      <c r="N158" s="41" t="inlineStr">
        <is>
          <t>Natural Language Processing Applied to Psychiatric Clinical Notes: Scoping Review</t>
        </is>
      </c>
      <c r="O158" s="43" t="inlineStr">
        <is>
          <t>Shuying Rao and Xi'ang Chen and Guifeng Deng and Junyi Xie and Tiecheng Jiang and Tao Li and Yaoyun Zhang and Haiteng Jiang</t>
        </is>
      </c>
      <c r="P158" s="43" t="inlineStr">
        <is>
          <t>10.2196/91249</t>
        </is>
      </c>
      <c r="Q158" s="41" t="inlineStr">
        <is>
          <t>JMIR Medical Informatics</t>
        </is>
      </c>
      <c r="R158" s="43" t="inlineStr">
        <is>
          <t>article</t>
        </is>
      </c>
      <c r="S158" s="43" t="inlineStr">
        <is>
          <t>JMIR Publications Inc.</t>
        </is>
      </c>
      <c r="T158" s="43" t="inlineStr">
        <is>
          <t>https://doi.org/10.2196/91249</t>
        </is>
      </c>
      <c r="U158" s="41" t="str"/>
      <c r="V158" s="43" t="inlineStr">
        <is>
          <t>Background: Psychiatric clinical notes in electronic health records (EHRs) provide rich longitudinal information that can support clinical decision-making. Using historical medical data can enable earlier identification of mental illness, better characterization of disease trajectories, and more personalized treatment planning. Natural language processing (NLP) transforms these unstructured notes into analyzable representations for research and care. Objective: This study aims to systematically summarize NLP methodologies for psychiatric clinical notes, compare major modeling paradigms and application areas, and highlight emerging large language model (LLM) trends, key challenges, and future research directions. Methods: Following the PRISMA-ScR (Preferred Reporting Items for Systematic Reviews and Meta-Analyses Extension for Scoping Reviews) guidelines, a literature search was conducted for articles on NLP methods based on psychiatric clinical notes published from January 2021 to December 2025 in Ovid MEDLINE, Ovid EMBASE, PubMed, Scopus, Web of Science, the ACM Digital Library, and ScienceDirect. This scoping review analyzed NLP methods applied to psychiatric clinical notes, focusing on major trends, identifying suitable features for traditional machine learning (ML)–based models, applications of pretrained language models (PLMs), and key challenges. Approaches were categorized as rule-based, traditional ML, hybrid, deep learning (DL), and LLM-based methods across information extraction and text classification tasks. Results: In total, 101 studies were eligible for inclusion. Rule-based methods (n=36) and hybrid approaches (n=34) remained the most widely used techniques, largely favored for their interpretability in handling nuanced, subjective clinical notes. These were followed by DL (n=15), traditional ML (n=10), and LLM-based approaches (n=6). Traditional ML studies relied heavily on engineered features, which could be grouped into 5 broad categories: domain knowledge features, lexical and statistical features, vector-based semantic features, emotion-related features, and temporal features. PLMs improved performance mainly through domain adaptation and task-specific fine-tuning, enhancing the handling of psychiatric language, medical terminology, and clinical note structure. LLM-based studies, although still limited in number, indicated a growing shift toward generative and reasoning-based applications. Conclusions: Hybrid NLP approaches remain dominant, combining domain rules with ML for extraction and classification. DL approaches continue to advance, with domain adaptation supporting medical terminology and clinical semantics. LLMs may further automate complex workflows via zero-shot capabilities and reasoning, alongside growing interest in temporal modeling and multimodal integration. Key future needs include improved generalizability across institutions, privacy protection, and careful attention to ethical implications in clinical deployment.</t>
        </is>
      </c>
      <c r="W158" s="43" t="inlineStr">
        <is>
          <t>title_abstract_plus_targeted_primary_source_verification</t>
        </is>
      </c>
      <c r="X158" s="43" t="inlineStr">
        <is>
          <t>doi:10.2196/91249</t>
        </is>
      </c>
      <c r="Y158" s="43">
        <f>COUNTIF($A$2:$A$431,A158)</f>
        <v/>
      </c>
      <c r="Z158" s="41">
        <f>IF(D158="Provisional include",IFERROR(IF(INDEX('Texto_completo_191'!$K$2:$K$193,MATCH(A158,'Texto_completo_191'!$A$2:$A$193,0))=0,"",INDEX('Texto_completo_191'!$K$2:$K$193,MATCH(A158,'Texto_completo_191'!$A$2:$A$193,0))),""),IF(D158="Excluded",J158,""))</f>
        <v/>
      </c>
      <c r="AA158" s="43">
        <f>IF(D158="Provisional include",IFERROR(IF(INDEX('Texto_completo_191'!$L$2:$L$193,MATCH(A158,'Texto_completo_191'!$A$2:$A$193,0))=0,"",INDEX('Texto_completo_191'!$L$2:$L$193,MATCH(A158,'Texto_completo_191'!$A$2:$A$193,0))),""),"")</f>
        <v/>
      </c>
      <c r="AB158" s="131">
        <f>IF(D158="Provisional include",IFERROR(IF(INDEX('Texto_completo_191'!$M$2:$M$193,MATCH(A158,'Texto_completo_191'!$A$2:$A$193,0))=0,"",INDEX('Texto_completo_191'!$M$2:$M$193,MATCH(A158,'Texto_completo_191'!$A$2:$A$193,0))),""),"")</f>
        <v/>
      </c>
    </row>
    <row r="159" ht="34" customHeight="1">
      <c r="A159" s="130" t="n">
        <v>158</v>
      </c>
      <c r="B159" s="43" t="inlineStr">
        <is>
          <t>exclude_secondary_or_nonempirical_publication</t>
        </is>
      </c>
      <c r="C159" s="41" t="inlineStr">
        <is>
          <t>Excluir: publicación secundaria/no empírica</t>
        </is>
      </c>
      <c r="D159" s="43" t="inlineStr">
        <is>
          <t>Excluded</t>
        </is>
      </c>
      <c r="E159" s="43" t="inlineStr">
        <is>
          <t>No</t>
        </is>
      </c>
      <c r="F159" s="43" t="inlineStr">
        <is>
          <t>Title/abstract screening</t>
        </is>
      </c>
      <c r="G159" s="41">
        <f>IF(D159="Provisional include",IFERROR(INDEX('Texto_completo_191'!$H$2:$H$193,MATCH(A159,'Texto_completo_191'!$A$2:$A$193,0)),"Not recorded"),IF(D159="Report not retrieved","Not retrieved","Not applicable"))</f>
        <v/>
      </c>
      <c r="H159" s="41">
        <f>IF(D159="Provisional include",IFERROR(INDEX('Texto_completo_191'!$J$2:$J$193,MATCH(A159,'Texto_completo_191'!$A$2:$A$193,0)),"Pending adjudication"),IF(D159="Report not retrieved","Report not retrieved","Not applicable"))</f>
        <v/>
      </c>
      <c r="I159" s="41" t="str"/>
      <c r="J159" s="41" t="inlineStr">
        <is>
          <t>Revisión, metaanálisis, encuesta de literatura, protocolo, perspectiva, carta, editorial o capítulo de síntesis sin estudio primario elegible.</t>
        </is>
      </c>
      <c r="K159" s="43" t="n"/>
      <c r="L159" s="43" t="n"/>
      <c r="M159" s="130" t="n">
        <v>2026</v>
      </c>
      <c r="N159" s="41" t="inlineStr">
        <is>
          <t>The emergence of artificial intelligence in autism spectrum disorder research: A review of neuroimaging and behavioral applications</t>
        </is>
      </c>
      <c r="O159" s="43" t="inlineStr">
        <is>
          <t>K B Indra Devi and P M Durai Raj Vincent</t>
        </is>
      </c>
      <c r="P159" s="43" t="inlineStr">
        <is>
          <t>10.1016/j.cosrev.2026.100985</t>
        </is>
      </c>
      <c r="Q159" s="41" t="inlineStr">
        <is>
          <t>Computer Science Review</t>
        </is>
      </c>
      <c r="R159" s="43" t="inlineStr">
        <is>
          <t>article</t>
        </is>
      </c>
      <c r="S159" s="43" t="inlineStr">
        <is>
          <t>Elsevier Ireland Ltd</t>
        </is>
      </c>
      <c r="T159" s="43" t="inlineStr">
        <is>
          <t>https://www.sciencedirect.com/science/article/pii/S1574013726000936</t>
        </is>
      </c>
      <c r="U159" s="41" t="str"/>
      <c r="V159"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 analysis of various approaches and highlighting recent advancements.</t>
        </is>
      </c>
      <c r="W159" s="43" t="inlineStr">
        <is>
          <t>title_abstract_plus_targeted_primary_source_verification</t>
        </is>
      </c>
      <c r="X159" s="43" t="inlineStr">
        <is>
          <t>doi:10.1016/j.cosrev.2026.100985</t>
        </is>
      </c>
      <c r="Y159" s="43">
        <f>COUNTIF($A$2:$A$431,A159)</f>
        <v/>
      </c>
      <c r="Z159" s="41">
        <f>IF(D159="Provisional include",IFERROR(IF(INDEX('Texto_completo_191'!$K$2:$K$193,MATCH(A159,'Texto_completo_191'!$A$2:$A$193,0))=0,"",INDEX('Texto_completo_191'!$K$2:$K$193,MATCH(A159,'Texto_completo_191'!$A$2:$A$193,0))),""),IF(D159="Excluded",J159,""))</f>
        <v/>
      </c>
      <c r="AA159" s="43">
        <f>IF(D159="Provisional include",IFERROR(IF(INDEX('Texto_completo_191'!$L$2:$L$193,MATCH(A159,'Texto_completo_191'!$A$2:$A$193,0))=0,"",INDEX('Texto_completo_191'!$L$2:$L$193,MATCH(A159,'Texto_completo_191'!$A$2:$A$193,0))),""),"")</f>
        <v/>
      </c>
      <c r="AB159" s="131">
        <f>IF(D159="Provisional include",IFERROR(IF(INDEX('Texto_completo_191'!$M$2:$M$193,MATCH(A159,'Texto_completo_191'!$A$2:$A$193,0))=0,"",INDEX('Texto_completo_191'!$M$2:$M$193,MATCH(A159,'Texto_completo_191'!$A$2:$A$193,0))),""),"")</f>
        <v/>
      </c>
    </row>
    <row r="160" ht="34" customHeight="1">
      <c r="A160" s="130" t="n">
        <v>159</v>
      </c>
      <c r="B160" s="43" t="inlineStr">
        <is>
          <t>exclude_no_qualifying_ai_application</t>
        </is>
      </c>
      <c r="C160" s="41" t="inlineStr">
        <is>
          <t>Excluir: sin aplicación de IA elegible</t>
        </is>
      </c>
      <c r="D160" s="43" t="inlineStr">
        <is>
          <t>Excluded</t>
        </is>
      </c>
      <c r="E160" s="43" t="inlineStr">
        <is>
          <t>No</t>
        </is>
      </c>
      <c r="F160" s="43" t="inlineStr">
        <is>
          <t>Title/abstract screening</t>
        </is>
      </c>
      <c r="G160" s="41">
        <f>IF(D160="Provisional include",IFERROR(INDEX('Texto_completo_191'!$H$2:$H$193,MATCH(A160,'Texto_completo_191'!$A$2:$A$193,0)),"Not recorded"),IF(D160="Report not retrieved","Not retrieved","Not applicable"))</f>
        <v/>
      </c>
      <c r="H160" s="41">
        <f>IF(D160="Provisional include",IFERROR(INDEX('Texto_completo_191'!$J$2:$J$193,MATCH(A160,'Texto_completo_191'!$A$2:$A$193,0)),"Pending adjudication"),IF(D160="Report not retrieved","Report not retrieved","Not applicable"))</f>
        <v/>
      </c>
      <c r="I160" s="41" t="str"/>
      <c r="J160" s="41" t="inlineStr">
        <is>
          <t>El trabajo no implementa ni evalúa una técnica de IA/ML como componente sustantivo del estudio de ASD.</t>
        </is>
      </c>
      <c r="K160" s="43" t="n"/>
      <c r="L160" s="43" t="n"/>
      <c r="M160" s="130" t="n">
        <v>2026</v>
      </c>
      <c r="N160" s="41" t="inlineStr">
        <is>
          <t>Reflections on the Inclusive Co-Design Process of a Virtual Assistant for Individuals With Complex Care Needs: Mixed Methods Study</t>
        </is>
      </c>
      <c r="O160" s="43" t="inlineStr">
        <is>
          <t>Julia F E van Calis and Kirsten E Bevelander and Anneke W C van der Cruijsen and Jenneken Naaldenberg and Geraline L Leusink</t>
        </is>
      </c>
      <c r="P160" s="43" t="inlineStr">
        <is>
          <t>10.2196/81941</t>
        </is>
      </c>
      <c r="Q160" s="41" t="inlineStr">
        <is>
          <t>JMIR Human Factors</t>
        </is>
      </c>
      <c r="R160" s="43" t="inlineStr">
        <is>
          <t>article</t>
        </is>
      </c>
      <c r="S160" s="43" t="inlineStr">
        <is>
          <t>JMIR Publications Inc.</t>
        </is>
      </c>
      <c r="T160" s="43" t="inlineStr">
        <is>
          <t>https://doi.org/10.2196/81941</t>
        </is>
      </c>
      <c r="U160" s="41" t="str"/>
      <c r="V160" s="43" t="inlineStr">
        <is>
          <t>Background: The digitalization of society has transformed daily life and health care, offering opportunities for accessibility and independence for individuals with complex care needs. However, users with limited digital skills still experience challenges because the technologies do not to align with their needs. Inclusive research and design approaches can improve technology by actively involving end users and stakeholders. Objective: This study investigated the experiences of co-researchers with a mild intellectual disability or autism spectrum disorder and other key stakeholders over time regarding the inclusive design process for a digital tool for individuals with complex care needs that was developed in a transdisciplinary consortium. Methods: The project that was examined applied an inclusive design process to develop a sensitive virtual assistant using the Vision in Product Design method and the design thinking approach. Nine consortium members, including 3 co-researchers, participated in semistructured interviews and a group discussion about the inclusive design process after each of the project’s 5 work packages (WPs). This resulted in 31 interviews and 5 group discussions in total. Individual experiences were gathered during interviews, and group discussions facilitated collective reflection. During the interviews, an adapted questionnaire was used for each WP with Likert scales and open-ended questions. The data analysis was conducted using a thematic approach and descriptive statistics for the questionnaire data. Results: Quantitative findings from questionnaires were complemented with qualitative insights from interviews and group discussions, with results presented chronologically per WP. The qualitative analysis resulted in 3 main themes: project approach, collaborative dynamics, and co-design in practice. Project approach showed how the team adapted its inclusive collaboration through expectation management, structured processes, and accessible materials. Collaborative dynamics described how communication and support evolved and how inclusive design principles were applied in practice. Co-design in practice outlined co-researcher involvement and content adaptations across the 5 WPs, highlighting how experiential knowledge directly informed design decisions. These findings show that inclusive collaboration developed over time and contributed meaningfully to both process and content. Conclusions: This study shows that, to accommodate an inclusive research and design process, tensions between project efficiency and meaningful inclusion need to be addressed, underlining the importance of continuous coordination, collaboration, and flexibility in transdisciplinary settings. Further, applying a stepwise approach in inclusive collaborations supports coordination, continuous evaluation, and flexibility. Inclusive methods, like preparatory activities, clear role division, accessible materials, and iterative feedback, enabled active co-researcher participation. These methods contributed to a shift in ownership, allowing co-researchers to gain greater influence and co-shape both the development process and the content. The findings provide insights into how to enhance equity and relevance in inclusive technology design for individuals with complex care needs, such as individuals with a mild intellectual disability or autism spectrum disorder.</t>
        </is>
      </c>
      <c r="W160" s="43" t="inlineStr">
        <is>
          <t>title_abstract_plus_targeted_primary_source_verification</t>
        </is>
      </c>
      <c r="X160" s="43" t="inlineStr">
        <is>
          <t>doi:10.2196/81941</t>
        </is>
      </c>
      <c r="Y160" s="43">
        <f>COUNTIF($A$2:$A$431,A160)</f>
        <v/>
      </c>
      <c r="Z160" s="41">
        <f>IF(D160="Provisional include",IFERROR(IF(INDEX('Texto_completo_191'!$K$2:$K$193,MATCH(A160,'Texto_completo_191'!$A$2:$A$193,0))=0,"",INDEX('Texto_completo_191'!$K$2:$K$193,MATCH(A160,'Texto_completo_191'!$A$2:$A$193,0))),""),IF(D160="Excluded",J160,""))</f>
        <v/>
      </c>
      <c r="AA160" s="43">
        <f>IF(D160="Provisional include",IFERROR(IF(INDEX('Texto_completo_191'!$L$2:$L$193,MATCH(A160,'Texto_completo_191'!$A$2:$A$193,0))=0,"",INDEX('Texto_completo_191'!$L$2:$L$193,MATCH(A160,'Texto_completo_191'!$A$2:$A$193,0))),""),"")</f>
        <v/>
      </c>
      <c r="AB160" s="131">
        <f>IF(D160="Provisional include",IFERROR(IF(INDEX('Texto_completo_191'!$M$2:$M$193,MATCH(A160,'Texto_completo_191'!$A$2:$A$193,0))=0,"",INDEX('Texto_completo_191'!$M$2:$M$193,MATCH(A160,'Texto_completo_191'!$A$2:$A$193,0))),""),"")</f>
        <v/>
      </c>
    </row>
    <row r="161" ht="34" customHeight="1">
      <c r="A161" s="130" t="n">
        <v>160</v>
      </c>
      <c r="B161" s="43" t="inlineStr">
        <is>
          <t>include_after_full_text_open_access</t>
        </is>
      </c>
      <c r="C161" s="41" t="inlineStr">
        <is>
          <t>Incluir tras revisión de texto completo abierto</t>
        </is>
      </c>
      <c r="D161" s="43" t="inlineStr">
        <is>
          <t>Provisional include</t>
        </is>
      </c>
      <c r="E161" s="43" t="inlineStr">
        <is>
          <t>Sí</t>
        </is>
      </c>
      <c r="F161" s="43" t="inlineStr">
        <is>
          <t>Full-text review</t>
        </is>
      </c>
      <c r="G161" s="41">
        <f>IF(D161="Provisional include",IFERROR(INDEX('Texto_completo_191'!$H$2:$H$193,MATCH(A161,'Texto_completo_191'!$A$2:$A$193,0)),"Not recorded"),IF(D161="Report not retrieved","Not retrieved","Not applicable"))</f>
        <v/>
      </c>
      <c r="H161" s="41">
        <f>IF(D161="Provisional include",IFERROR(INDEX('Texto_completo_191'!$J$2:$J$193,MATCH(A161,'Texto_completo_191'!$A$2:$A$193,0)),"Pending adjudication"),IF(D161="Report not retrieved","Report not retrieved","Not applicable"))</f>
        <v/>
      </c>
      <c r="I161" s="41" t="n"/>
      <c r="J161" s="41" t="inlineStr">
        <is>
          <t>Texto completo confirma estudio primario con Deep Learning aplicado a ASD (Topic and identity classification).</t>
        </is>
      </c>
      <c r="K161" s="43" t="n"/>
      <c r="L161" s="43" t="n"/>
      <c r="M161" s="130" t="n">
        <v>2025</v>
      </c>
      <c r="N161" s="41" t="inlineStr">
        <is>
          <t>LLM-Assisted Annotation Framework for Cross Platform Analysis of Autism Online Communities: Implications for Parent Education and Digital Support (Preprint)</t>
        </is>
      </c>
      <c r="O161" s="43" t="inlineStr">
        <is>
          <t>Yifan Xu and Jianhao Ma and Yujia Hu and Yixue Liu and Yu Chen and Wei Feng and Changwei Zhang and Lei Zhang and Xuening Zhang and Ruochen Huang</t>
        </is>
      </c>
      <c r="P161" s="43" t="inlineStr">
        <is>
          <t>10.2196/85290</t>
        </is>
      </c>
      <c r="Q161" s="41" t="inlineStr">
        <is>
          <t>Journal of Medical Internet Research</t>
        </is>
      </c>
      <c r="R161" s="43" t="inlineStr">
        <is>
          <t>article</t>
        </is>
      </c>
      <c r="S161" s="43" t="inlineStr">
        <is>
          <t>JMIR Publications Inc.</t>
        </is>
      </c>
      <c r="T161" s="43" t="inlineStr">
        <is>
          <t>https://doi.org/10.2196/85290</t>
        </is>
      </c>
      <c r="U161" s="41" t="inlineStr">
        <is>
          <t>Texto completo abierto revisado; evidencia y codificación en Extraccion_RQ_nuevos.</t>
        </is>
      </c>
      <c r="V161" s="43" t="n"/>
      <c r="W161" s="43" t="inlineStr">
        <is>
          <t>open_full_text_review_2026_09_04</t>
        </is>
      </c>
      <c r="X161" s="43" t="inlineStr">
        <is>
          <t>doi:10.2196/85290</t>
        </is>
      </c>
      <c r="Y161" s="43">
        <f>COUNTIF($A$2:$A$431,A161)</f>
        <v/>
      </c>
      <c r="Z161" s="41">
        <f>IF(D161="Provisional include",IFERROR(IF(INDEX('Texto_completo_191'!$K$2:$K$193,MATCH(A161,'Texto_completo_191'!$A$2:$A$193,0))=0,"",INDEX('Texto_completo_191'!$K$2:$K$193,MATCH(A161,'Texto_completo_191'!$A$2:$A$193,0))),""),IF(D161="Excluded",J161,""))</f>
        <v/>
      </c>
      <c r="AA161" s="43">
        <f>IF(D161="Provisional include",IFERROR(IF(INDEX('Texto_completo_191'!$L$2:$L$193,MATCH(A161,'Texto_completo_191'!$A$2:$A$193,0))=0,"",INDEX('Texto_completo_191'!$L$2:$L$193,MATCH(A161,'Texto_completo_191'!$A$2:$A$193,0))),""),"")</f>
        <v/>
      </c>
      <c r="AB161" s="131">
        <f>IF(D161="Provisional include",IFERROR(IF(INDEX('Texto_completo_191'!$M$2:$M$193,MATCH(A161,'Texto_completo_191'!$A$2:$A$193,0))=0,"",INDEX('Texto_completo_191'!$M$2:$M$193,MATCH(A161,'Texto_completo_191'!$A$2:$A$193,0))),""),"")</f>
        <v/>
      </c>
    </row>
    <row r="162" ht="34" customHeight="1">
      <c r="A162" s="130" t="n">
        <v>161</v>
      </c>
      <c r="B162" s="43" t="inlineStr">
        <is>
          <t>exclude_secondary_or_nonempirical_publication</t>
        </is>
      </c>
      <c r="C162" s="41" t="inlineStr">
        <is>
          <t>Excluir: publicación secundaria/no empírica</t>
        </is>
      </c>
      <c r="D162" s="43" t="inlineStr">
        <is>
          <t>Excluded</t>
        </is>
      </c>
      <c r="E162" s="43" t="inlineStr">
        <is>
          <t>No</t>
        </is>
      </c>
      <c r="F162" s="43" t="inlineStr">
        <is>
          <t>Title/abstract screening</t>
        </is>
      </c>
      <c r="G162" s="41">
        <f>IF(D162="Provisional include",IFERROR(INDEX('Texto_completo_191'!$H$2:$H$193,MATCH(A162,'Texto_completo_191'!$A$2:$A$193,0)),"Not recorded"),IF(D162="Report not retrieved","Not retrieved","Not applicable"))</f>
        <v/>
      </c>
      <c r="H162" s="41">
        <f>IF(D162="Provisional include",IFERROR(INDEX('Texto_completo_191'!$J$2:$J$193,MATCH(A162,'Texto_completo_191'!$A$2:$A$193,0)),"Pending adjudication"),IF(D162="Report not retrieved","Report not retrieved","Not applicable"))</f>
        <v/>
      </c>
      <c r="I162" s="41" t="str"/>
      <c r="J162" s="41" t="inlineStr">
        <is>
          <t>Revisión, metaanálisis, encuesta de literatura, protocolo, perspectiva, carta, editorial o capítulo de síntesis sin estudio primario elegible.</t>
        </is>
      </c>
      <c r="K162" s="43" t="n"/>
      <c r="L162" s="43" t="n"/>
      <c r="M162" s="130" t="n">
        <v>2026</v>
      </c>
      <c r="N162" s="41" t="inlineStr">
        <is>
          <t>Causal Discovery in Observational Medical Research: Scoping Review</t>
        </is>
      </c>
      <c r="O162" s="43" t="inlineStr">
        <is>
          <t>Zuting Liu and Tian Luo and Hailin Ma and Jiali Mo and Xia Yang and Zhenglong Huang and Jingkun Li and Jie Kuang</t>
        </is>
      </c>
      <c r="P162" s="43" t="inlineStr">
        <is>
          <t>10.2196/82499</t>
        </is>
      </c>
      <c r="Q162" s="41" t="inlineStr">
        <is>
          <t>JMIR Medical Informatics</t>
        </is>
      </c>
      <c r="R162" s="43" t="inlineStr">
        <is>
          <t>article</t>
        </is>
      </c>
      <c r="S162" s="43" t="inlineStr">
        <is>
          <t>JMIR Publications Inc.</t>
        </is>
      </c>
      <c r="T162" s="43" t="inlineStr">
        <is>
          <t>https://doi.org/10.2196/82499</t>
        </is>
      </c>
      <c r="U162" s="41" t="str"/>
      <c r="V162" s="43"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c r="W162" s="43" t="inlineStr">
        <is>
          <t>title_abstract_plus_targeted_primary_source_verification</t>
        </is>
      </c>
      <c r="X162" s="43" t="inlineStr">
        <is>
          <t>doi:10.2196/82499</t>
        </is>
      </c>
      <c r="Y162" s="43">
        <f>COUNTIF($A$2:$A$431,A162)</f>
        <v/>
      </c>
      <c r="Z162" s="41">
        <f>IF(D162="Provisional include",IFERROR(IF(INDEX('Texto_completo_191'!$K$2:$K$193,MATCH(A162,'Texto_completo_191'!$A$2:$A$193,0))=0,"",INDEX('Texto_completo_191'!$K$2:$K$193,MATCH(A162,'Texto_completo_191'!$A$2:$A$193,0))),""),IF(D162="Excluded",J162,""))</f>
        <v/>
      </c>
      <c r="AA162" s="43">
        <f>IF(D162="Provisional include",IFERROR(IF(INDEX('Texto_completo_191'!$L$2:$L$193,MATCH(A162,'Texto_completo_191'!$A$2:$A$193,0))=0,"",INDEX('Texto_completo_191'!$L$2:$L$193,MATCH(A162,'Texto_completo_191'!$A$2:$A$193,0))),""),"")</f>
        <v/>
      </c>
      <c r="AB162" s="131">
        <f>IF(D162="Provisional include",IFERROR(IF(INDEX('Texto_completo_191'!$M$2:$M$193,MATCH(A162,'Texto_completo_191'!$A$2:$A$193,0))=0,"",INDEX('Texto_completo_191'!$M$2:$M$193,MATCH(A162,'Texto_completo_191'!$A$2:$A$193,0))),""),"")</f>
        <v/>
      </c>
    </row>
    <row r="163" ht="34" customHeight="1">
      <c r="A163" s="130" t="n">
        <v>162</v>
      </c>
      <c r="B163" s="43" t="inlineStr">
        <is>
          <t>include_after_title_abstract_screen</t>
        </is>
      </c>
      <c r="C163" s="41" t="inlineStr">
        <is>
          <t>Incluir provisionalmente</t>
        </is>
      </c>
      <c r="D163" s="43" t="inlineStr">
        <is>
          <t>Provisional include</t>
        </is>
      </c>
      <c r="E163" s="43" t="inlineStr">
        <is>
          <t>Sí</t>
        </is>
      </c>
      <c r="F163" s="43" t="inlineStr">
        <is>
          <t>Title/abstract screening</t>
        </is>
      </c>
      <c r="G163" s="41">
        <f>IF(D163="Provisional include",IFERROR(INDEX('Texto_completo_191'!$H$2:$H$193,MATCH(A163,'Texto_completo_191'!$A$2:$A$193,0)),"Not recorded"),IF(D163="Report not retrieved","Not retrieved","Not applicable"))</f>
        <v/>
      </c>
      <c r="H163" s="41">
        <f>IF(D163="Provisional include",IFERROR(INDEX('Texto_completo_191'!$J$2:$J$193,MATCH(A163,'Texto_completo_191'!$A$2:$A$193,0)),"Pending adjudication"),IF(D163="Report not retrieved","Report not retrieved","Not applicable"))</f>
        <v/>
      </c>
      <c r="I163" s="41" t="str"/>
      <c r="J163" s="41" t="inlineStr">
        <is>
          <t>Estudio primario o implementación/evaluación empírica de IA, aprendizaje automático o modelado computacional aplicado a ASD, riesgo, caracterización, apoyo o intervención.</t>
        </is>
      </c>
      <c r="K163" s="43" t="n"/>
      <c r="L163" s="43" t="n"/>
      <c r="M163" s="130" t="n">
        <v>2026</v>
      </c>
      <c r="N163" s="41" t="inlineStr">
        <is>
          <t>EMLF-Net: A multi-level feature fusion network based on autism EEG signals for autism spectrum disorder classification</t>
        </is>
      </c>
      <c r="O163" s="43" t="inlineStr">
        <is>
          <t>Lijuan Shi and Lintao Ma and Jian Zhao and Haiyan Wang and Zhejun Kuang and Qiulei Han and Lei Sun</t>
        </is>
      </c>
      <c r="P163" s="43" t="inlineStr">
        <is>
          <t>10.1016/j.bspc.2025.109180</t>
        </is>
      </c>
      <c r="Q163" s="41" t="inlineStr">
        <is>
          <t>Biomedical Signal Processing and Control</t>
        </is>
      </c>
      <c r="R163" s="43" t="inlineStr">
        <is>
          <t>article</t>
        </is>
      </c>
      <c r="S163" s="43" t="inlineStr">
        <is>
          <t>Elsevier Ltd</t>
        </is>
      </c>
      <c r="T163" s="43" t="inlineStr">
        <is>
          <t>https://www.sciencedirect.com/science/article/pii/S174680942501691X</t>
        </is>
      </c>
      <c r="U163" s="41" t="str"/>
      <c r="V163" s="43"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W163" s="43" t="inlineStr">
        <is>
          <t>title_abstract_plus_targeted_primary_source_verification</t>
        </is>
      </c>
      <c r="X163" s="43" t="inlineStr">
        <is>
          <t>doi:10.1016/j.bspc.2025.109180</t>
        </is>
      </c>
      <c r="Y163" s="43">
        <f>COUNTIF($A$2:$A$431,A163)</f>
        <v/>
      </c>
      <c r="Z163" s="41">
        <f>IF(D163="Provisional include",IFERROR(IF(INDEX('Texto_completo_191'!$K$2:$K$193,MATCH(A163,'Texto_completo_191'!$A$2:$A$193,0))=0,"",INDEX('Texto_completo_191'!$K$2:$K$193,MATCH(A163,'Texto_completo_191'!$A$2:$A$193,0))),""),IF(D163="Excluded",J163,""))</f>
        <v/>
      </c>
      <c r="AA163" s="43">
        <f>IF(D163="Provisional include",IFERROR(IF(INDEX('Texto_completo_191'!$L$2:$L$193,MATCH(A163,'Texto_completo_191'!$A$2:$A$193,0))=0,"",INDEX('Texto_completo_191'!$L$2:$L$193,MATCH(A163,'Texto_completo_191'!$A$2:$A$193,0))),""),"")</f>
        <v/>
      </c>
      <c r="AB163" s="131">
        <f>IF(D163="Provisional include",IFERROR(IF(INDEX('Texto_completo_191'!$M$2:$M$193,MATCH(A163,'Texto_completo_191'!$A$2:$A$193,0))=0,"",INDEX('Texto_completo_191'!$M$2:$M$193,MATCH(A163,'Texto_completo_191'!$A$2:$A$193,0))),""),"")</f>
        <v/>
      </c>
    </row>
    <row r="164" ht="34" customHeight="1">
      <c r="A164" s="130" t="n">
        <v>163</v>
      </c>
      <c r="B164" s="43" t="inlineStr">
        <is>
          <t>exclude_secondary_or_nonempirical_publication</t>
        </is>
      </c>
      <c r="C164" s="41" t="inlineStr">
        <is>
          <t>Excluir: publicación secundaria/no empírica</t>
        </is>
      </c>
      <c r="D164" s="43" t="inlineStr">
        <is>
          <t>Excluded</t>
        </is>
      </c>
      <c r="E164" s="43" t="inlineStr">
        <is>
          <t>No</t>
        </is>
      </c>
      <c r="F164" s="43" t="inlineStr">
        <is>
          <t>Title/abstract screening</t>
        </is>
      </c>
      <c r="G164" s="41">
        <f>IF(D164="Provisional include",IFERROR(INDEX('Texto_completo_191'!$H$2:$H$193,MATCH(A164,'Texto_completo_191'!$A$2:$A$193,0)),"Not recorded"),IF(D164="Report not retrieved","Not retrieved","Not applicable"))</f>
        <v/>
      </c>
      <c r="H164" s="41">
        <f>IF(D164="Provisional include",IFERROR(INDEX('Texto_completo_191'!$J$2:$J$193,MATCH(A164,'Texto_completo_191'!$A$2:$A$193,0)),"Pending adjudication"),IF(D164="Report not retrieved","Report not retrieved","Not applicable"))</f>
        <v/>
      </c>
      <c r="I164" s="41" t="str"/>
      <c r="J164" s="41" t="inlineStr">
        <is>
          <t>Revisión, metaanálisis, encuesta de literatura, protocolo, perspectiva, carta, editorial o capítulo de síntesis sin estudio primario elegible.</t>
        </is>
      </c>
      <c r="K164" s="43" t="n"/>
      <c r="L164" s="43" t="n"/>
      <c r="M164" s="130" t="n">
        <v>2026</v>
      </c>
      <c r="N164" s="41" t="inlineStr">
        <is>
          <t>Effects of Virtual Reality–Based Physical Exercise Interventions on Behavioral, Executive Function, and Motor Outcomes in Children and Adolescents With Autism Spectrum Disorder: A Systematic Review and Meta-Analysis (Preprint)</t>
        </is>
      </c>
      <c r="O164" s="43" t="inlineStr">
        <is>
          <t>Yaxiang Jia and Kai Qi and Kelong Cai and Ye Mao and Hui Guo and Qiyi Wang and Aiguo Chen</t>
        </is>
      </c>
      <c r="P164" s="43" t="inlineStr">
        <is>
          <t>10.2196/98579</t>
        </is>
      </c>
      <c r="Q164" s="41" t="inlineStr">
        <is>
          <t>Journal of Medical Internet Research</t>
        </is>
      </c>
      <c r="R164" s="43" t="inlineStr">
        <is>
          <t>article</t>
        </is>
      </c>
      <c r="S164" s="43" t="inlineStr">
        <is>
          <t>JMIR Publications Inc.</t>
        </is>
      </c>
      <c r="T164" s="43" t="inlineStr">
        <is>
          <t>https://doi.org/10.2196/98579</t>
        </is>
      </c>
      <c r="U164" s="41" t="str"/>
      <c r="V164" s="43" t="n"/>
      <c r="W164" s="43" t="inlineStr">
        <is>
          <t>title_abstract_plus_targeted_primary_source_verification</t>
        </is>
      </c>
      <c r="X164" s="43" t="inlineStr">
        <is>
          <t>doi:10.2196/98579</t>
        </is>
      </c>
      <c r="Y164" s="43">
        <f>COUNTIF($A$2:$A$431,A164)</f>
        <v/>
      </c>
      <c r="Z164" s="41">
        <f>IF(D164="Provisional include",IFERROR(IF(INDEX('Texto_completo_191'!$K$2:$K$193,MATCH(A164,'Texto_completo_191'!$A$2:$A$193,0))=0,"",INDEX('Texto_completo_191'!$K$2:$K$193,MATCH(A164,'Texto_completo_191'!$A$2:$A$193,0))),""),IF(D164="Excluded",J164,""))</f>
        <v/>
      </c>
      <c r="AA164" s="43">
        <f>IF(D164="Provisional include",IFERROR(IF(INDEX('Texto_completo_191'!$L$2:$L$193,MATCH(A164,'Texto_completo_191'!$A$2:$A$193,0))=0,"",INDEX('Texto_completo_191'!$L$2:$L$193,MATCH(A164,'Texto_completo_191'!$A$2:$A$193,0))),""),"")</f>
        <v/>
      </c>
      <c r="AB164" s="131">
        <f>IF(D164="Provisional include",IFERROR(IF(INDEX('Texto_completo_191'!$M$2:$M$193,MATCH(A164,'Texto_completo_191'!$A$2:$A$193,0))=0,"",INDEX('Texto_completo_191'!$M$2:$M$193,MATCH(A164,'Texto_completo_191'!$A$2:$A$193,0))),""),"")</f>
        <v/>
      </c>
    </row>
    <row r="165" ht="34" customHeight="1">
      <c r="A165" s="130" t="n">
        <v>164</v>
      </c>
      <c r="B165" s="43" t="inlineStr">
        <is>
          <t>exclude_no_qualifying_ai_application</t>
        </is>
      </c>
      <c r="C165" s="41" t="inlineStr">
        <is>
          <t>Excluir: sin aplicación de IA elegible</t>
        </is>
      </c>
      <c r="D165" s="43" t="inlineStr">
        <is>
          <t>Excluded</t>
        </is>
      </c>
      <c r="E165" s="43" t="inlineStr">
        <is>
          <t>No</t>
        </is>
      </c>
      <c r="F165" s="43" t="inlineStr">
        <is>
          <t>Title/abstract screening</t>
        </is>
      </c>
      <c r="G165" s="41">
        <f>IF(D165="Provisional include",IFERROR(INDEX('Texto_completo_191'!$H$2:$H$193,MATCH(A165,'Texto_completo_191'!$A$2:$A$193,0)),"Not recorded"),IF(D165="Report not retrieved","Not retrieved","Not applicable"))</f>
        <v/>
      </c>
      <c r="H165" s="41">
        <f>IF(D165="Provisional include",IFERROR(INDEX('Texto_completo_191'!$J$2:$J$193,MATCH(A165,'Texto_completo_191'!$A$2:$A$193,0)),"Pending adjudication"),IF(D165="Report not retrieved","Report not retrieved","Not applicable"))</f>
        <v/>
      </c>
      <c r="I165" s="41" t="str"/>
      <c r="J165" s="41" t="inlineStr">
        <is>
          <t>El trabajo no implementa ni evalúa una técnica de IA/ML como componente sustantivo del estudio de ASD.</t>
        </is>
      </c>
      <c r="K165" s="43" t="n"/>
      <c r="L165" s="43" t="n"/>
      <c r="M165" s="130" t="n">
        <v>2026</v>
      </c>
      <c r="N165" s="41" t="inlineStr">
        <is>
          <t>Rising to the Challenge of Early Screening in Primary Health Care Through the Web Italian Network for Autism Spectrum Disorder (Win4ASD) in the Pediatric Population: Retrospective Observational Study</t>
        </is>
      </c>
      <c r="O165" s="43" t="inlineStr">
        <is>
          <t>Noemi Buo and Eleonora Rosi and Silvia Busti Ceccarelli and Mariarosa Ferrario and Valerio Maiorca and Erika Morandi and Nicole Viganó and Ivan Limosani and Laura Falcone and Massimo Molteni and Paola Colombo</t>
        </is>
      </c>
      <c r="P165" s="43" t="inlineStr">
        <is>
          <t>10.2196/74302</t>
        </is>
      </c>
      <c r="Q165" s="41" t="inlineStr">
        <is>
          <t>Journal of Medical Internet Research</t>
        </is>
      </c>
      <c r="R165" s="43" t="inlineStr">
        <is>
          <t>article</t>
        </is>
      </c>
      <c r="S165" s="43" t="inlineStr">
        <is>
          <t>JMIR Publications Inc.</t>
        </is>
      </c>
      <c r="T165" s="43" t="inlineStr">
        <is>
          <t>https://doi.org/10.2196/74302</t>
        </is>
      </c>
      <c r="U165" s="41" t="str"/>
      <c r="V165" s="43" t="inlineStr">
        <is>
          <t>Background: Early identification of autism spectrum disorder (ASD) and neurodevelopmental disorders is a key element in the ability to intervene early and improve children’s outcomes. The American Academy of Pediatrics recommends routine autism screening for children aged 18 to 24 months. Telemedicine (health care services delivered remotely using digital technologies) is a valuable tool in supporting this objective. As highlighted in the literature, telemedicine increases the availability of treatment, reduces diagnostic waiting times, and supports the monitoring of neurodevelopmental disorders. The Web Italian Network for Autism Spectrum Disorder (Win4ASD) platform is a telemedicine-based screening tool designed to detect ASD early within the pediatric health care system in Italy. Objective: This study investigated the integration of the Win4ASD platform into the Italian National Health Service, providing a detailed account of its operational features and use patterns among family pediatricians. It further examined the platform’s contribution to reinforcing preventive health care strategies and enhancing coordination across child health services. Finally, through a retrospective observational analysis, this study evaluated the clinical effectiveness of Win4ASD in facilitating the early detection of ASD and improving screening outcomes. Methods: The Win4ASD platform, which is active in the Lombardy region, helps family pediatricians screen toddlers for autism at an early age (18-24 months) using the Checklist for Autism in Toddlers. Furthermore, children identified as at risk are referred for further diagnostic evaluation to the local specialized autism unit—a mental health specialist team comprising child neuropsychiatrists, psychologists, and developmental therapists. This platform, which created an integrated network for early identification of autism, ensures rapid access to diagnostic and therapeutic services. This study analyzed data collected from the platform between January 2022 and September 2024 to assess family pediatricians’ commitment and effectiveness in identifying children at risk of autism using descriptive analyses performed in SPSS. Results: The first key finding was the commitment of family pediatricians from the Regional Public Health Services in Lombardy to use the platform. In total, 72.5% (909/1253) of all family pediatricians working for the Regional Public Health Services actively used the platform. The platform enabled the screening of 58,419 infants from the general population in Lombardy, of whom 596 (1%) were identified as “at risk” and referred for fast-track diagnostic evaluation, which is consistent with global prevalence rates. In addition, diagnostic outcomes from a subsample are presented, showing the effectiveness of the platform in facilitating the early diagnosis of neurodevelopmental disorders. Conclusions: Early identification of risk and timely intervention can prevent the progressive development of behavioral atypicalities, have a significant impact on the quality of life of the child and their family, and allow for a reduction in health care costs and a consequent improvement in the organization of the health care system.</t>
        </is>
      </c>
      <c r="W165" s="43" t="inlineStr">
        <is>
          <t>title_abstract_plus_targeted_primary_source_verification</t>
        </is>
      </c>
      <c r="X165" s="43" t="inlineStr">
        <is>
          <t>doi:10.2196/74302</t>
        </is>
      </c>
      <c r="Y165" s="43">
        <f>COUNTIF($A$2:$A$431,A165)</f>
        <v/>
      </c>
      <c r="Z165" s="41">
        <f>IF(D165="Provisional include",IFERROR(IF(INDEX('Texto_completo_191'!$K$2:$K$193,MATCH(A165,'Texto_completo_191'!$A$2:$A$193,0))=0,"",INDEX('Texto_completo_191'!$K$2:$K$193,MATCH(A165,'Texto_completo_191'!$A$2:$A$193,0))),""),IF(D165="Excluded",J165,""))</f>
        <v/>
      </c>
      <c r="AA165" s="43">
        <f>IF(D165="Provisional include",IFERROR(IF(INDEX('Texto_completo_191'!$L$2:$L$193,MATCH(A165,'Texto_completo_191'!$A$2:$A$193,0))=0,"",INDEX('Texto_completo_191'!$L$2:$L$193,MATCH(A165,'Texto_completo_191'!$A$2:$A$193,0))),""),"")</f>
        <v/>
      </c>
      <c r="AB165" s="131">
        <f>IF(D165="Provisional include",IFERROR(IF(INDEX('Texto_completo_191'!$M$2:$M$193,MATCH(A165,'Texto_completo_191'!$A$2:$A$193,0))=0,"",INDEX('Texto_completo_191'!$M$2:$M$193,MATCH(A165,'Texto_completo_191'!$A$2:$A$193,0))),""),"")</f>
        <v/>
      </c>
    </row>
    <row r="166" ht="34" customHeight="1">
      <c r="A166" s="130" t="n">
        <v>165</v>
      </c>
      <c r="B166" s="43" t="inlineStr">
        <is>
          <t>exclude_secondary_or_nonempirical_publication</t>
        </is>
      </c>
      <c r="C166" s="41" t="inlineStr">
        <is>
          <t>Excluir: publicación secundaria/no empírica</t>
        </is>
      </c>
      <c r="D166" s="43" t="inlineStr">
        <is>
          <t>Excluded</t>
        </is>
      </c>
      <c r="E166" s="43" t="inlineStr">
        <is>
          <t>No</t>
        </is>
      </c>
      <c r="F166" s="43" t="inlineStr">
        <is>
          <t>Title/abstract screening</t>
        </is>
      </c>
      <c r="G166" s="41">
        <f>IF(D166="Provisional include",IFERROR(INDEX('Texto_completo_191'!$H$2:$H$193,MATCH(A166,'Texto_completo_191'!$A$2:$A$193,0)),"Not recorded"),IF(D166="Report not retrieved","Not retrieved","Not applicable"))</f>
        <v/>
      </c>
      <c r="H166" s="41">
        <f>IF(D166="Provisional include",IFERROR(INDEX('Texto_completo_191'!$J$2:$J$193,MATCH(A166,'Texto_completo_191'!$A$2:$A$193,0)),"Pending adjudication"),IF(D166="Report not retrieved","Report not retrieved","Not applicable"))</f>
        <v/>
      </c>
      <c r="I166" s="41" t="str"/>
      <c r="J166" s="41" t="inlineStr">
        <is>
          <t>Revisión, metaanálisis, encuesta de literatura, protocolo, perspectiva, carta, editorial o capítulo de síntesis sin estudio primario elegible.</t>
        </is>
      </c>
      <c r="K166" s="43" t="n"/>
      <c r="L166" s="43" t="n"/>
      <c r="M166" s="130" t="n">
        <v>2026</v>
      </c>
      <c r="N166" s="41" t="inlineStr">
        <is>
          <t>Bridging gaps in early autism detection: A global perspective on AI-enhanced M-CHAT-R screening</t>
        </is>
      </c>
      <c r="O166" s="43" t="inlineStr">
        <is>
          <t>Ajeng Ayu Widiastuti and Ronal Surya Aditya and Ayu Dyah Hapsari and Dimas Arif Dewantoro and Eva Meizara Puspita Dewi</t>
        </is>
      </c>
      <c r="P166" s="43" t="inlineStr">
        <is>
          <t>10.1016/j.psychres.2025.116893</t>
        </is>
      </c>
      <c r="Q166" s="41" t="inlineStr">
        <is>
          <t>Psychiatry Research</t>
        </is>
      </c>
      <c r="R166" s="43" t="inlineStr">
        <is>
          <t>article</t>
        </is>
      </c>
      <c r="S166" s="43" t="inlineStr">
        <is>
          <t>Elsevier Ireland Ltd</t>
        </is>
      </c>
      <c r="T166" s="43" t="inlineStr">
        <is>
          <t>https://www.sciencedirect.com/science/article/pii/S0165178125005384</t>
        </is>
      </c>
      <c r="U166" s="41" t="str"/>
      <c r="V166" s="43" t="n"/>
      <c r="W166" s="43" t="inlineStr">
        <is>
          <t>title_abstract_plus_targeted_primary_source_verification</t>
        </is>
      </c>
      <c r="X166" s="43" t="inlineStr">
        <is>
          <t>doi:10.1016/j.psychres.2025.116893</t>
        </is>
      </c>
      <c r="Y166" s="43">
        <f>COUNTIF($A$2:$A$431,A166)</f>
        <v/>
      </c>
      <c r="Z166" s="41">
        <f>IF(D166="Provisional include",IFERROR(IF(INDEX('Texto_completo_191'!$K$2:$K$193,MATCH(A166,'Texto_completo_191'!$A$2:$A$193,0))=0,"",INDEX('Texto_completo_191'!$K$2:$K$193,MATCH(A166,'Texto_completo_191'!$A$2:$A$193,0))),""),IF(D166="Excluded",J166,""))</f>
        <v/>
      </c>
      <c r="AA166" s="43">
        <f>IF(D166="Provisional include",IFERROR(IF(INDEX('Texto_completo_191'!$L$2:$L$193,MATCH(A166,'Texto_completo_191'!$A$2:$A$193,0))=0,"",INDEX('Texto_completo_191'!$L$2:$L$193,MATCH(A166,'Texto_completo_191'!$A$2:$A$193,0))),""),"")</f>
        <v/>
      </c>
      <c r="AB166" s="131">
        <f>IF(D166="Provisional include",IFERROR(IF(INDEX('Texto_completo_191'!$M$2:$M$193,MATCH(A166,'Texto_completo_191'!$A$2:$A$193,0))=0,"",INDEX('Texto_completo_191'!$M$2:$M$193,MATCH(A166,'Texto_completo_191'!$A$2:$A$193,0))),""),"")</f>
        <v/>
      </c>
    </row>
    <row r="167" ht="34" customHeight="1">
      <c r="A167" s="130" t="n">
        <v>166</v>
      </c>
      <c r="B167" s="43" t="inlineStr">
        <is>
          <t>exclude_no_qualifying_ai_application</t>
        </is>
      </c>
      <c r="C167" s="41" t="inlineStr">
        <is>
          <t>Excluir: sin aplicación de IA elegible</t>
        </is>
      </c>
      <c r="D167" s="43" t="inlineStr">
        <is>
          <t>Excluded</t>
        </is>
      </c>
      <c r="E167" s="43" t="inlineStr">
        <is>
          <t>No</t>
        </is>
      </c>
      <c r="F167" s="43" t="inlineStr">
        <is>
          <t>Title/abstract screening</t>
        </is>
      </c>
      <c r="G167" s="41">
        <f>IF(D167="Provisional include",IFERROR(INDEX('Texto_completo_191'!$H$2:$H$193,MATCH(A167,'Texto_completo_191'!$A$2:$A$193,0)),"Not recorded"),IF(D167="Report not retrieved","Not retrieved","Not applicable"))</f>
        <v/>
      </c>
      <c r="H167" s="41">
        <f>IF(D167="Provisional include",IFERROR(INDEX('Texto_completo_191'!$J$2:$J$193,MATCH(A167,'Texto_completo_191'!$A$2:$A$193,0)),"Pending adjudication"),IF(D167="Report not retrieved","Report not retrieved","Not applicable"))</f>
        <v/>
      </c>
      <c r="I167" s="41" t="str"/>
      <c r="J167" s="41" t="inlineStr">
        <is>
          <t>El trabajo no implementa ni evalúa una técnica de IA/ML como componente sustantivo del estudio de ASD.</t>
        </is>
      </c>
      <c r="K167" s="43" t="n"/>
      <c r="L167" s="43" t="n"/>
      <c r="M167" s="130" t="n">
        <v>2026</v>
      </c>
      <c r="N167" s="41" t="inlineStr">
        <is>
          <t>Feasibility and Acceptability of AI-Powered Tools for Early Autism Screening in Egypt: Semistructured Focus Group Study</t>
        </is>
      </c>
      <c r="O167" s="43" t="inlineStr">
        <is>
          <t>Pratheepan Yogarajah and Ammal M Metwally and Priyanka Chaurasia and Ghada A Elshaarawy and Shereen M El Khateeb and Engy A Ashaat and Amal Elsaeid and Nahed A Elghareeb and Amira S ElRifay</t>
        </is>
      </c>
      <c r="P167" s="43" t="inlineStr">
        <is>
          <t>10.2196/82564</t>
        </is>
      </c>
      <c r="Q167" s="41" t="inlineStr">
        <is>
          <t>Journal of Medical Internet Research</t>
        </is>
      </c>
      <c r="R167" s="43" t="inlineStr">
        <is>
          <t>article</t>
        </is>
      </c>
      <c r="S167" s="43" t="inlineStr">
        <is>
          <t>JMIR Publications Inc.</t>
        </is>
      </c>
      <c r="T167" s="43" t="inlineStr">
        <is>
          <t>https://doi.org/10.2196/82564</t>
        </is>
      </c>
      <c r="U167" s="41" t="str"/>
      <c r="V167"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167" s="43" t="inlineStr">
        <is>
          <t>title_abstract_plus_targeted_primary_source_verification</t>
        </is>
      </c>
      <c r="X167" s="43" t="inlineStr">
        <is>
          <t>doi:10.2196/82564</t>
        </is>
      </c>
      <c r="Y167" s="43">
        <f>COUNTIF($A$2:$A$431,A167)</f>
        <v/>
      </c>
      <c r="Z167" s="41">
        <f>IF(D167="Provisional include",IFERROR(IF(INDEX('Texto_completo_191'!$K$2:$K$193,MATCH(A167,'Texto_completo_191'!$A$2:$A$193,0))=0,"",INDEX('Texto_completo_191'!$K$2:$K$193,MATCH(A167,'Texto_completo_191'!$A$2:$A$193,0))),""),IF(D167="Excluded",J167,""))</f>
        <v/>
      </c>
      <c r="AA167" s="43">
        <f>IF(D167="Provisional include",IFERROR(IF(INDEX('Texto_completo_191'!$L$2:$L$193,MATCH(A167,'Texto_completo_191'!$A$2:$A$193,0))=0,"",INDEX('Texto_completo_191'!$L$2:$L$193,MATCH(A167,'Texto_completo_191'!$A$2:$A$193,0))),""),"")</f>
        <v/>
      </c>
      <c r="AB167" s="131">
        <f>IF(D167="Provisional include",IFERROR(IF(INDEX('Texto_completo_191'!$M$2:$M$193,MATCH(A167,'Texto_completo_191'!$A$2:$A$193,0))=0,"",INDEX('Texto_completo_191'!$M$2:$M$193,MATCH(A167,'Texto_completo_191'!$A$2:$A$193,0))),""),"")</f>
        <v/>
      </c>
    </row>
    <row r="168" ht="34" customHeight="1">
      <c r="A168" s="130" t="n">
        <v>167</v>
      </c>
      <c r="B168" s="43" t="inlineStr">
        <is>
          <t>exclude_secondary_or_nonempirical_publication</t>
        </is>
      </c>
      <c r="C168" s="41" t="inlineStr">
        <is>
          <t>Excluir: publicación secundaria/no empírica</t>
        </is>
      </c>
      <c r="D168" s="43" t="inlineStr">
        <is>
          <t>Excluded</t>
        </is>
      </c>
      <c r="E168" s="43" t="inlineStr">
        <is>
          <t>No</t>
        </is>
      </c>
      <c r="F168" s="43" t="inlineStr">
        <is>
          <t>Title/abstract screening</t>
        </is>
      </c>
      <c r="G168" s="41">
        <f>IF(D168="Provisional include",IFERROR(INDEX('Texto_completo_191'!$H$2:$H$193,MATCH(A168,'Texto_completo_191'!$A$2:$A$193,0)),"Not recorded"),IF(D168="Report not retrieved","Not retrieved","Not applicable"))</f>
        <v/>
      </c>
      <c r="H168" s="41">
        <f>IF(D168="Provisional include",IFERROR(INDEX('Texto_completo_191'!$J$2:$J$193,MATCH(A168,'Texto_completo_191'!$A$2:$A$193,0)),"Pending adjudication"),IF(D168="Report not retrieved","Report not retrieved","Not applicable"))</f>
        <v/>
      </c>
      <c r="I168" s="41" t="str"/>
      <c r="J168" s="41" t="inlineStr">
        <is>
          <t>Revisión, metaanálisis, encuesta de literatura, protocolo, perspectiva, carta, editorial o capítulo de síntesis sin estudio primario elegible.</t>
        </is>
      </c>
      <c r="K168" s="43" t="n"/>
      <c r="L168" s="43" t="n"/>
      <c r="M168" s="130" t="n">
        <v>2026</v>
      </c>
      <c r="N168" s="41" t="inlineStr">
        <is>
          <t>Transforming Pediatric Care Through AI: Bridging the Digital Divide in Health Informatics</t>
        </is>
      </c>
      <c r="O168" s="43" t="inlineStr">
        <is>
          <t>Mercy Mbogori-Kairichi and R Sterling Snead and Julia Marczika and Radha Ambalavanan and Gideon Towett and Alex Malioukis</t>
        </is>
      </c>
      <c r="P168" s="43" t="inlineStr">
        <is>
          <t>10.2196/82108</t>
        </is>
      </c>
      <c r="Q168" s="41" t="inlineStr">
        <is>
          <t>Online Journal of Public Health Informatics</t>
        </is>
      </c>
      <c r="R168" s="43" t="inlineStr">
        <is>
          <t>article</t>
        </is>
      </c>
      <c r="S168" s="43" t="inlineStr">
        <is>
          <t>JMIR Publications Inc.</t>
        </is>
      </c>
      <c r="T168" s="43" t="inlineStr">
        <is>
          <t>https://doi.org/10.2196/82108</t>
        </is>
      </c>
      <c r="U168" s="41" t="str"/>
      <c r="V168" s="43" t="inlineStr">
        <is>
          <t>Health informatics and artificial intelligence (AI) technologies are increasingly influencing pediatric health care delivery across diverse health system contexts. These technologies offer opportunities to improve diagnostic accuracy, personalized treatment approaches, and access to care globally. This viewpoint examines how health and public health informatics frameworks, when integrated with AI technologies, may help address persistent challenges in global pediatric care delivery. This paper is a viewpoint informed by selected published studies and international digital health guidance rather than a systematic review. Evidence from clinical implementations suggests that AI applications embedded in standardized electronic health records can facilitate improved pediatric diagnostic processes. For instance, machine learning–based algorithms to diagnose serious bacterial infections among febrile infants have shown high diagnostic accuracy and reduced unnecessary invasive procedures in certain clinical contexts. Case studies from the Pediatric Emergency Care Applied Research Network decision rules, neonatal intensive care units, and autism screening programs reflect diverse applications of AI-enabled clinical decision support across pediatric settings. However, there are concerns regarding implementation due to limitations in interoperability of health information systems, gaps in data standardization, inadequate digital infrastructure in resource-limited settings, and issues related to algorithmic bias and equitable access. We argue that strategic development of interoperable health information systems, standardized data governance frameworks, and equitable digital infrastructure is essential to responsibly realize the potential of AI-enhanced pediatric care at scale.</t>
        </is>
      </c>
      <c r="W168" s="43" t="inlineStr">
        <is>
          <t>title_abstract_plus_targeted_primary_source_verification</t>
        </is>
      </c>
      <c r="X168" s="43" t="inlineStr">
        <is>
          <t>doi:10.2196/82108</t>
        </is>
      </c>
      <c r="Y168" s="43">
        <f>COUNTIF($A$2:$A$431,A168)</f>
        <v/>
      </c>
      <c r="Z168" s="41">
        <f>IF(D168="Provisional include",IFERROR(IF(INDEX('Texto_completo_191'!$K$2:$K$193,MATCH(A168,'Texto_completo_191'!$A$2:$A$193,0))=0,"",INDEX('Texto_completo_191'!$K$2:$K$193,MATCH(A168,'Texto_completo_191'!$A$2:$A$193,0))),""),IF(D168="Excluded",J168,""))</f>
        <v/>
      </c>
      <c r="AA168" s="43">
        <f>IF(D168="Provisional include",IFERROR(IF(INDEX('Texto_completo_191'!$L$2:$L$193,MATCH(A168,'Texto_completo_191'!$A$2:$A$193,0))=0,"",INDEX('Texto_completo_191'!$L$2:$L$193,MATCH(A168,'Texto_completo_191'!$A$2:$A$193,0))),""),"")</f>
        <v/>
      </c>
      <c r="AB168" s="131">
        <f>IF(D168="Provisional include",IFERROR(IF(INDEX('Texto_completo_191'!$M$2:$M$193,MATCH(A168,'Texto_completo_191'!$A$2:$A$193,0))=0,"",INDEX('Texto_completo_191'!$M$2:$M$193,MATCH(A168,'Texto_completo_191'!$A$2:$A$193,0))),""),"")</f>
        <v/>
      </c>
    </row>
    <row r="169" ht="34" customHeight="1">
      <c r="A169" s="130" t="n">
        <v>168</v>
      </c>
      <c r="B169" s="43" t="inlineStr">
        <is>
          <t>exclude_secondary_or_nonempirical_publication</t>
        </is>
      </c>
      <c r="C169" s="41" t="inlineStr">
        <is>
          <t>Excluir: publicación secundaria/no empírica</t>
        </is>
      </c>
      <c r="D169" s="43" t="inlineStr">
        <is>
          <t>Excluded</t>
        </is>
      </c>
      <c r="E169" s="43" t="inlineStr">
        <is>
          <t>No</t>
        </is>
      </c>
      <c r="F169" s="43" t="inlineStr">
        <is>
          <t>Title/abstract screening</t>
        </is>
      </c>
      <c r="G169" s="41">
        <f>IF(D169="Provisional include",IFERROR(INDEX('Texto_completo_191'!$H$2:$H$193,MATCH(A169,'Texto_completo_191'!$A$2:$A$193,0)),"Not recorded"),IF(D169="Report not retrieved","Not retrieved","Not applicable"))</f>
        <v/>
      </c>
      <c r="H169" s="41">
        <f>IF(D169="Provisional include",IFERROR(INDEX('Texto_completo_191'!$J$2:$J$193,MATCH(A169,'Texto_completo_191'!$A$2:$A$193,0)),"Pending adjudication"),IF(D169="Report not retrieved","Report not retrieved","Not applicable"))</f>
        <v/>
      </c>
      <c r="I169" s="41" t="str"/>
      <c r="J169" s="41" t="inlineStr">
        <is>
          <t>Revisión, metaanálisis, encuesta de literatura, protocolo, perspectiva, carta, editorial o capítulo de síntesis sin estudio primario elegible.</t>
        </is>
      </c>
      <c r="K169" s="43" t="n"/>
      <c r="L169" s="43" t="n"/>
      <c r="M169" s="130" t="n">
        <v>2026</v>
      </c>
      <c r="N169" s="41" t="inlineStr">
        <is>
          <t>Deep learning for autism spectrum disorder</t>
        </is>
      </c>
      <c r="O169" s="43" t="inlineStr">
        <is>
          <t>P Padmakumari and A Prasanth and Pham Chien Thang and S L Haran Perumal and S Vidivelli</t>
        </is>
      </c>
      <c r="P169" s="43" t="inlineStr">
        <is>
          <t>10.1016/B978-0-443-41459-6.00014-6</t>
        </is>
      </c>
      <c r="Q169" s="41" t="inlineStr">
        <is>
          <t>Deep Learning Applications in Neuroinformatics: Advances, Methods, and Perspectives</t>
        </is>
      </c>
      <c r="R169" s="43" t="inlineStr">
        <is>
          <t>article</t>
        </is>
      </c>
      <c r="S169" s="43" t="inlineStr">
        <is>
          <t>Elsevier</t>
        </is>
      </c>
      <c r="T169" s="43" t="inlineStr">
        <is>
          <t>https://www.sciencedirect.com/science/article/pii/B9780443414596000146</t>
        </is>
      </c>
      <c r="U169" s="41" t="str"/>
      <c r="V169" s="43" t="inlineStr">
        <is>
          <t>Autism spectrum disorder (ASD) is a highly heterogeneous neurological condition characterized by repetitive and restricted behaviors, communication difficulties, and impaired social interactions. Traditional diagnostic approaches, which rely on behavioral measures, are often lengthy, subjective, and insufficient in capturing the underlying neurological features of the condition. Recent advancements in Deep learning (DL) have significantly transformed ASD research and clinical practice by enabling the computeraided discovery of hidden patterns within large multimodal datasets, including behavioral records, Electroencephalography, Magnetic resonance imaging (MRI), and functional MRI. Convolutional neural networks have emerged as reliable tools for detecting structural abnormalities in the brain, while recurrent neural networks are particularly effective in identifying sequential patterns in both behavioral and neural timeseries data. Additionally, autoencoders facilitate dimensionality reduction and feature extraction, enhancing neurobehavioral assessments, and generative adversarial networks are useful for data generation to model therapeutic responses. Collectively, these systems improve diagnostic accuracy, promote early detection, and enable predictive analytics for ASDspecific therapeutic planning. This chapter examines the applications and implications of DL across key modalities in ASD research, evaluates its potential for predictive modeling and therapy monitoring, and analyzes the ethical considerations of using artificial intelligence in diagnostics and interventions for ASD.</t>
        </is>
      </c>
      <c r="W169" s="43" t="inlineStr">
        <is>
          <t>title_abstract_plus_targeted_primary_source_verification</t>
        </is>
      </c>
      <c r="X169" s="43" t="inlineStr">
        <is>
          <t>doi:10.1016/b978-0-443-41459-6.00014-6</t>
        </is>
      </c>
      <c r="Y169" s="43">
        <f>COUNTIF($A$2:$A$431,A169)</f>
        <v/>
      </c>
      <c r="Z169" s="41">
        <f>IF(D169="Provisional include",IFERROR(IF(INDEX('Texto_completo_191'!$K$2:$K$193,MATCH(A169,'Texto_completo_191'!$A$2:$A$193,0))=0,"",INDEX('Texto_completo_191'!$K$2:$K$193,MATCH(A169,'Texto_completo_191'!$A$2:$A$193,0))),""),IF(D169="Excluded",J169,""))</f>
        <v/>
      </c>
      <c r="AA169" s="43">
        <f>IF(D169="Provisional include",IFERROR(IF(INDEX('Texto_completo_191'!$L$2:$L$193,MATCH(A169,'Texto_completo_191'!$A$2:$A$193,0))=0,"",INDEX('Texto_completo_191'!$L$2:$L$193,MATCH(A169,'Texto_completo_191'!$A$2:$A$193,0))),""),"")</f>
        <v/>
      </c>
      <c r="AB169" s="131">
        <f>IF(D169="Provisional include",IFERROR(IF(INDEX('Texto_completo_191'!$M$2:$M$193,MATCH(A169,'Texto_completo_191'!$A$2:$A$193,0))=0,"",INDEX('Texto_completo_191'!$M$2:$M$193,MATCH(A169,'Texto_completo_191'!$A$2:$A$193,0))),""),"")</f>
        <v/>
      </c>
    </row>
    <row r="170" ht="34" customHeight="1">
      <c r="A170" s="130" t="n">
        <v>169</v>
      </c>
      <c r="B170" s="43" t="inlineStr">
        <is>
          <t>include_after_full_text_open_access</t>
        </is>
      </c>
      <c r="C170" s="41" t="inlineStr">
        <is>
          <t>Incluir tras revisión de texto completo abierto</t>
        </is>
      </c>
      <c r="D170" s="43" t="inlineStr">
        <is>
          <t>Provisional include</t>
        </is>
      </c>
      <c r="E170" s="43" t="inlineStr">
        <is>
          <t>Sí</t>
        </is>
      </c>
      <c r="F170" s="43" t="inlineStr">
        <is>
          <t>Full-text review</t>
        </is>
      </c>
      <c r="G170" s="41">
        <f>IF(D170="Provisional include",IFERROR(INDEX('Texto_completo_191'!$H$2:$H$193,MATCH(A170,'Texto_completo_191'!$A$2:$A$193,0)),"Not recorded"),IF(D170="Report not retrieved","Not retrieved","Not applicable"))</f>
        <v/>
      </c>
      <c r="H170" s="41">
        <f>IF(D170="Provisional include",IFERROR(INDEX('Texto_completo_191'!$J$2:$J$193,MATCH(A170,'Texto_completo_191'!$A$2:$A$193,0)),"Pending adjudication"),IF(D170="Report not retrieved","Report not retrieved","Not applicable"))</f>
        <v/>
      </c>
      <c r="I170" s="41" t="n"/>
      <c r="J170" s="41" t="inlineStr">
        <is>
          <t>Texto completo confirma estudio primario con Deep Learning aplicado a ASD (Digital positive-psychology intervention).</t>
        </is>
      </c>
      <c r="K170" s="43" t="n"/>
      <c r="L170" s="43" t="n"/>
      <c r="M170" s="130" t="n">
        <v>2026</v>
      </c>
      <c r="N170" s="41" t="inlineStr">
        <is>
          <t>GPT-Powered Chatbot-Based Positive Psychology Intervention for Well-Being Among Parents of Children With Autism Spectrum Disorder: Single-Arm Mixed Methods Study</t>
        </is>
      </c>
      <c r="O170" s="43" t="inlineStr">
        <is>
          <t>Wen Zhang and Rachel Yim Fong Leung and Ka Ki Mak and Haoyan Ge and Tyrone Tai On Kwok and Ricky Van Yip Tso and Anni Wang and Haixia Ma and Janet Y H Wong</t>
        </is>
      </c>
      <c r="P170" s="43" t="inlineStr">
        <is>
          <t>10.2196/85060</t>
        </is>
      </c>
      <c r="Q170" s="41" t="inlineStr">
        <is>
          <t>JMIR Formative Research</t>
        </is>
      </c>
      <c r="R170" s="43" t="inlineStr">
        <is>
          <t>article</t>
        </is>
      </c>
      <c r="S170" s="43" t="inlineStr">
        <is>
          <t>JMIR Publications Inc.</t>
        </is>
      </c>
      <c r="T170" s="43" t="inlineStr">
        <is>
          <t>https://formative.jmir.org/2026/1/e85060/PDF</t>
        </is>
      </c>
      <c r="U170" s="41" t="inlineStr">
        <is>
          <t>Texto completo abierto revisado; evidencia y codificación en Extraccion_RQ_nuevos.</t>
        </is>
      </c>
      <c r="V170" s="43"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W170" s="43" t="inlineStr">
        <is>
          <t>open_full_text_review_2026_09_04</t>
        </is>
      </c>
      <c r="X170" s="43" t="inlineStr">
        <is>
          <t>doi:10.2196/85060</t>
        </is>
      </c>
      <c r="Y170" s="43">
        <f>COUNTIF($A$2:$A$431,A170)</f>
        <v/>
      </c>
      <c r="Z170" s="41">
        <f>IF(D170="Provisional include",IFERROR(IF(INDEX('Texto_completo_191'!$K$2:$K$193,MATCH(A170,'Texto_completo_191'!$A$2:$A$193,0))=0,"",INDEX('Texto_completo_191'!$K$2:$K$193,MATCH(A170,'Texto_completo_191'!$A$2:$A$193,0))),""),IF(D170="Excluded",J170,""))</f>
        <v/>
      </c>
      <c r="AA170" s="43">
        <f>IF(D170="Provisional include",IFERROR(IF(INDEX('Texto_completo_191'!$L$2:$L$193,MATCH(A170,'Texto_completo_191'!$A$2:$A$193,0))=0,"",INDEX('Texto_completo_191'!$L$2:$L$193,MATCH(A170,'Texto_completo_191'!$A$2:$A$193,0))),""),"")</f>
        <v/>
      </c>
      <c r="AB170" s="131">
        <f>IF(D170="Provisional include",IFERROR(IF(INDEX('Texto_completo_191'!$M$2:$M$193,MATCH(A170,'Texto_completo_191'!$A$2:$A$193,0))=0,"",INDEX('Texto_completo_191'!$M$2:$M$193,MATCH(A170,'Texto_completo_191'!$A$2:$A$193,0))),""),"")</f>
        <v/>
      </c>
    </row>
    <row r="171" ht="34" customHeight="1">
      <c r="A171" s="130" t="n">
        <v>170</v>
      </c>
      <c r="B171" s="43" t="inlineStr">
        <is>
          <t>exclude_out_of_scope_topic_or_population</t>
        </is>
      </c>
      <c r="C171" s="41" t="inlineStr">
        <is>
          <t>Excluir: tema/población fuera de alcance</t>
        </is>
      </c>
      <c r="D171" s="43" t="inlineStr">
        <is>
          <t>Excluded</t>
        </is>
      </c>
      <c r="E171" s="43" t="inlineStr">
        <is>
          <t>No</t>
        </is>
      </c>
      <c r="F171" s="43" t="inlineStr">
        <is>
          <t>Title/abstract screening</t>
        </is>
      </c>
      <c r="G171" s="41">
        <f>IF(D171="Provisional include",IFERROR(INDEX('Texto_completo_191'!$H$2:$H$193,MATCH(A171,'Texto_completo_191'!$A$2:$A$193,0)),"Not recorded"),IF(D171="Report not retrieved","Not retrieved","Not applicable"))</f>
        <v/>
      </c>
      <c r="H171" s="41">
        <f>IF(D171="Provisional include",IFERROR(INDEX('Texto_completo_191'!$J$2:$J$193,MATCH(A171,'Texto_completo_191'!$A$2:$A$193,0)),"Pending adjudication"),IF(D171="Report not retrieved","Report not retrieved","Not applicable"))</f>
        <v/>
      </c>
      <c r="I171" s="41" t="str"/>
      <c r="J171" s="41" t="inlineStr">
        <is>
          <t>No estudia ASD en el sentido del protocolo, usa otro significado de ASD o aborda otra población/resultado sin aplicación pertinente al proceso ASD.</t>
        </is>
      </c>
      <c r="K171" s="43" t="n"/>
      <c r="L171" s="43" t="n"/>
      <c r="M171" s="130" t="n">
        <v>2026</v>
      </c>
      <c r="N171" s="41" t="inlineStr">
        <is>
          <t>Beyond the usual suspects: primary hypoparathyroidism driving seizure exacerbation in a patient with autism and shunted hydrocephalus</t>
        </is>
      </c>
      <c r="O171" s="43" t="inlineStr">
        <is>
          <t>E R Sullivan-Ingram and C E Johnson and J C Nichols and R K Boykin and G Beauchamp</t>
        </is>
      </c>
      <c r="P171" s="43" t="inlineStr">
        <is>
          <t>10.1016/j.amjms.2025.12.212</t>
        </is>
      </c>
      <c r="Q171" s="41" t="inlineStr">
        <is>
          <t>The American Journal of the Medical Sciences</t>
        </is>
      </c>
      <c r="R171" s="43" t="inlineStr">
        <is>
          <t>article</t>
        </is>
      </c>
      <c r="S171" s="43" t="inlineStr">
        <is>
          <t>Elsevier BV</t>
        </is>
      </c>
      <c r="T171" s="43" t="inlineStr">
        <is>
          <t>https://www.sciencedirect.com/science/article/pii/S0002962925014910</t>
        </is>
      </c>
      <c r="U171" s="41" t="str"/>
      <c r="V171" s="43" t="n"/>
      <c r="W171" s="43" t="inlineStr">
        <is>
          <t>title_abstract_plus_targeted_primary_source_verification</t>
        </is>
      </c>
      <c r="X171" s="43" t="inlineStr">
        <is>
          <t>doi:10.1016/j.amjms.2025.12.212</t>
        </is>
      </c>
      <c r="Y171" s="43">
        <f>COUNTIF($A$2:$A$431,A171)</f>
        <v/>
      </c>
      <c r="Z171" s="41">
        <f>IF(D171="Provisional include",IFERROR(IF(INDEX('Texto_completo_191'!$K$2:$K$193,MATCH(A171,'Texto_completo_191'!$A$2:$A$193,0))=0,"",INDEX('Texto_completo_191'!$K$2:$K$193,MATCH(A171,'Texto_completo_191'!$A$2:$A$193,0))),""),IF(D171="Excluded",J171,""))</f>
        <v/>
      </c>
      <c r="AA171" s="43">
        <f>IF(D171="Provisional include",IFERROR(IF(INDEX('Texto_completo_191'!$L$2:$L$193,MATCH(A171,'Texto_completo_191'!$A$2:$A$193,0))=0,"",INDEX('Texto_completo_191'!$L$2:$L$193,MATCH(A171,'Texto_completo_191'!$A$2:$A$193,0))),""),"")</f>
        <v/>
      </c>
      <c r="AB171" s="131">
        <f>IF(D171="Provisional include",IFERROR(IF(INDEX('Texto_completo_191'!$M$2:$M$193,MATCH(A171,'Texto_completo_191'!$A$2:$A$193,0))=0,"",INDEX('Texto_completo_191'!$M$2:$M$193,MATCH(A171,'Texto_completo_191'!$A$2:$A$193,0))),""),"")</f>
        <v/>
      </c>
    </row>
    <row r="172" ht="34" customHeight="1">
      <c r="A172" s="130" t="n">
        <v>171</v>
      </c>
      <c r="B172" s="43" t="inlineStr">
        <is>
          <t>include_after_full_text_open_access</t>
        </is>
      </c>
      <c r="C172" s="41" t="inlineStr">
        <is>
          <t>Incluir tras revisión de texto completo abierto</t>
        </is>
      </c>
      <c r="D172" s="43" t="inlineStr">
        <is>
          <t>Provisional include</t>
        </is>
      </c>
      <c r="E172" s="43" t="inlineStr">
        <is>
          <t>Sí</t>
        </is>
      </c>
      <c r="F172" s="43" t="inlineStr">
        <is>
          <t>Full-text review</t>
        </is>
      </c>
      <c r="G172" s="41">
        <f>IF(D172="Provisional include",IFERROR(INDEX('Texto_completo_191'!$H$2:$H$193,MATCH(A172,'Texto_completo_191'!$A$2:$A$193,0)),"Not recorded"),IF(D172="Report not retrieved","Not retrieved","Not applicable"))</f>
        <v/>
      </c>
      <c r="H172" s="41">
        <f>IF(D172="Provisional include",IFERROR(INDEX('Texto_completo_191'!$J$2:$J$193,MATCH(A172,'Texto_completo_191'!$A$2:$A$193,0)),"Pending adjudication"),IF(D172="Report not retrieved","Report not retrieved","Not applicable"))</f>
        <v/>
      </c>
      <c r="I172" s="41" t="n"/>
      <c r="J172" s="41" t="inlineStr">
        <is>
          <t>Texto completo confirma estudio primario con Hybrid aplicado a ASD (Treatment-response prediction).</t>
        </is>
      </c>
      <c r="K172" s="43" t="n"/>
      <c r="L172" s="43" t="n"/>
      <c r="M172" s="130" t="n">
        <v>2025</v>
      </c>
      <c r="N172" s="41" t="inlineStr">
        <is>
          <t>Artificial Intelligence Prediction of Individual Treatment Response to Smartphone-Based Mindfulness in Autistic Adults with Anxiety Symptoms: A Randomized Controlled Trial Analysis (Preprint)</t>
        </is>
      </c>
      <c r="O172" s="43" t="inlineStr">
        <is>
          <t>Gun Ahn and Cindy Li and Aixin Liang and Wonchang Choi and Seoin Ahn and Clark Roberts and John Gabrieli</t>
        </is>
      </c>
      <c r="P172" s="43" t="inlineStr">
        <is>
          <t>10.2196/89054</t>
        </is>
      </c>
      <c r="Q172" s="41" t="inlineStr">
        <is>
          <t>JMIR AI</t>
        </is>
      </c>
      <c r="R172" s="43" t="inlineStr">
        <is>
          <t>article</t>
        </is>
      </c>
      <c r="S172" s="43" t="inlineStr">
        <is>
          <t>JMIR Publications Inc.</t>
        </is>
      </c>
      <c r="T172" s="43" t="inlineStr">
        <is>
          <t>https://doi.org/10.2196/89054</t>
        </is>
      </c>
      <c r="U172" s="41" t="inlineStr">
        <is>
          <t>Texto completo abierto revisado; evidencia y codificación en Extraccion_RQ_nuevos.</t>
        </is>
      </c>
      <c r="V172" s="43" t="n"/>
      <c r="W172" s="43" t="inlineStr">
        <is>
          <t>open_full_text_review_2026_09_04</t>
        </is>
      </c>
      <c r="X172" s="43" t="inlineStr">
        <is>
          <t>doi:10.2196/89054</t>
        </is>
      </c>
      <c r="Y172" s="43">
        <f>COUNTIF($A$2:$A$431,A172)</f>
        <v/>
      </c>
      <c r="Z172" s="41">
        <f>IF(D172="Provisional include",IFERROR(IF(INDEX('Texto_completo_191'!$K$2:$K$193,MATCH(A172,'Texto_completo_191'!$A$2:$A$193,0))=0,"",INDEX('Texto_completo_191'!$K$2:$K$193,MATCH(A172,'Texto_completo_191'!$A$2:$A$193,0))),""),IF(D172="Excluded",J172,""))</f>
        <v/>
      </c>
      <c r="AA172" s="43">
        <f>IF(D172="Provisional include",IFERROR(IF(INDEX('Texto_completo_191'!$L$2:$L$193,MATCH(A172,'Texto_completo_191'!$A$2:$A$193,0))=0,"",INDEX('Texto_completo_191'!$L$2:$L$193,MATCH(A172,'Texto_completo_191'!$A$2:$A$193,0))),""),"")</f>
        <v/>
      </c>
      <c r="AB172" s="131">
        <f>IF(D172="Provisional include",IFERROR(IF(INDEX('Texto_completo_191'!$M$2:$M$193,MATCH(A172,'Texto_completo_191'!$A$2:$A$193,0))=0,"",INDEX('Texto_completo_191'!$M$2:$M$193,MATCH(A172,'Texto_completo_191'!$A$2:$A$193,0))),""),"")</f>
        <v/>
      </c>
    </row>
    <row r="173" ht="34" customHeight="1">
      <c r="A173" s="130" t="n">
        <v>172</v>
      </c>
      <c r="B173" s="43" t="inlineStr">
        <is>
          <t>include_after_full_text_open_access</t>
        </is>
      </c>
      <c r="C173" s="41" t="inlineStr">
        <is>
          <t>Incluir tras revisión de texto completo abierto</t>
        </is>
      </c>
      <c r="D173" s="43" t="inlineStr">
        <is>
          <t>Provisional include</t>
        </is>
      </c>
      <c r="E173" s="43" t="inlineStr">
        <is>
          <t>Sí</t>
        </is>
      </c>
      <c r="F173" s="43" t="inlineStr">
        <is>
          <t>Full-text review</t>
        </is>
      </c>
      <c r="G173" s="41">
        <f>IF(D173="Provisional include",IFERROR(INDEX('Texto_completo_191'!$H$2:$H$193,MATCH(A173,'Texto_completo_191'!$A$2:$A$193,0)),"Not recorded"),IF(D173="Report not retrieved","Not retrieved","Not applicable"))</f>
        <v/>
      </c>
      <c r="H173" s="41">
        <f>IF(D173="Provisional include",IFERROR(INDEX('Texto_completo_191'!$J$2:$J$193,MATCH(A173,'Texto_completo_191'!$A$2:$A$193,0)),"Pending adjudication"),IF(D173="Report not retrieved","Report not retrieved","Not applicable"))</f>
        <v/>
      </c>
      <c r="I173" s="41" t="n"/>
      <c r="J173" s="41" t="inlineStr">
        <is>
          <t>Texto completo confirma estudio primario con Machine Learning aplicado a ASD (Public-sentiment classification).</t>
        </is>
      </c>
      <c r="K173" s="43" t="n"/>
      <c r="L173" s="43" t="n"/>
      <c r="M173" s="130" t="n">
        <v>2026</v>
      </c>
      <c r="N173" s="41" t="inlineStr">
        <is>
          <t>Evaluating Public Sentiment on Attention-Deficit/Hyperactivity Disorder and Autism Spectrum Disorder Compared With Other Mental Health Disorders From Posts on X (Formerly Known as Twitter): Longitudinal Analysis</t>
        </is>
      </c>
      <c r="O173" s="43" t="inlineStr">
        <is>
          <t>Vitor Tiosso Batistetti and Facundo G Sanchez and Andrea Varaona and Francisco Lara-Abelenda and Mariana Pinto da Costa and Juan Pablo Chart-Pascual and Alberto Rodriguez-Quiroga and Javier Quintero and Miguel Angel Alvarez-Mon</t>
        </is>
      </c>
      <c r="P173" s="43" t="inlineStr">
        <is>
          <t>10.2196/74440</t>
        </is>
      </c>
      <c r="Q173" s="41" t="inlineStr">
        <is>
          <t>JMIR Infodemiology</t>
        </is>
      </c>
      <c r="R173" s="43" t="inlineStr">
        <is>
          <t>article</t>
        </is>
      </c>
      <c r="S173" s="43" t="inlineStr">
        <is>
          <t>JMIR Publications Inc.</t>
        </is>
      </c>
      <c r="T173" s="43" t="inlineStr">
        <is>
          <t>https://doi.org/10.2196/74440</t>
        </is>
      </c>
      <c r="U173" s="41" t="inlineStr">
        <is>
          <t>Texto completo abierto revisado; evidencia y codificación en Extraccion_RQ_nuevos.</t>
        </is>
      </c>
      <c r="V173"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173" s="43" t="inlineStr">
        <is>
          <t>open_full_text_review_2026_09_04</t>
        </is>
      </c>
      <c r="X173" s="43" t="inlineStr">
        <is>
          <t>doi:10.2196/74440</t>
        </is>
      </c>
      <c r="Y173" s="43">
        <f>COUNTIF($A$2:$A$431,A173)</f>
        <v/>
      </c>
      <c r="Z173" s="41">
        <f>IF(D173="Provisional include",IFERROR(IF(INDEX('Texto_completo_191'!$K$2:$K$193,MATCH(A173,'Texto_completo_191'!$A$2:$A$193,0))=0,"",INDEX('Texto_completo_191'!$K$2:$K$193,MATCH(A173,'Texto_completo_191'!$A$2:$A$193,0))),""),IF(D173="Excluded",J173,""))</f>
        <v/>
      </c>
      <c r="AA173" s="43">
        <f>IF(D173="Provisional include",IFERROR(IF(INDEX('Texto_completo_191'!$L$2:$L$193,MATCH(A173,'Texto_completo_191'!$A$2:$A$193,0))=0,"",INDEX('Texto_completo_191'!$L$2:$L$193,MATCH(A173,'Texto_completo_191'!$A$2:$A$193,0))),""),"")</f>
        <v/>
      </c>
      <c r="AB173" s="131">
        <f>IF(D173="Provisional include",IFERROR(IF(INDEX('Texto_completo_191'!$M$2:$M$193,MATCH(A173,'Texto_completo_191'!$A$2:$A$193,0))=0,"",INDEX('Texto_completo_191'!$M$2:$M$193,MATCH(A173,'Texto_completo_191'!$A$2:$A$193,0))),""),"")</f>
        <v/>
      </c>
    </row>
    <row r="174" ht="34" customHeight="1">
      <c r="A174" s="130" t="n">
        <v>173</v>
      </c>
      <c r="B174" s="43" t="inlineStr">
        <is>
          <t>include_after_full_text_open_access</t>
        </is>
      </c>
      <c r="C174" s="41" t="inlineStr">
        <is>
          <t>Incluir tras revisión de texto completo abierto</t>
        </is>
      </c>
      <c r="D174" s="43" t="inlineStr">
        <is>
          <t>Provisional include</t>
        </is>
      </c>
      <c r="E174" s="43" t="inlineStr">
        <is>
          <t>Sí</t>
        </is>
      </c>
      <c r="F174" s="43" t="inlineStr">
        <is>
          <t>Full-text review</t>
        </is>
      </c>
      <c r="G174" s="41">
        <f>IF(D174="Provisional include",IFERROR(INDEX('Texto_completo_191'!$H$2:$H$193,MATCH(A174,'Texto_completo_191'!$A$2:$A$193,0)),"Not recorded"),IF(D174="Report not retrieved","Not retrieved","Not applicable"))</f>
        <v/>
      </c>
      <c r="H174" s="41">
        <f>IF(D174="Provisional include",IFERROR(INDEX('Texto_completo_191'!$J$2:$J$193,MATCH(A174,'Texto_completo_191'!$A$2:$A$193,0)),"Pending adjudication"),IF(D174="Report not retrieved","Report not retrieved","Not applicable"))</f>
        <v/>
      </c>
      <c r="I174" s="41" t="n"/>
      <c r="J174" s="41" t="inlineStr">
        <is>
          <t>Texto completo confirma estudio primario con Deep Learning aplicado a ASD (Information-quality evaluation).</t>
        </is>
      </c>
      <c r="K174" s="43" t="n"/>
      <c r="L174" s="43" t="n"/>
      <c r="M174" s="130" t="n">
        <v>2025</v>
      </c>
      <c r="N174" s="41" t="inlineStr">
        <is>
          <t>From Click to Chat: A Comparative, Bilingual Study of Autism-Related Information on Websites and General-Purpose AI Chatbots (Preprint)</t>
        </is>
      </c>
      <c r="O174" s="43" t="inlineStr">
        <is>
          <t>Valentin Nădășan and Ciprian-Rareș Păroiu and Alexandra Neguțescu and Elena-Gabriela Strete</t>
        </is>
      </c>
      <c r="P174" s="43" t="inlineStr">
        <is>
          <t>10.2196/85196</t>
        </is>
      </c>
      <c r="Q174" s="41" t="inlineStr">
        <is>
          <t>JMIR Formative Research</t>
        </is>
      </c>
      <c r="R174" s="43" t="inlineStr">
        <is>
          <t>article</t>
        </is>
      </c>
      <c r="S174" s="43" t="inlineStr">
        <is>
          <t>JMIR Publications Inc.</t>
        </is>
      </c>
      <c r="T174" s="43" t="inlineStr">
        <is>
          <t>https://doi.org/10.2196/85196</t>
        </is>
      </c>
      <c r="U174" s="41" t="inlineStr">
        <is>
          <t>Texto completo abierto revisado; evidencia y codificación en Extraccion_RQ_nuevos.</t>
        </is>
      </c>
      <c r="V174" s="43" t="n"/>
      <c r="W174" s="43" t="inlineStr">
        <is>
          <t>open_full_text_review_2026_09_04</t>
        </is>
      </c>
      <c r="X174" s="43" t="inlineStr">
        <is>
          <t>doi:10.2196/85196</t>
        </is>
      </c>
      <c r="Y174" s="43">
        <f>COUNTIF($A$2:$A$431,A174)</f>
        <v/>
      </c>
      <c r="Z174" s="41">
        <f>IF(D174="Provisional include",IFERROR(IF(INDEX('Texto_completo_191'!$K$2:$K$193,MATCH(A174,'Texto_completo_191'!$A$2:$A$193,0))=0,"",INDEX('Texto_completo_191'!$K$2:$K$193,MATCH(A174,'Texto_completo_191'!$A$2:$A$193,0))),""),IF(D174="Excluded",J174,""))</f>
        <v/>
      </c>
      <c r="AA174" s="43">
        <f>IF(D174="Provisional include",IFERROR(IF(INDEX('Texto_completo_191'!$L$2:$L$193,MATCH(A174,'Texto_completo_191'!$A$2:$A$193,0))=0,"",INDEX('Texto_completo_191'!$L$2:$L$193,MATCH(A174,'Texto_completo_191'!$A$2:$A$193,0))),""),"")</f>
        <v/>
      </c>
      <c r="AB174" s="131">
        <f>IF(D174="Provisional include",IFERROR(IF(INDEX('Texto_completo_191'!$M$2:$M$193,MATCH(A174,'Texto_completo_191'!$A$2:$A$193,0))=0,"",INDEX('Texto_completo_191'!$M$2:$M$193,MATCH(A174,'Texto_completo_191'!$A$2:$A$193,0))),""),"")</f>
        <v/>
      </c>
    </row>
    <row r="175" ht="34" customHeight="1">
      <c r="A175" s="130" t="n">
        <v>174</v>
      </c>
      <c r="B175" s="43" t="inlineStr">
        <is>
          <t>exclude_secondary_or_nonempirical_publication</t>
        </is>
      </c>
      <c r="C175" s="41" t="inlineStr">
        <is>
          <t>Excluir: publicación secundaria/no empírica</t>
        </is>
      </c>
      <c r="D175" s="43" t="inlineStr">
        <is>
          <t>Excluded</t>
        </is>
      </c>
      <c r="E175" s="43" t="inlineStr">
        <is>
          <t>No</t>
        </is>
      </c>
      <c r="F175" s="43" t="inlineStr">
        <is>
          <t>Title/abstract screening</t>
        </is>
      </c>
      <c r="G175" s="41">
        <f>IF(D175="Provisional include",IFERROR(INDEX('Texto_completo_191'!$H$2:$H$193,MATCH(A175,'Texto_completo_191'!$A$2:$A$193,0)),"Not recorded"),IF(D175="Report not retrieved","Not retrieved","Not applicable"))</f>
        <v/>
      </c>
      <c r="H175" s="41">
        <f>IF(D175="Provisional include",IFERROR(INDEX('Texto_completo_191'!$J$2:$J$193,MATCH(A175,'Texto_completo_191'!$A$2:$A$193,0)),"Pending adjudication"),IF(D175="Report not retrieved","Report not retrieved","Not applicable"))</f>
        <v/>
      </c>
      <c r="I175" s="41" t="str"/>
      <c r="J175" s="41" t="inlineStr">
        <is>
          <t>Revisión, metaanálisis, encuesta de literatura, protocolo, perspectiva, carta, editorial o capítulo de síntesis sin estudio primario elegible.</t>
        </is>
      </c>
      <c r="K175" s="43" t="n"/>
      <c r="L175" s="43" t="n"/>
      <c r="M175" s="130" t="n">
        <v>2026</v>
      </c>
      <c r="N175" s="41" t="inlineStr">
        <is>
          <t>Empowering caregivers of individuals with autism spectrum disorder through sensor-based monitoring of emotional dysregulation: A scoping review</t>
        </is>
      </c>
      <c r="O175" s="43" t="inlineStr">
        <is>
          <t>Moid Sandhu and Siddique Latif and Andrew Bayor and Wei Lu and Mahnoosh Kholghi and Deepa Prabhu and David Silvera-Tawil</t>
        </is>
      </c>
      <c r="P175" s="43" t="inlineStr">
        <is>
          <t>10.1016/j.ijmedinf.2026.106262</t>
        </is>
      </c>
      <c r="Q175" s="41" t="inlineStr">
        <is>
          <t>International Journal of Medical Informatics</t>
        </is>
      </c>
      <c r="R175" s="43" t="inlineStr">
        <is>
          <t>article</t>
        </is>
      </c>
      <c r="S175" s="43" t="inlineStr">
        <is>
          <t>Elsevier Ireland Ltd</t>
        </is>
      </c>
      <c r="T175" s="43" t="inlineStr">
        <is>
          <t>https://www.sciencedirect.com/science/article/pii/S138650562600002X</t>
        </is>
      </c>
      <c r="U175" s="41" t="str"/>
      <c r="V175"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W175" s="43" t="inlineStr">
        <is>
          <t>title_abstract_plus_targeted_primary_source_verification</t>
        </is>
      </c>
      <c r="X175" s="43" t="inlineStr">
        <is>
          <t>doi:10.1016/j.ijmedinf.2026.106262</t>
        </is>
      </c>
      <c r="Y175" s="43">
        <f>COUNTIF($A$2:$A$431,A175)</f>
        <v/>
      </c>
      <c r="Z175" s="41">
        <f>IF(D175="Provisional include",IFERROR(IF(INDEX('Texto_completo_191'!$K$2:$K$193,MATCH(A175,'Texto_completo_191'!$A$2:$A$193,0))=0,"",INDEX('Texto_completo_191'!$K$2:$K$193,MATCH(A175,'Texto_completo_191'!$A$2:$A$193,0))),""),IF(D175="Excluded",J175,""))</f>
        <v/>
      </c>
      <c r="AA175" s="43">
        <f>IF(D175="Provisional include",IFERROR(IF(INDEX('Texto_completo_191'!$L$2:$L$193,MATCH(A175,'Texto_completo_191'!$A$2:$A$193,0))=0,"",INDEX('Texto_completo_191'!$L$2:$L$193,MATCH(A175,'Texto_completo_191'!$A$2:$A$193,0))),""),"")</f>
        <v/>
      </c>
      <c r="AB175" s="131">
        <f>IF(D175="Provisional include",IFERROR(IF(INDEX('Texto_completo_191'!$M$2:$M$193,MATCH(A175,'Texto_completo_191'!$A$2:$A$193,0))=0,"",INDEX('Texto_completo_191'!$M$2:$M$193,MATCH(A175,'Texto_completo_191'!$A$2:$A$193,0))),""),"")</f>
        <v/>
      </c>
    </row>
    <row r="176" ht="34" customHeight="1">
      <c r="A176" s="130" t="n">
        <v>175</v>
      </c>
      <c r="B176" s="43" t="inlineStr">
        <is>
          <t>exclude_integrity_notice_or_retracted</t>
        </is>
      </c>
      <c r="C176" s="41" t="inlineStr">
        <is>
          <t>Excluir por integridad/tipo de registro</t>
        </is>
      </c>
      <c r="D176" s="43" t="inlineStr">
        <is>
          <t>Excluded</t>
        </is>
      </c>
      <c r="E176" s="43" t="inlineStr">
        <is>
          <t>No</t>
        </is>
      </c>
      <c r="F176" s="43" t="inlineStr">
        <is>
          <t>Title/abstract screening and source verification</t>
        </is>
      </c>
      <c r="G176" s="41">
        <f>IF(D176="Provisional include",IFERROR(INDEX('Texto_completo_191'!$H$2:$H$193,MATCH(A176,'Texto_completo_191'!$A$2:$A$193,0)),"Not recorded"),IF(D176="Report not retrieved","Not retrieved","Not applicable"))</f>
        <v/>
      </c>
      <c r="H176" s="41">
        <f>IF(D176="Provisional include",IFERROR(INDEX('Texto_completo_191'!$J$2:$J$193,MATCH(A176,'Texto_completo_191'!$A$2:$A$193,0)),"Pending adjudication"),IF(D176="Report not retrieved","Report not retrieved","Not applicable"))</f>
        <v/>
      </c>
      <c r="I176" s="41" t="inlineStr">
        <is>
          <t>Removal notice</t>
        </is>
      </c>
      <c r="J176" s="41" t="inlineStr">
        <is>
          <t>Aviso editorial, corrección, retirada, retractación o artículo retractado; no constituye un estudio nuevo incorporable.</t>
        </is>
      </c>
      <c r="K176" s="43" t="n"/>
      <c r="L176" s="43" t="n"/>
      <c r="M176" s="130" t="n">
        <v>2026</v>
      </c>
      <c r="N176" s="41" t="inlineStr">
        <is>
          <t>Removal notice to “Machine learning in automated diagnosis of autism spectrum disorder: a comprehensive review”(Computer Science Review, (2025), 56, C, (100730), (S1574013725000073), 10.1016/j.cosrev.2025.100730)</t>
        </is>
      </c>
      <c r="O176" s="43" t="inlineStr">
        <is>
          <t>Khosro Rezaee</t>
        </is>
      </c>
      <c r="P176" s="43" t="inlineStr">
        <is>
          <t>10.1016/j.cosrev.2026.100959</t>
        </is>
      </c>
      <c r="Q176" s="41" t="inlineStr">
        <is>
          <t>Computer Science Review</t>
        </is>
      </c>
      <c r="R176" s="43" t="inlineStr">
        <is>
          <t>article</t>
        </is>
      </c>
      <c r="S176" s="43" t="inlineStr">
        <is>
          <t>Elsevier Ireland Ltd</t>
        </is>
      </c>
      <c r="T176" s="43" t="inlineStr">
        <is>
          <t>https://www.sciencedirect.com/science/article/pii/S1574013726000675</t>
        </is>
      </c>
      <c r="U176" s="41" t="str"/>
      <c r="V176"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 for clarification, and the author stated that they were not aware of these concerns. The Editors-in-Chief have determined that this article should be removed because the integrity and reliability of the study cannot be relied upon, and because some images from the dataset were republished. The author agrees to this decision. Apologies are offered to the readers of the journal.</t>
        </is>
      </c>
      <c r="W176" s="43" t="inlineStr">
        <is>
          <t>title_abstract_plus_targeted_primary_source_verification</t>
        </is>
      </c>
      <c r="X176" s="43" t="inlineStr">
        <is>
          <t>doi:10.1016/j.cosrev.2026.100959</t>
        </is>
      </c>
      <c r="Y176" s="43">
        <f>COUNTIF($A$2:$A$431,A176)</f>
        <v/>
      </c>
      <c r="Z176" s="41">
        <f>IF(D176="Provisional include",IFERROR(IF(INDEX('Texto_completo_191'!$K$2:$K$193,MATCH(A176,'Texto_completo_191'!$A$2:$A$193,0))=0,"",INDEX('Texto_completo_191'!$K$2:$K$193,MATCH(A176,'Texto_completo_191'!$A$2:$A$193,0))),""),IF(D176="Excluded",J176,""))</f>
        <v/>
      </c>
      <c r="AA176" s="43">
        <f>IF(D176="Provisional include",IFERROR(IF(INDEX('Texto_completo_191'!$L$2:$L$193,MATCH(A176,'Texto_completo_191'!$A$2:$A$193,0))=0,"",INDEX('Texto_completo_191'!$L$2:$L$193,MATCH(A176,'Texto_completo_191'!$A$2:$A$193,0))),""),"")</f>
        <v/>
      </c>
      <c r="AB176" s="131">
        <f>IF(D176="Provisional include",IFERROR(IF(INDEX('Texto_completo_191'!$M$2:$M$193,MATCH(A176,'Texto_completo_191'!$A$2:$A$193,0))=0,"",INDEX('Texto_completo_191'!$M$2:$M$193,MATCH(A176,'Texto_completo_191'!$A$2:$A$193,0))),""),"")</f>
        <v/>
      </c>
    </row>
    <row r="177" ht="34" customHeight="1">
      <c r="A177" s="130" t="n">
        <v>176</v>
      </c>
      <c r="B177" s="43" t="inlineStr">
        <is>
          <t>exclude_secondary_or_nonempirical_publication</t>
        </is>
      </c>
      <c r="C177" s="41" t="inlineStr">
        <is>
          <t>Excluir: publicación secundaria/no empírica</t>
        </is>
      </c>
      <c r="D177" s="43" t="inlineStr">
        <is>
          <t>Excluded</t>
        </is>
      </c>
      <c r="E177" s="43" t="inlineStr">
        <is>
          <t>No</t>
        </is>
      </c>
      <c r="F177" s="43" t="inlineStr">
        <is>
          <t>Title/abstract screening</t>
        </is>
      </c>
      <c r="G177" s="41">
        <f>IF(D177="Provisional include",IFERROR(INDEX('Texto_completo_191'!$H$2:$H$193,MATCH(A177,'Texto_completo_191'!$A$2:$A$193,0)),"Not recorded"),IF(D177="Report not retrieved","Not retrieved","Not applicable"))</f>
        <v/>
      </c>
      <c r="H177" s="41">
        <f>IF(D177="Provisional include",IFERROR(INDEX('Texto_completo_191'!$J$2:$J$193,MATCH(A177,'Texto_completo_191'!$A$2:$A$193,0)),"Pending adjudication"),IF(D177="Report not retrieved","Report not retrieved","Not applicable"))</f>
        <v/>
      </c>
      <c r="I177" s="41" t="str"/>
      <c r="J177" s="41" t="inlineStr">
        <is>
          <t>Revisión, metaanálisis, encuesta de literatura, protocolo, perspectiva, carta, editorial o capítulo de síntesis sin estudio primario elegible.</t>
        </is>
      </c>
      <c r="K177" s="43" t="n"/>
      <c r="L177" s="43" t="n"/>
      <c r="M177" s="130" t="n">
        <v>2026</v>
      </c>
      <c r="N177" s="41" t="inlineStr">
        <is>
          <t>Artificial Intelligence and Chatbot-Supported Interventions for Physical Activity and Obesity-related Lifestyle Behaviors: A Scoping Review with Attention to Family Involvement (Preprint)</t>
        </is>
      </c>
      <c r="O177" s="43" t="inlineStr">
        <is>
          <t>Qianxia Jiang and Xiayu Summer Chen and Dev Patel and Keith Brazendale and Sualba Alejandro</t>
        </is>
      </c>
      <c r="P177" s="43" t="inlineStr">
        <is>
          <t>10.2196/98889</t>
        </is>
      </c>
      <c r="Q177" s="41" t="inlineStr">
        <is>
          <t>JMIR Pediatrics and Parenting</t>
        </is>
      </c>
      <c r="R177" s="43" t="inlineStr">
        <is>
          <t>article</t>
        </is>
      </c>
      <c r="S177" s="43" t="inlineStr">
        <is>
          <t>JMIR Publications Inc.</t>
        </is>
      </c>
      <c r="T177" s="43" t="inlineStr">
        <is>
          <t>https://doi.org/10.2196/98889</t>
        </is>
      </c>
      <c r="U177" s="41" t="str"/>
      <c r="V177" s="43" t="n"/>
      <c r="W177" s="43" t="inlineStr">
        <is>
          <t>title_abstract_plus_targeted_primary_source_verification</t>
        </is>
      </c>
      <c r="X177" s="43" t="inlineStr">
        <is>
          <t>doi:10.2196/98889</t>
        </is>
      </c>
      <c r="Y177" s="43">
        <f>COUNTIF($A$2:$A$431,A177)</f>
        <v/>
      </c>
      <c r="Z177" s="41">
        <f>IF(D177="Provisional include",IFERROR(IF(INDEX('Texto_completo_191'!$K$2:$K$193,MATCH(A177,'Texto_completo_191'!$A$2:$A$193,0))=0,"",INDEX('Texto_completo_191'!$K$2:$K$193,MATCH(A177,'Texto_completo_191'!$A$2:$A$193,0))),""),IF(D177="Excluded",J177,""))</f>
        <v/>
      </c>
      <c r="AA177" s="43">
        <f>IF(D177="Provisional include",IFERROR(IF(INDEX('Texto_completo_191'!$L$2:$L$193,MATCH(A177,'Texto_completo_191'!$A$2:$A$193,0))=0,"",INDEX('Texto_completo_191'!$L$2:$L$193,MATCH(A177,'Texto_completo_191'!$A$2:$A$193,0))),""),"")</f>
        <v/>
      </c>
      <c r="AB177" s="131">
        <f>IF(D177="Provisional include",IFERROR(IF(INDEX('Texto_completo_191'!$M$2:$M$193,MATCH(A177,'Texto_completo_191'!$A$2:$A$193,0))=0,"",INDEX('Texto_completo_191'!$M$2:$M$193,MATCH(A177,'Texto_completo_191'!$A$2:$A$193,0))),""),"")</f>
        <v/>
      </c>
    </row>
    <row r="178" ht="34" customHeight="1">
      <c r="A178" s="130" t="n">
        <v>177</v>
      </c>
      <c r="B178" s="43" t="inlineStr">
        <is>
          <t>exclude_no_qualifying_ai_application</t>
        </is>
      </c>
      <c r="C178" s="41" t="inlineStr">
        <is>
          <t>Excluir: sin aplicación de IA elegible</t>
        </is>
      </c>
      <c r="D178" s="43" t="inlineStr">
        <is>
          <t>Excluded</t>
        </is>
      </c>
      <c r="E178" s="43" t="inlineStr">
        <is>
          <t>No</t>
        </is>
      </c>
      <c r="F178" s="43" t="inlineStr">
        <is>
          <t>Title/abstract screening</t>
        </is>
      </c>
      <c r="G178" s="41">
        <f>IF(D178="Provisional include",IFERROR(INDEX('Texto_completo_191'!$H$2:$H$193,MATCH(A178,'Texto_completo_191'!$A$2:$A$193,0)),"Not recorded"),IF(D178="Report not retrieved","Not retrieved","Not applicable"))</f>
        <v/>
      </c>
      <c r="H178" s="41">
        <f>IF(D178="Provisional include",IFERROR(INDEX('Texto_completo_191'!$J$2:$J$193,MATCH(A178,'Texto_completo_191'!$A$2:$A$193,0)),"Pending adjudication"),IF(D178="Report not retrieved","Report not retrieved","Not applicable"))</f>
        <v/>
      </c>
      <c r="I178" s="41" t="str"/>
      <c r="J178" s="41" t="inlineStr">
        <is>
          <t>El trabajo no implementa ni evalúa una técnica de IA/ML como componente sustantivo del estudio de ASD.</t>
        </is>
      </c>
      <c r="K178" s="43" t="n"/>
      <c r="L178" s="43" t="n"/>
      <c r="M178" s="130" t="n">
        <v>2026</v>
      </c>
      <c r="N178" s="41" t="inlineStr">
        <is>
          <t>Design and Iterative Development of Serious Exergames for Children With Autism Spectrum Disorder: Formative Multiple-Case Pilot Study</t>
        </is>
      </c>
      <c r="O178" s="43" t="inlineStr">
        <is>
          <t>Won Kim and Minwoo Seong and Seung Jun Kim</t>
        </is>
      </c>
      <c r="P178" s="43" t="inlineStr">
        <is>
          <t>10.2196/77727</t>
        </is>
      </c>
      <c r="Q178" s="41" t="inlineStr">
        <is>
          <t>JMIR Serious Games</t>
        </is>
      </c>
      <c r="R178" s="43" t="inlineStr">
        <is>
          <t>article</t>
        </is>
      </c>
      <c r="S178" s="43" t="inlineStr">
        <is>
          <t>JMIR Publications Inc.</t>
        </is>
      </c>
      <c r="T178" s="43" t="inlineStr">
        <is>
          <t>https://doi.org/10.2196/77727</t>
        </is>
      </c>
      <c r="U178" s="41" t="str"/>
      <c r="V178" s="43" t="inlineStr">
        <is>
          <t>Background: Children with autism spectrum disorder (ASD) exhibit cognitive, motor, and social difficulties that affect engagement, causing developmental delays, behavioral challenges, and obesity—interrelated concerns in daily functioning and well-being. Although interactive interventions have incorporated physical activity, they often rely on limited physical involvement and lack iterative, expert-informed design, as built on pre-existing game frameworks. Physical activity is often operationalized as constrained input (eg, gestures or in-place actions) rather than exertion-intensive, whole-body exercise, and design guidance for adapting exercise content under ASD-oriented safety and cognitive-sensory constraints remains limited. These limitations highlight the need for exergames that promote sustained, full-body participation aligned with developmental goals, motivating formative, co-design with expertise and initial field testing in this population. Objective: We aim to iteratively design exercise-based serious games (SGs) for children with ASD through a structured, expert-informed co-design process involving 21 professionals across special education, adapted physical education, and human-computer interaction, and to examine feasibility and use contexts through an exploratory multiple-case pilot study. Methods: We derived serious exergames using 4 design methods—stakeholder interview, concept mapping, creative matrix, and visualize the vote. Two exergames—“Fruit Sorting Run” and “Hazard Avoiding Ride”—were developed, integrating full-body running and cycling movements into goal-directed tasks under ASD-oriented constraints. We conducted a multiple-case pilot with 3 children with ASD. During gameplay, caregivers labeled engagement using a binary input interface, and we conducted postsession caregiver interviews to capture complementary observations. Results: Engagement in both exergames tended to increase over normalized time. Generalized estimating equations with a logit link and an autoregressive working correlation of order 1 (AR1), including participant indicators, showed a statistically significant association between normalized time and engagement in Fruit Sorting Run (per 0.1 increase: β=0.48; odds ratio 1.62, 95% CI 1.09-2.38; P=.02) and Hazard Avoiding Ride (per 0.1 increase: β=0.66; odds ratio 1.93, 95% CI 1.04-3.60, P=.04). Caregiver interviews reinforced these findings, reporting increased attention, motivation, and enjoyment across both activities. Conclusions: The findings support the applicability of an expert-informed design approach and the viability of the resulting exergames, integrating goal-directed physical activity, virtual agent–based prompting, and stakeholder-informed considerations such as motor-cognitive alignment, interactive scaffolding, and support for daily living skills. Distinct from prior SG approaches that operationalize physical activity through discrete gestures or in-place interactions, the proposed exergames embed sustained, exertion-intensive, whole-body movement within structured gameplay. Within this exploratory multiple-case pilot, engagement trajectories tended to increase over time. These preliminary observations provide an initial basis for a testable hypothesis that exertion-intensive, full-body SGs with virtual agent–based prompting may be associated with increasing engagement over time, meriting further examination in larger samples and applied educational and therapeutic contexts.</t>
        </is>
      </c>
      <c r="W178" s="43" t="inlineStr">
        <is>
          <t>title_abstract_plus_targeted_primary_source_verification</t>
        </is>
      </c>
      <c r="X178" s="43" t="inlineStr">
        <is>
          <t>doi:10.2196/77727</t>
        </is>
      </c>
      <c r="Y178" s="43">
        <f>COUNTIF($A$2:$A$431,A178)</f>
        <v/>
      </c>
      <c r="Z178" s="41">
        <f>IF(D178="Provisional include",IFERROR(IF(INDEX('Texto_completo_191'!$K$2:$K$193,MATCH(A178,'Texto_completo_191'!$A$2:$A$193,0))=0,"",INDEX('Texto_completo_191'!$K$2:$K$193,MATCH(A178,'Texto_completo_191'!$A$2:$A$193,0))),""),IF(D178="Excluded",J178,""))</f>
        <v/>
      </c>
      <c r="AA178" s="43">
        <f>IF(D178="Provisional include",IFERROR(IF(INDEX('Texto_completo_191'!$L$2:$L$193,MATCH(A178,'Texto_completo_191'!$A$2:$A$193,0))=0,"",INDEX('Texto_completo_191'!$L$2:$L$193,MATCH(A178,'Texto_completo_191'!$A$2:$A$193,0))),""),"")</f>
        <v/>
      </c>
      <c r="AB178" s="131">
        <f>IF(D178="Provisional include",IFERROR(IF(INDEX('Texto_completo_191'!$M$2:$M$193,MATCH(A178,'Texto_completo_191'!$A$2:$A$193,0))=0,"",INDEX('Texto_completo_191'!$M$2:$M$193,MATCH(A178,'Texto_completo_191'!$A$2:$A$193,0))),""),"")</f>
        <v/>
      </c>
    </row>
    <row r="179" ht="34" customHeight="1">
      <c r="A179" s="130" t="n">
        <v>178</v>
      </c>
      <c r="B179" s="43" t="inlineStr">
        <is>
          <t>exclude_secondary_or_nonempirical_publication</t>
        </is>
      </c>
      <c r="C179" s="41" t="inlineStr">
        <is>
          <t>Excluir: publicación secundaria/no empírica</t>
        </is>
      </c>
      <c r="D179" s="43" t="inlineStr">
        <is>
          <t>Excluded</t>
        </is>
      </c>
      <c r="E179" s="43" t="inlineStr">
        <is>
          <t>No</t>
        </is>
      </c>
      <c r="F179" s="43" t="inlineStr">
        <is>
          <t>Title/abstract screening</t>
        </is>
      </c>
      <c r="G179" s="41">
        <f>IF(D179="Provisional include",IFERROR(INDEX('Texto_completo_191'!$H$2:$H$193,MATCH(A179,'Texto_completo_191'!$A$2:$A$193,0)),"Not recorded"),IF(D179="Report not retrieved","Not retrieved","Not applicable"))</f>
        <v/>
      </c>
      <c r="H179" s="41">
        <f>IF(D179="Provisional include",IFERROR(INDEX('Texto_completo_191'!$J$2:$J$193,MATCH(A179,'Texto_completo_191'!$A$2:$A$193,0)),"Pending adjudication"),IF(D179="Report not retrieved","Report not retrieved","Not applicable"))</f>
        <v/>
      </c>
      <c r="I179" s="41" t="str"/>
      <c r="J179" s="41" t="inlineStr">
        <is>
          <t>Revisión, metaanálisis, encuesta de literatura, protocolo, perspectiva, carta, editorial o capítulo de síntesis sin estudio primario elegible.</t>
        </is>
      </c>
      <c r="K179" s="43" t="n"/>
      <c r="L179" s="43" t="n"/>
      <c r="M179" s="130" t="n">
        <v>2026</v>
      </c>
      <c r="N179" s="41" t="inlineStr">
        <is>
          <t>The digital phenotype: artificial intelligence–driven biomarkers and clinical analytics for autism spectrum disorder</t>
        </is>
      </c>
      <c r="O179" s="43" t="inlineStr">
        <is>
          <t>Subhi Kumari and Ali Imam Abidi and Sandeep Kumar</t>
        </is>
      </c>
      <c r="P179" s="43" t="inlineStr">
        <is>
          <t>10.1016/B978-0-443-45875-0.00016-8</t>
        </is>
      </c>
      <c r="Q179" s="41" t="inlineStr">
        <is>
          <t>Smart Hospital Anatomy with Advanced Sensors</t>
        </is>
      </c>
      <c r="R179" s="43" t="inlineStr">
        <is>
          <t>article</t>
        </is>
      </c>
      <c r="S179" s="43" t="inlineStr">
        <is>
          <t>Elsevier</t>
        </is>
      </c>
      <c r="T179" s="43" t="inlineStr">
        <is>
          <t>https://www.sciencedirect.com/science/article/pii/B9780443458750000168</t>
        </is>
      </c>
      <c r="U179" s="41" t="str"/>
      <c r="V179" s="43" t="n"/>
      <c r="W179" s="43" t="inlineStr">
        <is>
          <t>title_abstract_plus_targeted_primary_source_verification</t>
        </is>
      </c>
      <c r="X179" s="43" t="inlineStr">
        <is>
          <t>doi:10.1016/b978-0-443-45875-0.00016-8</t>
        </is>
      </c>
      <c r="Y179" s="43">
        <f>COUNTIF($A$2:$A$431,A179)</f>
        <v/>
      </c>
      <c r="Z179" s="41">
        <f>IF(D179="Provisional include",IFERROR(IF(INDEX('Texto_completo_191'!$K$2:$K$193,MATCH(A179,'Texto_completo_191'!$A$2:$A$193,0))=0,"",INDEX('Texto_completo_191'!$K$2:$K$193,MATCH(A179,'Texto_completo_191'!$A$2:$A$193,0))),""),IF(D179="Excluded",J179,""))</f>
        <v/>
      </c>
      <c r="AA179" s="43">
        <f>IF(D179="Provisional include",IFERROR(IF(INDEX('Texto_completo_191'!$L$2:$L$193,MATCH(A179,'Texto_completo_191'!$A$2:$A$193,0))=0,"",INDEX('Texto_completo_191'!$L$2:$L$193,MATCH(A179,'Texto_completo_191'!$A$2:$A$193,0))),""),"")</f>
        <v/>
      </c>
      <c r="AB179" s="131">
        <f>IF(D179="Provisional include",IFERROR(IF(INDEX('Texto_completo_191'!$M$2:$M$193,MATCH(A179,'Texto_completo_191'!$A$2:$A$193,0))=0,"",INDEX('Texto_completo_191'!$M$2:$M$193,MATCH(A179,'Texto_completo_191'!$A$2:$A$193,0))),""),"")</f>
        <v/>
      </c>
    </row>
    <row r="180" ht="34" customHeight="1">
      <c r="A180" s="130" t="n">
        <v>179</v>
      </c>
      <c r="B180" s="43" t="inlineStr">
        <is>
          <t>include_after_full_text_open_access</t>
        </is>
      </c>
      <c r="C180" s="41" t="inlineStr">
        <is>
          <t>Incluir tras revisión de texto completo abierto</t>
        </is>
      </c>
      <c r="D180" s="43" t="inlineStr">
        <is>
          <t>Provisional include</t>
        </is>
      </c>
      <c r="E180" s="43" t="inlineStr">
        <is>
          <t>Sí</t>
        </is>
      </c>
      <c r="F180" s="43" t="inlineStr">
        <is>
          <t>Full-text review</t>
        </is>
      </c>
      <c r="G180" s="41">
        <f>IF(D180="Provisional include",IFERROR(INDEX('Texto_completo_191'!$H$2:$H$193,MATCH(A180,'Texto_completo_191'!$A$2:$A$193,0)),"Not recorded"),IF(D180="Report not retrieved","Not retrieved","Not applicable"))</f>
        <v/>
      </c>
      <c r="H180" s="41">
        <f>IF(D180="Provisional include",IFERROR(INDEX('Texto_completo_191'!$J$2:$J$193,MATCH(A180,'Texto_completo_191'!$A$2:$A$193,0)),"Pending adjudication"),IF(D180="Report not retrieved","Report not retrieved","Not applicable"))</f>
        <v/>
      </c>
      <c r="I180" s="41" t="n"/>
      <c r="J180" s="41" t="inlineStr">
        <is>
          <t>Texto completo confirma estudio primario con Machine Learning aplicado a ASD (Segmentation and biomarker characterization).</t>
        </is>
      </c>
      <c r="K180" s="43" t="n"/>
      <c r="L180" s="43" t="n"/>
      <c r="M180" s="130" t="n">
        <v>2025</v>
      </c>
      <c r="N180" s="41" t="inlineStr">
        <is>
          <t>Free Water Corrected Diffusion Magnetic Resonance Imaging Reveals Microstructural Alterations in Corpus Callosum Subregions of Preschool Children With Autism</t>
        </is>
      </c>
      <c r="O180" s="43" t="inlineStr">
        <is>
          <t>Doudou Cao and Litong Ni and Qi Qi and Lan Zhou and Junyi Wang and Yijie Li and Wei Zhang and Jiayan Wei and Yixiu Luo and Yi Wang and Fan Zhang and Shijun Li</t>
        </is>
      </c>
      <c r="P180" s="43" t="inlineStr">
        <is>
          <t>10.1002/hbm.70435</t>
        </is>
      </c>
      <c r="Q180" s="41" t="inlineStr">
        <is>
          <t>Human Brain Mapping</t>
        </is>
      </c>
      <c r="R180" s="43" t="inlineStr">
        <is>
          <t>article</t>
        </is>
      </c>
      <c r="S180" s="43" t="inlineStr">
        <is>
          <t>John Wiley and Sons Inc</t>
        </is>
      </c>
      <c r="T180" s="43" t="inlineStr">
        <is>
          <t>https://onlinelibrary.wiley.com/doi/pdfdirect/10.1002/hbm.70435</t>
        </is>
      </c>
      <c r="U180" s="41" t="inlineStr">
        <is>
          <t>Texto completo abierto revisado; evidencia y codificación en Extraccion_RQ_nuevos.</t>
        </is>
      </c>
      <c r="V180"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180" s="43" t="inlineStr">
        <is>
          <t>open_full_text_review_2026_09_04</t>
        </is>
      </c>
      <c r="X180" s="43" t="inlineStr">
        <is>
          <t>doi:10.1002/hbm.70435</t>
        </is>
      </c>
      <c r="Y180" s="43">
        <f>COUNTIF($A$2:$A$431,A180)</f>
        <v/>
      </c>
      <c r="Z180" s="41">
        <f>IF(D180="Provisional include",IFERROR(IF(INDEX('Texto_completo_191'!$K$2:$K$193,MATCH(A180,'Texto_completo_191'!$A$2:$A$193,0))=0,"",INDEX('Texto_completo_191'!$K$2:$K$193,MATCH(A180,'Texto_completo_191'!$A$2:$A$193,0))),""),IF(D180="Excluded",J180,""))</f>
        <v/>
      </c>
      <c r="AA180" s="43">
        <f>IF(D180="Provisional include",IFERROR(IF(INDEX('Texto_completo_191'!$L$2:$L$193,MATCH(A180,'Texto_completo_191'!$A$2:$A$193,0))=0,"",INDEX('Texto_completo_191'!$L$2:$L$193,MATCH(A180,'Texto_completo_191'!$A$2:$A$193,0))),""),"")</f>
        <v/>
      </c>
      <c r="AB180" s="131">
        <f>IF(D180="Provisional include",IFERROR(IF(INDEX('Texto_completo_191'!$M$2:$M$193,MATCH(A180,'Texto_completo_191'!$A$2:$A$193,0))=0,"",INDEX('Texto_completo_191'!$M$2:$M$193,MATCH(A180,'Texto_completo_191'!$A$2:$A$193,0))),""),"")</f>
        <v/>
      </c>
    </row>
    <row r="181" ht="34" customHeight="1">
      <c r="A181" s="130" t="n">
        <v>180</v>
      </c>
      <c r="B181" s="43" t="inlineStr">
        <is>
          <t>include_after_title_abstract_screen</t>
        </is>
      </c>
      <c r="C181" s="41" t="inlineStr">
        <is>
          <t>Incluir provisionalmente</t>
        </is>
      </c>
      <c r="D181" s="43" t="inlineStr">
        <is>
          <t>Provisional include</t>
        </is>
      </c>
      <c r="E181" s="43" t="inlineStr">
        <is>
          <t>Sí</t>
        </is>
      </c>
      <c r="F181" s="43" t="inlineStr">
        <is>
          <t>Title/abstract screening</t>
        </is>
      </c>
      <c r="G181" s="41">
        <f>IF(D181="Provisional include",IFERROR(INDEX('Texto_completo_191'!$H$2:$H$193,MATCH(A181,'Texto_completo_191'!$A$2:$A$193,0)),"Not recorded"),IF(D181="Report not retrieved","Not retrieved","Not applicable"))</f>
        <v/>
      </c>
      <c r="H181" s="41">
        <f>IF(D181="Provisional include",IFERROR(INDEX('Texto_completo_191'!$J$2:$J$193,MATCH(A181,'Texto_completo_191'!$A$2:$A$193,0)),"Pending adjudication"),IF(D181="Report not retrieved","Report not retrieved","Not applicable"))</f>
        <v/>
      </c>
      <c r="I181" s="41" t="str"/>
      <c r="J181" s="41" t="inlineStr">
        <is>
          <t>Estudio primario o implementación/evaluación empírica de IA, aprendizaje automático o modelado computacional aplicado a ASD, riesgo, caracterización, apoyo o intervención.</t>
        </is>
      </c>
      <c r="K181" s="43" t="n"/>
      <c r="L181" s="43" t="n"/>
      <c r="M181" s="130" t="n">
        <v>2026</v>
      </c>
      <c r="N181" s="41" t="inlineStr">
        <is>
          <t>The effect of spatial and intensity level augmentation of structural magnetic resonance images on autism diagnosis model</t>
        </is>
      </c>
      <c r="O181" s="43" t="inlineStr">
        <is>
          <t>D Swainson Sujana and Peter Augustin D</t>
        </is>
      </c>
      <c r="P181" s="43" t="inlineStr">
        <is>
          <t>10.1016/j.ajp.2026.104830</t>
        </is>
      </c>
      <c r="Q181" s="41" t="inlineStr">
        <is>
          <t>Asian Journal of Psychiatry</t>
        </is>
      </c>
      <c r="R181" s="43" t="inlineStr">
        <is>
          <t>article</t>
        </is>
      </c>
      <c r="S181" s="43" t="inlineStr">
        <is>
          <t>Elsevier B.V.</t>
        </is>
      </c>
      <c r="T181" s="43" t="inlineStr">
        <is>
          <t>https://doi.org/10.1016/j.ajp.2026.104830</t>
        </is>
      </c>
      <c r="U181" s="41" t="str"/>
      <c r="V181"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181" s="43" t="inlineStr">
        <is>
          <t>title_abstract_plus_targeted_primary_source_verification</t>
        </is>
      </c>
      <c r="X181" s="43" t="inlineStr">
        <is>
          <t>doi:10.1016/j.ajp.2026.104830</t>
        </is>
      </c>
      <c r="Y181" s="43">
        <f>COUNTIF($A$2:$A$431,A181)</f>
        <v/>
      </c>
      <c r="Z181" s="41">
        <f>IF(D181="Provisional include",IFERROR(IF(INDEX('Texto_completo_191'!$K$2:$K$193,MATCH(A181,'Texto_completo_191'!$A$2:$A$193,0))=0,"",INDEX('Texto_completo_191'!$K$2:$K$193,MATCH(A181,'Texto_completo_191'!$A$2:$A$193,0))),""),IF(D181="Excluded",J181,""))</f>
        <v/>
      </c>
      <c r="AA181" s="43">
        <f>IF(D181="Provisional include",IFERROR(IF(INDEX('Texto_completo_191'!$L$2:$L$193,MATCH(A181,'Texto_completo_191'!$A$2:$A$193,0))=0,"",INDEX('Texto_completo_191'!$L$2:$L$193,MATCH(A181,'Texto_completo_191'!$A$2:$A$193,0))),""),"")</f>
        <v/>
      </c>
      <c r="AB181" s="131">
        <f>IF(D181="Provisional include",IFERROR(IF(INDEX('Texto_completo_191'!$M$2:$M$193,MATCH(A181,'Texto_completo_191'!$A$2:$A$193,0))=0,"",INDEX('Texto_completo_191'!$M$2:$M$193,MATCH(A181,'Texto_completo_191'!$A$2:$A$193,0))),""),"")</f>
        <v/>
      </c>
    </row>
    <row r="182" ht="34" customHeight="1">
      <c r="A182" s="130" t="n">
        <v>181</v>
      </c>
      <c r="B182" s="43" t="inlineStr">
        <is>
          <t>include_after_title_abstract_screen</t>
        </is>
      </c>
      <c r="C182" s="41" t="inlineStr">
        <is>
          <t>Incluir provisionalmente</t>
        </is>
      </c>
      <c r="D182" s="43" t="inlineStr">
        <is>
          <t>Provisional include</t>
        </is>
      </c>
      <c r="E182" s="43" t="inlineStr">
        <is>
          <t>Sí</t>
        </is>
      </c>
      <c r="F182" s="43" t="inlineStr">
        <is>
          <t>Title/abstract screening</t>
        </is>
      </c>
      <c r="G182" s="41">
        <f>IF(D182="Provisional include",IFERROR(INDEX('Texto_completo_191'!$H$2:$H$193,MATCH(A182,'Texto_completo_191'!$A$2:$A$193,0)),"Not recorded"),IF(D182="Report not retrieved","Not retrieved","Not applicable"))</f>
        <v/>
      </c>
      <c r="H182" s="41">
        <f>IF(D182="Provisional include",IFERROR(INDEX('Texto_completo_191'!$J$2:$J$193,MATCH(A182,'Texto_completo_191'!$A$2:$A$193,0)),"Pending adjudication"),IF(D182="Report not retrieved","Report not retrieved","Not applicable"))</f>
        <v/>
      </c>
      <c r="I182" s="41" t="str"/>
      <c r="J182" s="41" t="inlineStr">
        <is>
          <t>Estudio primario o implementación/evaluación empírica de IA, aprendizaje automático o modelado computacional aplicado a ASD, riesgo, caracterización, apoyo o intervención.</t>
        </is>
      </c>
      <c r="K182" s="43" t="n"/>
      <c r="L182" s="43" t="n"/>
      <c r="M182" s="130" t="n">
        <v>2026</v>
      </c>
      <c r="N182" s="41" t="inlineStr">
        <is>
          <t>Human-centered AI for inclusive tourism: enhancing travel planning for adults with autism spectrum disorder</t>
        </is>
      </c>
      <c r="O182" s="43" t="inlineStr">
        <is>
          <t>Noemi Mauro and Fabio Ferrero and Liliana Ardissono and Federica Cena</t>
        </is>
      </c>
      <c r="P182" s="43" t="inlineStr">
        <is>
          <t>10.1016/j.ijhcs.2025.103696</t>
        </is>
      </c>
      <c r="Q182" s="41" t="inlineStr">
        <is>
          <t>International Journal of Human Computer Studies</t>
        </is>
      </c>
      <c r="R182" s="43" t="inlineStr">
        <is>
          <t>article</t>
        </is>
      </c>
      <c r="S182" s="43" t="inlineStr">
        <is>
          <t>Academic Press</t>
        </is>
      </c>
      <c r="T182" s="43" t="inlineStr">
        <is>
          <t>https://www.sciencedirect.com/science/article/pii/S1071581925002514</t>
        </is>
      </c>
      <c r="U182" s="41" t="str"/>
      <c r="V182" s="43"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W182" s="43" t="inlineStr">
        <is>
          <t>title_abstract_plus_targeted_primary_source_verification</t>
        </is>
      </c>
      <c r="X182" s="43" t="inlineStr">
        <is>
          <t>doi:10.1016/j.ijhcs.2025.103696</t>
        </is>
      </c>
      <c r="Y182" s="43">
        <f>COUNTIF($A$2:$A$431,A182)</f>
        <v/>
      </c>
      <c r="Z182" s="41">
        <f>IF(D182="Provisional include",IFERROR(IF(INDEX('Texto_completo_191'!$K$2:$K$193,MATCH(A182,'Texto_completo_191'!$A$2:$A$193,0))=0,"",INDEX('Texto_completo_191'!$K$2:$K$193,MATCH(A182,'Texto_completo_191'!$A$2:$A$193,0))),""),IF(D182="Excluded",J182,""))</f>
        <v/>
      </c>
      <c r="AA182" s="43">
        <f>IF(D182="Provisional include",IFERROR(IF(INDEX('Texto_completo_191'!$L$2:$L$193,MATCH(A182,'Texto_completo_191'!$A$2:$A$193,0))=0,"",INDEX('Texto_completo_191'!$L$2:$L$193,MATCH(A182,'Texto_completo_191'!$A$2:$A$193,0))),""),"")</f>
        <v/>
      </c>
      <c r="AB182" s="131">
        <f>IF(D182="Provisional include",IFERROR(IF(INDEX('Texto_completo_191'!$M$2:$M$193,MATCH(A182,'Texto_completo_191'!$A$2:$A$193,0))=0,"",INDEX('Texto_completo_191'!$M$2:$M$193,MATCH(A182,'Texto_completo_191'!$A$2:$A$193,0))),""),"")</f>
        <v/>
      </c>
    </row>
    <row r="183" ht="34" customHeight="1">
      <c r="A183" s="130" t="n">
        <v>182</v>
      </c>
      <c r="B183" s="43" t="inlineStr">
        <is>
          <t>include_after_full_text_open_access</t>
        </is>
      </c>
      <c r="C183" s="41" t="inlineStr">
        <is>
          <t>Incluir tras revisión de texto completo abierto</t>
        </is>
      </c>
      <c r="D183" s="43" t="inlineStr">
        <is>
          <t>Provisional include</t>
        </is>
      </c>
      <c r="E183" s="43" t="inlineStr">
        <is>
          <t>Sí</t>
        </is>
      </c>
      <c r="F183" s="43" t="inlineStr">
        <is>
          <t>Full-text review</t>
        </is>
      </c>
      <c r="G183" s="41">
        <f>IF(D183="Provisional include",IFERROR(INDEX('Texto_completo_191'!$H$2:$H$193,MATCH(A183,'Texto_completo_191'!$A$2:$A$193,0)),"Not recorded"),IF(D183="Report not retrieved","Not retrieved","Not applicable"))</f>
        <v/>
      </c>
      <c r="H183" s="41">
        <f>IF(D183="Provisional include",IFERROR(INDEX('Texto_completo_191'!$J$2:$J$193,MATCH(A183,'Texto_completo_191'!$A$2:$A$193,0)),"Pending adjudication"),IF(D183="Report not retrieved","Report not retrieved","Not applicable"))</f>
        <v/>
      </c>
      <c r="I183" s="41" t="n"/>
      <c r="J183" s="41" t="inlineStr">
        <is>
          <t>Texto completo confirma estudio primario con Hybrid aplicado a ASD (Trustworthiness and label-leakage audit).</t>
        </is>
      </c>
      <c r="K183" s="43" t="n"/>
      <c r="L183" s="43" t="n"/>
      <c r="M183" s="130" t="n">
        <v>2026</v>
      </c>
      <c r="N183" s="41" t="inlineStr">
        <is>
          <t>Label leakage unmasked: a trustworthy-AI audit of autism screening models using the CLEAR-RD framework.</t>
        </is>
      </c>
      <c r="O183" s="43" t="inlineStr">
        <is>
          <t>Boulbaba Ben Ammar and Walid Karamti</t>
        </is>
      </c>
      <c r="P183" s="43" t="inlineStr">
        <is>
          <t>10.3389/fpubh.2026.1881829</t>
        </is>
      </c>
      <c r="Q183" s="41" t="inlineStr">
        <is>
          <t>Frontiers in public health</t>
        </is>
      </c>
      <c r="R183" s="43" t="inlineStr">
        <is>
          <t>article</t>
        </is>
      </c>
      <c r="S183" s="43" t="inlineStr">
        <is>
          <t>Frontiers Media SA</t>
        </is>
      </c>
      <c r="T183" s="43" t="inlineStr">
        <is>
          <t>https://www.frontiersin.org/journals/public-health/articles/10.3389/fpubh.2026.1881829/pdf</t>
        </is>
      </c>
      <c r="U183" s="41" t="inlineStr">
        <is>
          <t>Texto completo abierto revisado; evidencia y codificación en Extraccion_RQ_nuevos.</t>
        </is>
      </c>
      <c r="V183" s="43"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W183" s="43" t="inlineStr">
        <is>
          <t>open_full_text_review_2026_09_04</t>
        </is>
      </c>
      <c r="X183" s="43" t="inlineStr">
        <is>
          <t>doi:10.3389/fpubh.2026.1881829</t>
        </is>
      </c>
      <c r="Y183" s="43">
        <f>COUNTIF($A$2:$A$431,A183)</f>
        <v/>
      </c>
      <c r="Z183" s="41">
        <f>IF(D183="Provisional include",IFERROR(IF(INDEX('Texto_completo_191'!$K$2:$K$193,MATCH(A183,'Texto_completo_191'!$A$2:$A$193,0))=0,"",INDEX('Texto_completo_191'!$K$2:$K$193,MATCH(A183,'Texto_completo_191'!$A$2:$A$193,0))),""),IF(D183="Excluded",J183,""))</f>
        <v/>
      </c>
      <c r="AA183" s="43">
        <f>IF(D183="Provisional include",IFERROR(IF(INDEX('Texto_completo_191'!$L$2:$L$193,MATCH(A183,'Texto_completo_191'!$A$2:$A$193,0))=0,"",INDEX('Texto_completo_191'!$L$2:$L$193,MATCH(A183,'Texto_completo_191'!$A$2:$A$193,0))),""),"")</f>
        <v/>
      </c>
      <c r="AB183" s="131">
        <f>IF(D183="Provisional include",IFERROR(IF(INDEX('Texto_completo_191'!$M$2:$M$193,MATCH(A183,'Texto_completo_191'!$A$2:$A$193,0))=0,"",INDEX('Texto_completo_191'!$M$2:$M$193,MATCH(A183,'Texto_completo_191'!$A$2:$A$193,0))),""),"")</f>
        <v/>
      </c>
    </row>
    <row r="184" ht="34" customHeight="1">
      <c r="A184" s="130" t="n">
        <v>183</v>
      </c>
      <c r="B184" s="43" t="inlineStr">
        <is>
          <t>include_after_title_abstract_screen</t>
        </is>
      </c>
      <c r="C184" s="41" t="inlineStr">
        <is>
          <t>Incluir provisionalmente</t>
        </is>
      </c>
      <c r="D184" s="43" t="inlineStr">
        <is>
          <t>Provisional include</t>
        </is>
      </c>
      <c r="E184" s="43" t="inlineStr">
        <is>
          <t>Sí</t>
        </is>
      </c>
      <c r="F184" s="43" t="inlineStr">
        <is>
          <t>Title/abstract screening</t>
        </is>
      </c>
      <c r="G184" s="41">
        <f>IF(D184="Provisional include",IFERROR(INDEX('Texto_completo_191'!$H$2:$H$193,MATCH(A184,'Texto_completo_191'!$A$2:$A$193,0)),"Not recorded"),IF(D184="Report not retrieved","Not retrieved","Not applicable"))</f>
        <v/>
      </c>
      <c r="H184" s="41">
        <f>IF(D184="Provisional include",IFERROR(INDEX('Texto_completo_191'!$J$2:$J$193,MATCH(A184,'Texto_completo_191'!$A$2:$A$193,0)),"Pending adjudication"),IF(D184="Report not retrieved","Report not retrieved","Not applicable"))</f>
        <v/>
      </c>
      <c r="I184" s="41" t="str"/>
      <c r="J184" s="41" t="inlineStr">
        <is>
          <t>Estudio primario o implementación/evaluación empírica de IA, aprendizaje automático o modelado computacional aplicado a ASD, riesgo, caracterización, apoyo o intervención.</t>
        </is>
      </c>
      <c r="K184" s="43" t="n"/>
      <c r="L184" s="43" t="n"/>
      <c r="M184" s="130" t="n">
        <v>2025</v>
      </c>
      <c r="N184" s="41" t="inlineStr">
        <is>
          <t>Adaptive Multi-Scale Dynamic Graph Representation Learning With Overlapping Community-Awareness for ASD Classification</t>
        </is>
      </c>
      <c r="O184" s="43" t="inlineStr">
        <is>
          <t>Wenwen Zeng and Feiyu Yin and Pengfei Song and Yonghuang Wu and Chengqian Zhao and Guoqing Wu and Jinhua Yu</t>
        </is>
      </c>
      <c r="P184" s="43" t="inlineStr">
        <is>
          <t>10.1109/JBHI.2025.3622540</t>
        </is>
      </c>
      <c r="Q184" s="41" t="inlineStr">
        <is>
          <t>IEEE Journal of Biomedical and Health Informatics</t>
        </is>
      </c>
      <c r="R184" s="43" t="inlineStr">
        <is>
          <t>article</t>
        </is>
      </c>
      <c r="S184" s="43" t="inlineStr">
        <is>
          <t>Institute of Electrical and Electronics Engineers Inc.</t>
        </is>
      </c>
      <c r="T184" s="43" t="inlineStr">
        <is>
          <t>https://doi.org/10.1109/JBHI.2025.3622540</t>
        </is>
      </c>
      <c r="U184" s="41" t="str"/>
      <c r="V184"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184" s="43" t="inlineStr">
        <is>
          <t>title_abstract_plus_targeted_primary_source_verification</t>
        </is>
      </c>
      <c r="X184" s="43" t="inlineStr">
        <is>
          <t>doi:10.1109/jbhi.2025.3622540</t>
        </is>
      </c>
      <c r="Y184" s="43">
        <f>COUNTIF($A$2:$A$431,A184)</f>
        <v/>
      </c>
      <c r="Z184" s="41">
        <f>IF(D184="Provisional include",IFERROR(IF(INDEX('Texto_completo_191'!$K$2:$K$193,MATCH(A184,'Texto_completo_191'!$A$2:$A$193,0))=0,"",INDEX('Texto_completo_191'!$K$2:$K$193,MATCH(A184,'Texto_completo_191'!$A$2:$A$193,0))),""),IF(D184="Excluded",J184,""))</f>
        <v/>
      </c>
      <c r="AA184" s="43">
        <f>IF(D184="Provisional include",IFERROR(IF(INDEX('Texto_completo_191'!$L$2:$L$193,MATCH(A184,'Texto_completo_191'!$A$2:$A$193,0))=0,"",INDEX('Texto_completo_191'!$L$2:$L$193,MATCH(A184,'Texto_completo_191'!$A$2:$A$193,0))),""),"")</f>
        <v/>
      </c>
      <c r="AB184" s="131">
        <f>IF(D184="Provisional include",IFERROR(IF(INDEX('Texto_completo_191'!$M$2:$M$193,MATCH(A184,'Texto_completo_191'!$A$2:$A$193,0))=0,"",INDEX('Texto_completo_191'!$M$2:$M$193,MATCH(A184,'Texto_completo_191'!$A$2:$A$193,0))),""),"")</f>
        <v/>
      </c>
    </row>
    <row r="185" ht="34" customHeight="1">
      <c r="A185" s="130" t="n">
        <v>184</v>
      </c>
      <c r="B185" s="43" t="inlineStr">
        <is>
          <t>exclude_integrity_notice_or_retracted</t>
        </is>
      </c>
      <c r="C185" s="41" t="inlineStr">
        <is>
          <t>Excluir por integridad/tipo de registro</t>
        </is>
      </c>
      <c r="D185" s="43" t="inlineStr">
        <is>
          <t>Excluded</t>
        </is>
      </c>
      <c r="E185" s="43" t="inlineStr">
        <is>
          <t>No</t>
        </is>
      </c>
      <c r="F185" s="43" t="inlineStr">
        <is>
          <t>Title/abstract screening and source verification</t>
        </is>
      </c>
      <c r="G185" s="41">
        <f>IF(D185="Provisional include",IFERROR(INDEX('Texto_completo_191'!$H$2:$H$193,MATCH(A185,'Texto_completo_191'!$A$2:$A$193,0)),"Not recorded"),IF(D185="Report not retrieved","Not retrieved","Not applicable"))</f>
        <v/>
      </c>
      <c r="H185" s="41">
        <f>IF(D185="Provisional include",IFERROR(INDEX('Texto_completo_191'!$J$2:$J$193,MATCH(A185,'Texto_completo_191'!$A$2:$A$193,0)),"Pending adjudication"),IF(D185="Report not retrieved","Report not retrieved","Not applicable"))</f>
        <v/>
      </c>
      <c r="I185" s="41" t="inlineStr">
        <is>
          <t>Expression of Concern notice</t>
        </is>
      </c>
      <c r="J185" s="41" t="inlineStr">
        <is>
          <t>Aviso editorial, corrección, retirada, retractación o artículo retractado; no constituye un estudio nuevo incorporable.</t>
        </is>
      </c>
      <c r="K185" s="43" t="n"/>
      <c r="L185" s="43" t="n"/>
      <c r="M185" s="130" t="n">
        <v>2026</v>
      </c>
      <c r="N185" s="41" t="inlineStr">
        <is>
          <t>Expression of Concern on "A deep learning algorithm-based visual strategy intervention study for children with autism spectrum disorders - extraction and detection of children's behavioral features".</t>
        </is>
      </c>
      <c r="O185" s="43" t="inlineStr">
        <is>
          <t>No Authors listed</t>
        </is>
      </c>
      <c r="P185" s="43" t="inlineStr">
        <is>
          <t>10.26355/eurrev_202603_37714</t>
        </is>
      </c>
      <c r="Q185" s="41" t="inlineStr">
        <is>
          <t>European review for medical and pharmacological sciences</t>
        </is>
      </c>
      <c r="R185" s="43" t="inlineStr">
        <is>
          <t>article</t>
        </is>
      </c>
      <c r="S185" s="43" t="n"/>
      <c r="T185" s="43" t="inlineStr">
        <is>
          <t>http://www.ncbi.nlm.nih.gov/pubmed/41925352</t>
        </is>
      </c>
      <c r="U185" s="41" t="str"/>
      <c r="V185" s="43" t="inlineStr">
        <is>
          <t>The Editor in Chief and the Publisher are issuing an expression of concern regarding the following article: Lin Y. A deep learning algorithm-based visual strategy intervention study for children with autism spectrum disorders - extraction and detection of children's behavioral features. Eur Rev Med Pharmacol Sci 2023; 27 (11): 4914-4928-DOI: 10.26355/eurrev_202306_32608-PMID: 37318465. Following third-party notification raising concerns about the relevance of some references cited in the manuscript, the journal initiated an editorial review of the article. This review identified that several references appear unrelated to the context in which they are cited. The authors were contacted on multiple occasions and invited to provide clarification; however, no response has been received to date. In accordance with the journal's editorial policies and the Committee on Publication Ethics (COPE) guidelines, the Editors are issuing this Expression of Concern to alert readers while the matter remains unresolved. The journal will update the record if further information becomes available. The Publisher apologizes for any inconvenience this may cause.</t>
        </is>
      </c>
      <c r="W185" s="43" t="inlineStr">
        <is>
          <t>title_abstract_plus_targeted_primary_source_verification</t>
        </is>
      </c>
      <c r="X185" s="43" t="inlineStr">
        <is>
          <t>doi:10.26355/eurrev_202603_37714</t>
        </is>
      </c>
      <c r="Y185" s="43">
        <f>COUNTIF($A$2:$A$431,A185)</f>
        <v/>
      </c>
      <c r="Z185" s="41">
        <f>IF(D185="Provisional include",IFERROR(IF(INDEX('Texto_completo_191'!$K$2:$K$193,MATCH(A185,'Texto_completo_191'!$A$2:$A$193,0))=0,"",INDEX('Texto_completo_191'!$K$2:$K$193,MATCH(A185,'Texto_completo_191'!$A$2:$A$193,0))),""),IF(D185="Excluded",J185,""))</f>
        <v/>
      </c>
      <c r="AA185" s="43">
        <f>IF(D185="Provisional include",IFERROR(IF(INDEX('Texto_completo_191'!$L$2:$L$193,MATCH(A185,'Texto_completo_191'!$A$2:$A$193,0))=0,"",INDEX('Texto_completo_191'!$L$2:$L$193,MATCH(A185,'Texto_completo_191'!$A$2:$A$193,0))),""),"")</f>
        <v/>
      </c>
      <c r="AB185" s="131">
        <f>IF(D185="Provisional include",IFERROR(IF(INDEX('Texto_completo_191'!$M$2:$M$193,MATCH(A185,'Texto_completo_191'!$A$2:$A$193,0))=0,"",INDEX('Texto_completo_191'!$M$2:$M$193,MATCH(A185,'Texto_completo_191'!$A$2:$A$193,0))),""),"")</f>
        <v/>
      </c>
    </row>
    <row r="186" ht="34" customHeight="1">
      <c r="A186" s="130" t="n">
        <v>185</v>
      </c>
      <c r="B186" s="43" t="inlineStr">
        <is>
          <t>include_after_full_text_open_access</t>
        </is>
      </c>
      <c r="C186" s="41" t="inlineStr">
        <is>
          <t>Incluir tras revisión de texto completo abierto</t>
        </is>
      </c>
      <c r="D186" s="43" t="inlineStr">
        <is>
          <t>Provisional include</t>
        </is>
      </c>
      <c r="E186" s="43" t="inlineStr">
        <is>
          <t>Sí</t>
        </is>
      </c>
      <c r="F186" s="43" t="inlineStr">
        <is>
          <t>Full-text review</t>
        </is>
      </c>
      <c r="G186" s="41">
        <f>IF(D186="Provisional include",IFERROR(INDEX('Texto_completo_191'!$H$2:$H$193,MATCH(A186,'Texto_completo_191'!$A$2:$A$193,0)),"Not recorded"),IF(D186="Report not retrieved","Not retrieved","Not applicable"))</f>
        <v/>
      </c>
      <c r="H186" s="41">
        <f>IF(D186="Provisional include",IFERROR(INDEX('Texto_completo_191'!$J$2:$J$193,MATCH(A186,'Texto_completo_191'!$A$2:$A$193,0)),"Pending adjudication"),IF(D186="Report not retrieved","Report not retrieved","Not applicable"))</f>
        <v/>
      </c>
      <c r="I186" s="41" t="n"/>
      <c r="J186" s="41" t="inlineStr">
        <is>
          <t>Texto completo confirma estudio primario con Machine Learning aplicado a ASD (Classification (autistic vs neurotypical)).</t>
        </is>
      </c>
      <c r="K186" s="43" t="n"/>
      <c r="L186" s="43" t="n"/>
      <c r="M186" s="130" t="n">
        <v>2026</v>
      </c>
      <c r="N186" s="41" t="inlineStr">
        <is>
          <t>Early multimodal behavioral cues in autism: a micro-analytical exploration of actions, gestures and speech during naturalistic parent-child interactions</t>
        </is>
      </c>
      <c r="O186" s="43" t="inlineStr">
        <is>
          <t>M Mastrogiuseppe and F I Famà and R Bruschetta and E Leonardi and A Campisi and S Aiello and C Carrozza and A Ruggeri and S Baieli and S Campisi and L Turriziani and G Di Rosa and M V Lombardo and G Tartarisco and O Capirci and G Pioggia and L Ruta</t>
        </is>
      </c>
      <c r="P186" s="43" t="inlineStr">
        <is>
          <t>10.1016/j.ijchp.2026.100664</t>
        </is>
      </c>
      <c r="Q186" s="41" t="inlineStr">
        <is>
          <t>International Journal of Clinical and Health Psychology</t>
        </is>
      </c>
      <c r="R186" s="43" t="inlineStr">
        <is>
          <t>article</t>
        </is>
      </c>
      <c r="S186" s="43" t="inlineStr">
        <is>
          <t>Elsevier B.V.</t>
        </is>
      </c>
      <c r="T186" s="43" t="inlineStr">
        <is>
          <t>https://doi.org/10.1016/j.ijchp.2026.100664</t>
        </is>
      </c>
      <c r="U186" s="41" t="inlineStr">
        <is>
          <t>Texto completo abierto revisado; evidencia y codificación en Extraccion_RQ_nuevos.</t>
        </is>
      </c>
      <c r="V186" s="43"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W186" s="43" t="inlineStr">
        <is>
          <t>open_full_text_review_2026_09_04</t>
        </is>
      </c>
      <c r="X186" s="43" t="inlineStr">
        <is>
          <t>doi:10.1016/j.ijchp.2026.100664</t>
        </is>
      </c>
      <c r="Y186" s="43">
        <f>COUNTIF($A$2:$A$431,A186)</f>
        <v/>
      </c>
      <c r="Z186" s="41">
        <f>IF(D186="Provisional include",IFERROR(IF(INDEX('Texto_completo_191'!$K$2:$K$193,MATCH(A186,'Texto_completo_191'!$A$2:$A$193,0))=0,"",INDEX('Texto_completo_191'!$K$2:$K$193,MATCH(A186,'Texto_completo_191'!$A$2:$A$193,0))),""),IF(D186="Excluded",J186,""))</f>
        <v/>
      </c>
      <c r="AA186" s="43">
        <f>IF(D186="Provisional include",IFERROR(IF(INDEX('Texto_completo_191'!$L$2:$L$193,MATCH(A186,'Texto_completo_191'!$A$2:$A$193,0))=0,"",INDEX('Texto_completo_191'!$L$2:$L$193,MATCH(A186,'Texto_completo_191'!$A$2:$A$193,0))),""),"")</f>
        <v/>
      </c>
      <c r="AB186" s="131">
        <f>IF(D186="Provisional include",IFERROR(IF(INDEX('Texto_completo_191'!$M$2:$M$193,MATCH(A186,'Texto_completo_191'!$A$2:$A$193,0))=0,"",INDEX('Texto_completo_191'!$M$2:$M$193,MATCH(A186,'Texto_completo_191'!$A$2:$A$193,0))),""),"")</f>
        <v/>
      </c>
    </row>
    <row r="187" ht="34" customHeight="1">
      <c r="A187" s="130" t="n">
        <v>186</v>
      </c>
      <c r="B187" s="43" t="inlineStr">
        <is>
          <t>include_after_full_text_open_access</t>
        </is>
      </c>
      <c r="C187" s="41" t="inlineStr">
        <is>
          <t>Incluir tras revisión de texto completo abierto</t>
        </is>
      </c>
      <c r="D187" s="43" t="inlineStr">
        <is>
          <t>Provisional include</t>
        </is>
      </c>
      <c r="E187" s="43" t="inlineStr">
        <is>
          <t>Sí</t>
        </is>
      </c>
      <c r="F187" s="43" t="inlineStr">
        <is>
          <t>Full-text review</t>
        </is>
      </c>
      <c r="G187" s="41">
        <f>IF(D187="Provisional include",IFERROR(INDEX('Texto_completo_191'!$H$2:$H$193,MATCH(A187,'Texto_completo_191'!$A$2:$A$193,0)),"Not recorded"),IF(D187="Report not retrieved","Not retrieved","Not applicable"))</f>
        <v/>
      </c>
      <c r="H187" s="41">
        <f>IF(D187="Provisional include",IFERROR(INDEX('Texto_completo_191'!$J$2:$J$193,MATCH(A187,'Texto_completo_191'!$A$2:$A$193,0)),"Pending adjudication"),IF(D187="Report not retrieved","Report not retrieved","Not applicable"))</f>
        <v/>
      </c>
      <c r="I187" s="41" t="n"/>
      <c r="J187" s="41" t="inlineStr">
        <is>
          <t>Texto completo confirma estudio primario con Machine Learning aplicado a ASD (Extraction and service-use prediction).</t>
        </is>
      </c>
      <c r="K187" s="43" t="n"/>
      <c r="L187" s="43" t="n"/>
      <c r="M187" s="130" t="n">
        <v>2026</v>
      </c>
      <c r="N187" s="41" t="inlineStr">
        <is>
          <t>Mood instability and mental health service use in autism and attention-deficit/hyperactivity disorder: a natural language processing analysis of CRIS electronic healthcare records from 21 906 children and adolescents.</t>
        </is>
      </c>
      <c r="O187" s="43" t="inlineStr">
        <is>
          <t>Asilay Seker and Seungyoung Kim and Susie Chandler and Craig Colling and Rashmi Patel and Edmund Sonuga-Barke and Johnny Downs</t>
        </is>
      </c>
      <c r="P187" s="43" t="inlineStr">
        <is>
          <t>10.1136/bmjment-2026-302488</t>
        </is>
      </c>
      <c r="Q187" s="41" t="inlineStr">
        <is>
          <t>BMJ mental health</t>
        </is>
      </c>
      <c r="R187" s="43" t="inlineStr">
        <is>
          <t>article</t>
        </is>
      </c>
      <c r="S187" s="43" t="inlineStr">
        <is>
          <t>BMJ</t>
        </is>
      </c>
      <c r="T187" s="43" t="inlineStr">
        <is>
          <t>https://mentalhealth.bmj.com/content/29/1/e302488.full.pdf</t>
        </is>
      </c>
      <c r="U187" s="41" t="inlineStr">
        <is>
          <t>Texto completo abierto revisado; evidencia y codificación en Extraccion_RQ_nuevos.</t>
        </is>
      </c>
      <c r="V187" s="43"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W187" s="43" t="inlineStr">
        <is>
          <t>open_full_text_review_2026_09_04</t>
        </is>
      </c>
      <c r="X187" s="43" t="inlineStr">
        <is>
          <t>doi:10.1136/bmjment-2026-302488</t>
        </is>
      </c>
      <c r="Y187" s="43">
        <f>COUNTIF($A$2:$A$431,A187)</f>
        <v/>
      </c>
      <c r="Z187" s="41">
        <f>IF(D187="Provisional include",IFERROR(IF(INDEX('Texto_completo_191'!$K$2:$K$193,MATCH(A187,'Texto_completo_191'!$A$2:$A$193,0))=0,"",INDEX('Texto_completo_191'!$K$2:$K$193,MATCH(A187,'Texto_completo_191'!$A$2:$A$193,0))),""),IF(D187="Excluded",J187,""))</f>
        <v/>
      </c>
      <c r="AA187" s="43">
        <f>IF(D187="Provisional include",IFERROR(IF(INDEX('Texto_completo_191'!$L$2:$L$193,MATCH(A187,'Texto_completo_191'!$A$2:$A$193,0))=0,"",INDEX('Texto_completo_191'!$L$2:$L$193,MATCH(A187,'Texto_completo_191'!$A$2:$A$193,0))),""),"")</f>
        <v/>
      </c>
      <c r="AB187" s="131">
        <f>IF(D187="Provisional include",IFERROR(IF(INDEX('Texto_completo_191'!$M$2:$M$193,MATCH(A187,'Texto_completo_191'!$A$2:$A$193,0))=0,"",INDEX('Texto_completo_191'!$M$2:$M$193,MATCH(A187,'Texto_completo_191'!$A$2:$A$193,0))),""),"")</f>
        <v/>
      </c>
    </row>
    <row r="188" ht="34" customHeight="1">
      <c r="A188" s="130" t="n">
        <v>187</v>
      </c>
      <c r="B188" s="43" t="inlineStr">
        <is>
          <t>include_after_title_abstract_screen</t>
        </is>
      </c>
      <c r="C188" s="41" t="inlineStr">
        <is>
          <t>Incluir provisionalmente</t>
        </is>
      </c>
      <c r="D188" s="43" t="inlineStr">
        <is>
          <t>Provisional include</t>
        </is>
      </c>
      <c r="E188" s="43" t="inlineStr">
        <is>
          <t>Sí</t>
        </is>
      </c>
      <c r="F188" s="43" t="inlineStr">
        <is>
          <t>Title/abstract screening</t>
        </is>
      </c>
      <c r="G188" s="41">
        <f>IF(D188="Provisional include",IFERROR(INDEX('Texto_completo_191'!$H$2:$H$193,MATCH(A188,'Texto_completo_191'!$A$2:$A$193,0)),"Not recorded"),IF(D188="Report not retrieved","Not retrieved","Not applicable"))</f>
        <v/>
      </c>
      <c r="H188" s="41">
        <f>IF(D188="Provisional include",IFERROR(INDEX('Texto_completo_191'!$J$2:$J$193,MATCH(A188,'Texto_completo_191'!$A$2:$A$193,0)),"Pending adjudication"),IF(D188="Report not retrieved","Report not retrieved","Not applicable"))</f>
        <v/>
      </c>
      <c r="I188" s="41" t="str"/>
      <c r="J188" s="41" t="inlineStr">
        <is>
          <t>Estudio primario o implementación/evaluación empírica de IA, aprendizaje automático o modelado computacional aplicado a ASD, riesgo, caracterización, apoyo o intervención.</t>
        </is>
      </c>
      <c r="K188" s="43" t="n"/>
      <c r="L188" s="43" t="n"/>
      <c r="M188" s="130" t="n">
        <v>2026</v>
      </c>
      <c r="N188" s="41" t="inlineStr">
        <is>
          <t>Early Identification of Autism Spectrum Disorder using a Hybrid ViT–Mamba Multimodal Architecture</t>
        </is>
      </c>
      <c r="O188" s="43" t="inlineStr">
        <is>
          <t>Yeddula Vamsi Krishna and Akshat Agarwal and Karthik S A</t>
        </is>
      </c>
      <c r="P188" s="43" t="inlineStr">
        <is>
          <t>10.1016/j.procs.2026.06.363</t>
        </is>
      </c>
      <c r="Q188" s="41" t="inlineStr">
        <is>
          <t>Procedia Computer Science</t>
        </is>
      </c>
      <c r="R188" s="43" t="inlineStr">
        <is>
          <t>article</t>
        </is>
      </c>
      <c r="S188" s="43" t="n"/>
      <c r="T188" s="43" t="inlineStr">
        <is>
          <t>https://www.sciencedirect.com/science/article/pii/S1877050926019952</t>
        </is>
      </c>
      <c r="U188" s="41" t="str"/>
      <c r="V188" s="43" t="n"/>
      <c r="W188" s="43" t="inlineStr">
        <is>
          <t>title_abstract_plus_targeted_primary_source_verification</t>
        </is>
      </c>
      <c r="X188" s="43" t="inlineStr">
        <is>
          <t>doi:10.1016/j.procs.2026.06.363</t>
        </is>
      </c>
      <c r="Y188" s="43">
        <f>COUNTIF($A$2:$A$431,A188)</f>
        <v/>
      </c>
      <c r="Z188" s="41">
        <f>IF(D188="Provisional include",IFERROR(IF(INDEX('Texto_completo_191'!$K$2:$K$193,MATCH(A188,'Texto_completo_191'!$A$2:$A$193,0))=0,"",INDEX('Texto_completo_191'!$K$2:$K$193,MATCH(A188,'Texto_completo_191'!$A$2:$A$193,0))),""),IF(D188="Excluded",J188,""))</f>
        <v/>
      </c>
      <c r="AA188" s="43">
        <f>IF(D188="Provisional include",IFERROR(IF(INDEX('Texto_completo_191'!$L$2:$L$193,MATCH(A188,'Texto_completo_191'!$A$2:$A$193,0))=0,"",INDEX('Texto_completo_191'!$L$2:$L$193,MATCH(A188,'Texto_completo_191'!$A$2:$A$193,0))),""),"")</f>
        <v/>
      </c>
      <c r="AB188" s="131">
        <f>IF(D188="Provisional include",IFERROR(IF(INDEX('Texto_completo_191'!$M$2:$M$193,MATCH(A188,'Texto_completo_191'!$A$2:$A$193,0))=0,"",INDEX('Texto_completo_191'!$M$2:$M$193,MATCH(A188,'Texto_completo_191'!$A$2:$A$193,0))),""),"")</f>
        <v/>
      </c>
    </row>
    <row r="189" ht="34" customHeight="1">
      <c r="A189" s="130" t="n">
        <v>188</v>
      </c>
      <c r="B189" s="43" t="inlineStr">
        <is>
          <t>include_after_title_abstract_screen</t>
        </is>
      </c>
      <c r="C189" s="41" t="inlineStr">
        <is>
          <t>Incluir provisionalmente</t>
        </is>
      </c>
      <c r="D189" s="43" t="inlineStr">
        <is>
          <t>Provisional include</t>
        </is>
      </c>
      <c r="E189" s="43" t="inlineStr">
        <is>
          <t>Sí</t>
        </is>
      </c>
      <c r="F189" s="43" t="inlineStr">
        <is>
          <t>Title/abstract screening; full-text review pending</t>
        </is>
      </c>
      <c r="G189" s="41">
        <f>IF(D189="Provisional include",IFERROR(INDEX('Texto_completo_191'!$H$2:$H$193,MATCH(A189,'Texto_completo_191'!$A$2:$A$193,0)),"Not recorded"),IF(D189="Report not retrieved","Not retrieved","Not applicable"))</f>
        <v/>
      </c>
      <c r="H189" s="41">
        <f>IF(D189="Provisional include",IFERROR(INDEX('Texto_completo_191'!$J$2:$J$193,MATCH(A189,'Texto_completo_191'!$A$2:$A$193,0)),"Pending adjudication"),IF(D189="Report not retrieved","Report not retrieved","Not applicable"))</f>
        <v/>
      </c>
      <c r="I189" s="41" t="n"/>
      <c r="J189" s="41" t="inlineStr">
        <is>
          <t>El resumen confirma modelado predictivo, importancia normalizada, SHAP y un umbral derivado del modelo para respuesta a tDCS en ASD.</t>
        </is>
      </c>
      <c r="K189" s="43" t="n"/>
      <c r="L189" s="43" t="n"/>
      <c r="M189" s="130" t="n">
        <v>2026</v>
      </c>
      <c r="N189" s="41" t="inlineStr">
        <is>
          <t>Baseline symptom severity and response to multisession cathodal transcranial direct current stimulation in adolescents and young adults with autism: an exploratory analysis</t>
        </is>
      </c>
      <c r="O189" s="43" t="inlineStr">
        <is>
          <t>Melody M Y Chan and Ka Lai Wong and Caroline K S Shea and Divya Saxena and Mei chun Cheung and Agnes S Chan and Yvonne M Y Han</t>
        </is>
      </c>
      <c r="P189" s="43" t="inlineStr">
        <is>
          <t>10.1016/j.jpsychires.2026.03.043</t>
        </is>
      </c>
      <c r="Q189" s="41" t="inlineStr">
        <is>
          <t>Journal of Psychiatric Research</t>
        </is>
      </c>
      <c r="R189" s="43" t="inlineStr">
        <is>
          <t>article</t>
        </is>
      </c>
      <c r="S189" s="43" t="inlineStr">
        <is>
          <t>Elsevier Ltd</t>
        </is>
      </c>
      <c r="T189" s="43" t="inlineStr">
        <is>
          <t>https://doi.org/10.1016/j.jpsychires.2026.03.043</t>
        </is>
      </c>
      <c r="U189" s="41" t="inlineStr">
        <is>
          <t>Falso negativo corregido; la inclusión final sigue pendiente de texto completo evaluable.</t>
        </is>
      </c>
      <c r="V189"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189" s="43" t="inlineStr">
        <is>
          <t>title_abstract_plus_targeted_primary_source_verification</t>
        </is>
      </c>
      <c r="X189" s="43" t="inlineStr">
        <is>
          <t>doi:10.1016/j.jpsychires.2026.03.043</t>
        </is>
      </c>
      <c r="Y189" s="43">
        <f>COUNTIF($A$2:$A$431,A189)</f>
        <v/>
      </c>
      <c r="Z189" s="41">
        <f>IF(D189="Provisional include",IFERROR(IF(INDEX('Texto_completo_191'!$K$2:$K$193,MATCH(A189,'Texto_completo_191'!$A$2:$A$193,0))=0,"",INDEX('Texto_completo_191'!$K$2:$K$193,MATCH(A189,'Texto_completo_191'!$A$2:$A$193,0))),""),IF(D189="Excluded",J189,""))</f>
        <v/>
      </c>
      <c r="AA189" s="43">
        <f>IF(D189="Provisional include",IFERROR(IF(INDEX('Texto_completo_191'!$L$2:$L$193,MATCH(A189,'Texto_completo_191'!$A$2:$A$193,0))=0,"",INDEX('Texto_completo_191'!$L$2:$L$193,MATCH(A189,'Texto_completo_191'!$A$2:$A$193,0))),""),"")</f>
        <v/>
      </c>
      <c r="AB189" s="131">
        <f>IF(D189="Provisional include",IFERROR(IF(INDEX('Texto_completo_191'!$M$2:$M$193,MATCH(A189,'Texto_completo_191'!$A$2:$A$193,0))=0,"",INDEX('Texto_completo_191'!$M$2:$M$193,MATCH(A189,'Texto_completo_191'!$A$2:$A$193,0))),""),"")</f>
        <v/>
      </c>
    </row>
    <row r="190" ht="34" customHeight="1">
      <c r="A190" s="130" t="n">
        <v>189</v>
      </c>
      <c r="B190" s="43" t="inlineStr">
        <is>
          <t>exclude_no_qualifying_ai_application</t>
        </is>
      </c>
      <c r="C190" s="41" t="inlineStr">
        <is>
          <t>Excluir: sin aplicación de IA elegible</t>
        </is>
      </c>
      <c r="D190" s="43" t="inlineStr">
        <is>
          <t>Excluded</t>
        </is>
      </c>
      <c r="E190" s="43" t="inlineStr">
        <is>
          <t>No</t>
        </is>
      </c>
      <c r="F190" s="43" t="inlineStr">
        <is>
          <t>Title/abstract screening</t>
        </is>
      </c>
      <c r="G190" s="41">
        <f>IF(D190="Provisional include",IFERROR(INDEX('Texto_completo_191'!$H$2:$H$193,MATCH(A190,'Texto_completo_191'!$A$2:$A$193,0)),"Not recorded"),IF(D190="Report not retrieved","Not retrieved","Not applicable"))</f>
        <v/>
      </c>
      <c r="H190" s="41">
        <f>IF(D190="Provisional include",IFERROR(INDEX('Texto_completo_191'!$J$2:$J$193,MATCH(A190,'Texto_completo_191'!$A$2:$A$193,0)),"Pending adjudication"),IF(D190="Report not retrieved","Report not retrieved","Not applicable"))</f>
        <v/>
      </c>
      <c r="I190" s="41" t="str"/>
      <c r="J190" s="41" t="inlineStr">
        <is>
          <t>El trabajo no implementa ni evalúa una técnica de IA/ML como componente sustantivo del estudio de ASD.</t>
        </is>
      </c>
      <c r="K190" s="43" t="n"/>
      <c r="L190" s="43" t="n"/>
      <c r="M190" s="130" t="n">
        <v>2026</v>
      </c>
      <c r="N190" s="41" t="inlineStr">
        <is>
          <t>Are Lemons Fast for People With Autism? Semantic and Perceptual Crossmodal Correspondences in Autism Beyond the Kiki–Bouba Effect</t>
        </is>
      </c>
      <c r="O190" s="43" t="inlineStr">
        <is>
          <t>Magdalena Ewa Król and Agata Tokarek and Michał Krzysztof Król</t>
        </is>
      </c>
      <c r="P190" s="43" t="inlineStr">
        <is>
          <t>10.1177/13623613261441750</t>
        </is>
      </c>
      <c r="Q190" s="41" t="inlineStr">
        <is>
          <t>Autism</t>
        </is>
      </c>
      <c r="R190" s="43" t="inlineStr">
        <is>
          <t>article</t>
        </is>
      </c>
      <c r="S190" s="43" t="inlineStr">
        <is>
          <t>SAGE Publications Ltd</t>
        </is>
      </c>
      <c r="T190" s="43" t="inlineStr">
        <is>
          <t>https://doi.org/10.1177/13623613261441750</t>
        </is>
      </c>
      <c r="U190" s="41" t="str"/>
      <c r="V190" s="43" t="inlineStr">
        <is>
          <t>Attenuated sound–shape matching in the classic Kiki–Bouba effect in autism has already been replicated in several studies, but it remains unclear whether this attenuation is confined to low-level multisensory integration or whether it reflects a broader reduction in crossmodal priors. In this pre-registered study, we tested 68 intelligence quotient (IQ)-matched participants (31 autistic, 37 typically developing) on four established crossmodal correspondence tasks that span perceptual to conceptual mappings: (1) “Fast lemons” (object–adjective), (2) sound–size pairings with Greebles, (3) kiki–bouba variants, and (4) color–taste matches. A generalized linear mixed-effects model showed a significant main effect of autism, indicating fewer theoretically congruent choices across all tasks. Target consistency increased with age, performance intelligence quotient (PIQ) and with an artificial intelligence (AI)-derived item-difficulty index. Random slopes revealed no task-by-diagnosis interaction, suggesting that diminished correspondence strength in autism generalizes across sensory and semantic domains. These results cautiously point to domain-general accounts, such as predictive-coding “hypo-priors,” over multisensory-specific explanations, and highlight crossmodal correspondences as an intriguing window into information processing in autism. Lay People often make associations between information that comes from different senses – things they see, hear, and feel. For example, one of the classic findings in psychology is that most people think the made-up word “kiki” fits a spiky shape, while “bouba” matches a round one. Previous research has shown that people with autism may be less likely to make these typical associations. However, it’s not clear whether this difference is specific to that one example (sound and shape associations) or part of a wider difference in how people with autism link information from different senses. In this study, we tested 68 teenagers and adults (31 autistic and 37 non-autistic), all with similar intelligence quotient (IQ) levels, on four different tasks that involved matching images with other types of information. These included deciding whether a lemon is more “fast” or “slow”, which made-up name fits a creature of a certain size, what taste fits a color, and which name fits a shape. There were no right or wrong answers, but some choices matched what most people typically select. We found that autistic participants across different tasks were less likely than non-autistic participants to choose the most common or expected pairings. These findings suggest that autistic people may form different types of sensory connections, not just in sound–shape tasks but across a broader range of sensory and conceptual experiences. What does this tell us about autistic minds? While more research is needed to know for sure, our findings are consistent with a theory that autistic people may rely less on previous experiences when processing new information. This theory is known as the “hypo-priors” account, which suggests that autistic perception is less shaped by learned expectations and more by the raw details of what’s currently being sensed.</t>
        </is>
      </c>
      <c r="W190" s="43" t="inlineStr">
        <is>
          <t>title_abstract_plus_targeted_primary_source_verification</t>
        </is>
      </c>
      <c r="X190" s="43" t="inlineStr">
        <is>
          <t>doi:10.1177/13623613261441750</t>
        </is>
      </c>
      <c r="Y190" s="43">
        <f>COUNTIF($A$2:$A$431,A190)</f>
        <v/>
      </c>
      <c r="Z190" s="41">
        <f>IF(D190="Provisional include",IFERROR(IF(INDEX('Texto_completo_191'!$K$2:$K$193,MATCH(A190,'Texto_completo_191'!$A$2:$A$193,0))=0,"",INDEX('Texto_completo_191'!$K$2:$K$193,MATCH(A190,'Texto_completo_191'!$A$2:$A$193,0))),""),IF(D190="Excluded",J190,""))</f>
        <v/>
      </c>
      <c r="AA190" s="43">
        <f>IF(D190="Provisional include",IFERROR(IF(INDEX('Texto_completo_191'!$L$2:$L$193,MATCH(A190,'Texto_completo_191'!$A$2:$A$193,0))=0,"",INDEX('Texto_completo_191'!$L$2:$L$193,MATCH(A190,'Texto_completo_191'!$A$2:$A$193,0))),""),"")</f>
        <v/>
      </c>
      <c r="AB190" s="131">
        <f>IF(D190="Provisional include",IFERROR(IF(INDEX('Texto_completo_191'!$M$2:$M$193,MATCH(A190,'Texto_completo_191'!$A$2:$A$193,0))=0,"",INDEX('Texto_completo_191'!$M$2:$M$193,MATCH(A190,'Texto_completo_191'!$A$2:$A$193,0))),""),"")</f>
        <v/>
      </c>
    </row>
    <row r="191" ht="34" customHeight="1">
      <c r="A191" s="130" t="n">
        <v>190</v>
      </c>
      <c r="B191" s="43" t="inlineStr">
        <is>
          <t>include_after_title_abstract_screen</t>
        </is>
      </c>
      <c r="C191" s="41" t="inlineStr">
        <is>
          <t>Incluir provisionalmente</t>
        </is>
      </c>
      <c r="D191" s="43" t="inlineStr">
        <is>
          <t>Provisional include</t>
        </is>
      </c>
      <c r="E191" s="43" t="inlineStr">
        <is>
          <t>Sí</t>
        </is>
      </c>
      <c r="F191" s="43" t="inlineStr">
        <is>
          <t>Title/abstract screening</t>
        </is>
      </c>
      <c r="G191" s="41">
        <f>IF(D191="Provisional include",IFERROR(INDEX('Texto_completo_191'!$H$2:$H$193,MATCH(A191,'Texto_completo_191'!$A$2:$A$193,0)),"Not recorded"),IF(D191="Report not retrieved","Not retrieved","Not applicable"))</f>
        <v/>
      </c>
      <c r="H191" s="41">
        <f>IF(D191="Provisional include",IFERROR(INDEX('Texto_completo_191'!$J$2:$J$193,MATCH(A191,'Texto_completo_191'!$A$2:$A$193,0)),"Pending adjudication"),IF(D191="Report not retrieved","Report not retrieved","Not applicable"))</f>
        <v/>
      </c>
      <c r="I191" s="41" t="str"/>
      <c r="J191" s="41" t="inlineStr">
        <is>
          <t>Estudio primario o implementación/evaluación empírica de IA, aprendizaje automático o modelado computacional aplicado a ASD, riesgo, caracterización, apoyo o intervención.</t>
        </is>
      </c>
      <c r="K191" s="43" t="n"/>
      <c r="L191" s="43" t="n"/>
      <c r="M191" s="130" t="n">
        <v>2026</v>
      </c>
      <c r="N191" s="41" t="inlineStr">
        <is>
          <t>DenWide-Net: Dense WideresNet for autism spectrum disorder detection using MRI image</t>
        </is>
      </c>
      <c r="O191" s="43" t="inlineStr">
        <is>
          <t>A Arunkumar and S Sudhakar Ilango</t>
        </is>
      </c>
      <c r="P191" s="43" t="inlineStr">
        <is>
          <t>10.1016/j.bspc.2025.108976</t>
        </is>
      </c>
      <c r="Q191" s="41" t="inlineStr">
        <is>
          <t>Biomedical Signal Processing and Control</t>
        </is>
      </c>
      <c r="R191" s="43" t="inlineStr">
        <is>
          <t>article</t>
        </is>
      </c>
      <c r="S191" s="43" t="inlineStr">
        <is>
          <t>Elsevier Ltd</t>
        </is>
      </c>
      <c r="T191" s="43" t="inlineStr">
        <is>
          <t>https://www.sciencedirect.com/science/article/pii/S1746809425014879</t>
        </is>
      </c>
      <c r="U191" s="41" t="str"/>
      <c r="V191" s="43"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W191" s="43" t="inlineStr">
        <is>
          <t>title_abstract_plus_targeted_primary_source_verification</t>
        </is>
      </c>
      <c r="X191" s="43" t="inlineStr">
        <is>
          <t>doi:10.1016/j.bspc.2025.108976</t>
        </is>
      </c>
      <c r="Y191" s="43">
        <f>COUNTIF($A$2:$A$431,A191)</f>
        <v/>
      </c>
      <c r="Z191" s="41">
        <f>IF(D191="Provisional include",IFERROR(IF(INDEX('Texto_completo_191'!$K$2:$K$193,MATCH(A191,'Texto_completo_191'!$A$2:$A$193,0))=0,"",INDEX('Texto_completo_191'!$K$2:$K$193,MATCH(A191,'Texto_completo_191'!$A$2:$A$193,0))),""),IF(D191="Excluded",J191,""))</f>
        <v/>
      </c>
      <c r="AA191" s="43">
        <f>IF(D191="Provisional include",IFERROR(IF(INDEX('Texto_completo_191'!$L$2:$L$193,MATCH(A191,'Texto_completo_191'!$A$2:$A$193,0))=0,"",INDEX('Texto_completo_191'!$L$2:$L$193,MATCH(A191,'Texto_completo_191'!$A$2:$A$193,0))),""),"")</f>
        <v/>
      </c>
      <c r="AB191" s="131">
        <f>IF(D191="Provisional include",IFERROR(IF(INDEX('Texto_completo_191'!$M$2:$M$193,MATCH(A191,'Texto_completo_191'!$A$2:$A$193,0))=0,"",INDEX('Texto_completo_191'!$M$2:$M$193,MATCH(A191,'Texto_completo_191'!$A$2:$A$193,0))),""),"")</f>
        <v/>
      </c>
    </row>
    <row r="192" ht="34" customHeight="1">
      <c r="A192" s="130" t="n">
        <v>191</v>
      </c>
      <c r="B192" s="43" t="inlineStr">
        <is>
          <t>include_after_full_text_open_access</t>
        </is>
      </c>
      <c r="C192" s="41" t="inlineStr">
        <is>
          <t>Incluir tras revisión de texto completo abierto</t>
        </is>
      </c>
      <c r="D192" s="43" t="inlineStr">
        <is>
          <t>Provisional include</t>
        </is>
      </c>
      <c r="E192" s="43" t="inlineStr">
        <is>
          <t>Sí</t>
        </is>
      </c>
      <c r="F192" s="43" t="inlineStr">
        <is>
          <t>Full-text review</t>
        </is>
      </c>
      <c r="G192" s="41">
        <f>IF(D192="Provisional include",IFERROR(INDEX('Texto_completo_191'!$H$2:$H$193,MATCH(A192,'Texto_completo_191'!$A$2:$A$193,0)),"Not recorded"),IF(D192="Report not retrieved","Not retrieved","Not applicable"))</f>
        <v/>
      </c>
      <c r="H192" s="41">
        <f>IF(D192="Provisional include",IFERROR(INDEX('Texto_completo_191'!$J$2:$J$193,MATCH(A192,'Texto_completo_191'!$A$2:$A$193,0)),"Pending adjudication"),IF(D192="Report not retrieved","Report not retrieved","Not applicable"))</f>
        <v/>
      </c>
      <c r="I192" s="41" t="n"/>
      <c r="J192" s="41" t="inlineStr">
        <is>
          <t>Texto completo confirma estudio primario con Deep Learning aplicado a ASD (Classification (ASD vs control)).</t>
        </is>
      </c>
      <c r="K192" s="43" t="n"/>
      <c r="L192" s="43" t="n"/>
      <c r="M192" s="130" t="n">
        <v>2026</v>
      </c>
      <c r="N192" s="41" t="inlineStr">
        <is>
          <t>A functional system-informed graph neural network framework to quantify interpretable brain dysfunction in ASD</t>
        </is>
      </c>
      <c r="O192" s="43" t="inlineStr">
        <is>
          <t>Yong Jiao and Xinxu Wei and Lifang He and Yu Zhang</t>
        </is>
      </c>
      <c r="P192" s="43" t="inlineStr">
        <is>
          <t>10.1016/j.neunet.2025.108295</t>
        </is>
      </c>
      <c r="Q192" s="41" t="inlineStr">
        <is>
          <t>Neural Networks</t>
        </is>
      </c>
      <c r="R192" s="43" t="inlineStr">
        <is>
          <t>article</t>
        </is>
      </c>
      <c r="S192" s="43" t="inlineStr">
        <is>
          <t>Elsevier Ltd</t>
        </is>
      </c>
      <c r="T192" s="43" t="inlineStr">
        <is>
          <t>https://pmc.ncbi.nlm.nih.gov/articles/PMC13179114/</t>
        </is>
      </c>
      <c r="U192" s="41" t="inlineStr">
        <is>
          <t>Texto completo abierto revisado; evidencia y codificación en Extraccion_RQ_nuevos.</t>
        </is>
      </c>
      <c r="V192"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192" s="43" t="inlineStr">
        <is>
          <t>open_full_text_review_2026_09_04</t>
        </is>
      </c>
      <c r="X192" s="43" t="inlineStr">
        <is>
          <t>doi:10.1016/j.neunet.2025.108295</t>
        </is>
      </c>
      <c r="Y192" s="43">
        <f>COUNTIF($A$2:$A$431,A192)</f>
        <v/>
      </c>
      <c r="Z192" s="41">
        <f>IF(D192="Provisional include",IFERROR(IF(INDEX('Texto_completo_191'!$K$2:$K$193,MATCH(A192,'Texto_completo_191'!$A$2:$A$193,0))=0,"",INDEX('Texto_completo_191'!$K$2:$K$193,MATCH(A192,'Texto_completo_191'!$A$2:$A$193,0))),""),IF(D192="Excluded",J192,""))</f>
        <v/>
      </c>
      <c r="AA192" s="43">
        <f>IF(D192="Provisional include",IFERROR(IF(INDEX('Texto_completo_191'!$L$2:$L$193,MATCH(A192,'Texto_completo_191'!$A$2:$A$193,0))=0,"",INDEX('Texto_completo_191'!$L$2:$L$193,MATCH(A192,'Texto_completo_191'!$A$2:$A$193,0))),""),"")</f>
        <v/>
      </c>
      <c r="AB192" s="131">
        <f>IF(D192="Provisional include",IFERROR(IF(INDEX('Texto_completo_191'!$M$2:$M$193,MATCH(A192,'Texto_completo_191'!$A$2:$A$193,0))=0,"",INDEX('Texto_completo_191'!$M$2:$M$193,MATCH(A192,'Texto_completo_191'!$A$2:$A$193,0))),""),"")</f>
        <v/>
      </c>
    </row>
    <row r="193" ht="34" customHeight="1">
      <c r="A193" s="130" t="n">
        <v>192</v>
      </c>
      <c r="B193" s="43" t="inlineStr">
        <is>
          <t>exclude_secondary_or_nonempirical_publication</t>
        </is>
      </c>
      <c r="C193" s="41" t="inlineStr">
        <is>
          <t>Excluir: publicación secundaria/no empírica</t>
        </is>
      </c>
      <c r="D193" s="43" t="inlineStr">
        <is>
          <t>Excluded</t>
        </is>
      </c>
      <c r="E193" s="43" t="inlineStr">
        <is>
          <t>No</t>
        </is>
      </c>
      <c r="F193" s="43" t="inlineStr">
        <is>
          <t>Title/abstract screening</t>
        </is>
      </c>
      <c r="G193" s="41">
        <f>IF(D193="Provisional include",IFERROR(INDEX('Texto_completo_191'!$H$2:$H$193,MATCH(A193,'Texto_completo_191'!$A$2:$A$193,0)),"Not recorded"),IF(D193="Report not retrieved","Not retrieved","Not applicable"))</f>
        <v/>
      </c>
      <c r="H193" s="41">
        <f>IF(D193="Provisional include",IFERROR(INDEX('Texto_completo_191'!$J$2:$J$193,MATCH(A193,'Texto_completo_191'!$A$2:$A$193,0)),"Pending adjudication"),IF(D193="Report not retrieved","Report not retrieved","Not applicable"))</f>
        <v/>
      </c>
      <c r="I193" s="41" t="str"/>
      <c r="J193" s="41" t="inlineStr">
        <is>
          <t>Revisión, metaanálisis, encuesta de literatura, protocolo, perspectiva, carta, editorial o capítulo de síntesis sin estudio primario elegible.</t>
        </is>
      </c>
      <c r="K193" s="43" t="n"/>
      <c r="L193" s="43" t="n"/>
      <c r="M193" s="130" t="n">
        <v>2026</v>
      </c>
      <c r="N193" s="41" t="inlineStr">
        <is>
          <t>Multi-modal data analysis for autism spectrum disorder in children: State of the art and trends</t>
        </is>
      </c>
      <c r="O193" s="43" t="inlineStr">
        <is>
          <t>Lukai Pang and Xiaoke Zhao and Lulu Zhao and Jianqing Li and Fengyi Kuo and Hongxing Wang and Chengyu Liu</t>
        </is>
      </c>
      <c r="P193" s="43" t="inlineStr">
        <is>
          <t>10.1016/j.engmed.2025.100117</t>
        </is>
      </c>
      <c r="Q193" s="41" t="inlineStr">
        <is>
          <t>EngMedicine</t>
        </is>
      </c>
      <c r="R193" s="43" t="inlineStr">
        <is>
          <t>article</t>
        </is>
      </c>
      <c r="S193" s="43" t="inlineStr">
        <is>
          <t>Elsevier B.V.</t>
        </is>
      </c>
      <c r="T193" s="43" t="inlineStr">
        <is>
          <t>https://www.sciencedirect.com/science/article/pii/S2950489925000636</t>
        </is>
      </c>
      <c r="U193" s="41" t="str"/>
      <c r="V193" s="43" t="inlineStr">
        <is>
          <t>Autism spectrum disorder (ASD) is a highly heterogeneous neurodevelopmental disorder. Early diagnosis and intervention are crucial for improving outcomes. Traditional single-modality diagnostic methods are subjective, limited, and struggle to reveal the underlying pathological mechanisms. In contrast, multimodal data analysis integrates behavioral, physiological, and neuroimaging information with advanced machine-learning and deep-learning algorithms to overcome these limitations. In this review, we surveyed the recent pediatric ASD literature, highlighting artificial intelligence-driven diagnostic techniques, multimodal data fusion strategies, and emerging trends in ASD assessment. We surveyed studies that integrated two or more modalities and summarized the fusion levels, learning paradigms, tasks, datasets, and metrics. Multimodal approaches outperform single-modality baselines in classification, severity estimation, and subtyping by leveraging complementary information and reducing modality-specific biases. Multimodal approaches significantly enhance diagnostic accuracy and comprehensiveness, enabling early screening of ASD, symptom subtyping, severity assessment, and personalized interventions. Advances in multimodal fusion techniques have promoted progress in precision medicine for the treatment of ASD.</t>
        </is>
      </c>
      <c r="W193" s="43" t="inlineStr">
        <is>
          <t>title_abstract_plus_targeted_primary_source_verification</t>
        </is>
      </c>
      <c r="X193" s="43" t="inlineStr">
        <is>
          <t>doi:10.1016/j.engmed.2025.100117</t>
        </is>
      </c>
      <c r="Y193" s="43">
        <f>COUNTIF($A$2:$A$431,A193)</f>
        <v/>
      </c>
      <c r="Z193" s="41">
        <f>IF(D193="Provisional include",IFERROR(IF(INDEX('Texto_completo_191'!$K$2:$K$193,MATCH(A193,'Texto_completo_191'!$A$2:$A$193,0))=0,"",INDEX('Texto_completo_191'!$K$2:$K$193,MATCH(A193,'Texto_completo_191'!$A$2:$A$193,0))),""),IF(D193="Excluded",J193,""))</f>
        <v/>
      </c>
      <c r="AA193" s="43">
        <f>IF(D193="Provisional include",IFERROR(IF(INDEX('Texto_completo_191'!$L$2:$L$193,MATCH(A193,'Texto_completo_191'!$A$2:$A$193,0))=0,"",INDEX('Texto_completo_191'!$L$2:$L$193,MATCH(A193,'Texto_completo_191'!$A$2:$A$193,0))),""),"")</f>
        <v/>
      </c>
      <c r="AB193" s="131">
        <f>IF(D193="Provisional include",IFERROR(IF(INDEX('Texto_completo_191'!$M$2:$M$193,MATCH(A193,'Texto_completo_191'!$A$2:$A$193,0))=0,"",INDEX('Texto_completo_191'!$M$2:$M$193,MATCH(A193,'Texto_completo_191'!$A$2:$A$193,0))),""),"")</f>
        <v/>
      </c>
    </row>
    <row r="194" ht="34" customHeight="1">
      <c r="A194" s="130" t="n">
        <v>193</v>
      </c>
      <c r="B194" s="43" t="inlineStr">
        <is>
          <t>already_in_current_276</t>
        </is>
      </c>
      <c r="C194" s="41" t="inlineStr">
        <is>
          <t>No agregar: ya está en los 276</t>
        </is>
      </c>
      <c r="D194" s="43" t="inlineStr">
        <is>
          <t>Already in base 276</t>
        </is>
      </c>
      <c r="E194" s="43" t="inlineStr">
        <is>
          <t>No</t>
        </is>
      </c>
      <c r="F194" s="43" t="inlineStr">
        <is>
          <t>Deduplication against base corpus</t>
        </is>
      </c>
      <c r="G194" s="41">
        <f>IF(D194="Provisional include",IFERROR(INDEX('Texto_completo_191'!$H$2:$H$193,MATCH(A194,'Texto_completo_191'!$A$2:$A$193,0)),"Not recorded"),IF(D194="Report not retrieved","Not retrieved","Not applicable"))</f>
        <v/>
      </c>
      <c r="H194" s="41">
        <f>IF(D194="Provisional include",IFERROR(INDEX('Texto_completo_191'!$J$2:$J$193,MATCH(A194,'Texto_completo_191'!$A$2:$A$193,0)),"Pending adjudication"),IF(D194="Report not retrieved","Report not retrieved","Not applicable"))</f>
        <v/>
      </c>
      <c r="I194" s="41" t="str"/>
      <c r="J194" s="41" t="inlineStr">
        <is>
          <t>Coincidencia por DOI o título normalizado con el corpus analítico vigente de 276 estudios.</t>
        </is>
      </c>
      <c r="K194" s="43" t="n"/>
      <c r="L194" s="43" t="n">
        <v>142</v>
      </c>
      <c r="M194" s="130" t="n">
        <v>2025</v>
      </c>
      <c r="N194" s="41" t="inlineStr">
        <is>
          <t>AV-FOS: Transformer-Based Audio-Visual Multimodal Interaction Style Recognition for Children With Autism Using the Revised Family Observation Schedule 3rd Edition (FOS-R-III)</t>
        </is>
      </c>
      <c r="O194" s="43" t="inlineStr">
        <is>
          <t>Zhenhao Zhao and Eunsun Chung and Kyong Mee Chung and Chung Hyuk Park</t>
        </is>
      </c>
      <c r="P194" s="43" t="inlineStr">
        <is>
          <t>10.1109/JBHI.2025.3542066</t>
        </is>
      </c>
      <c r="Q194" s="41" t="inlineStr">
        <is>
          <t>IEEE Journal of Biomedical and Health Informatics</t>
        </is>
      </c>
      <c r="R194" s="43" t="inlineStr">
        <is>
          <t>article</t>
        </is>
      </c>
      <c r="S194" s="43" t="inlineStr">
        <is>
          <t>Institute of Electrical and Electronics Engineers Inc.</t>
        </is>
      </c>
      <c r="T194" s="43" t="inlineStr">
        <is>
          <t>https://doi.org/10.1109/JBHI.2025.3542066</t>
        </is>
      </c>
      <c r="U194" s="41" t="str"/>
      <c r="V194" s="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W194" s="43" t="inlineStr">
        <is>
          <t>title_abstract_plus_targeted_primary_source_verification</t>
        </is>
      </c>
      <c r="X194" s="43" t="inlineStr">
        <is>
          <t>doi:10.1109/jbhi.2025.3542066</t>
        </is>
      </c>
      <c r="Y194" s="43">
        <f>COUNTIF($A$2:$A$431,A194)</f>
        <v/>
      </c>
      <c r="Z194" s="41">
        <f>IF(D194="Provisional include",IFERROR(IF(INDEX('Texto_completo_191'!$K$2:$K$193,MATCH(A194,'Texto_completo_191'!$A$2:$A$193,0))=0,"",INDEX('Texto_completo_191'!$K$2:$K$193,MATCH(A194,'Texto_completo_191'!$A$2:$A$193,0))),""),IF(D194="Excluded",J194,""))</f>
        <v/>
      </c>
      <c r="AA194" s="43">
        <f>IF(D194="Provisional include",IFERROR(IF(INDEX('Texto_completo_191'!$L$2:$L$193,MATCH(A194,'Texto_completo_191'!$A$2:$A$193,0))=0,"",INDEX('Texto_completo_191'!$L$2:$L$193,MATCH(A194,'Texto_completo_191'!$A$2:$A$193,0))),""),"")</f>
        <v/>
      </c>
      <c r="AB194" s="131">
        <f>IF(D194="Provisional include",IFERROR(IF(INDEX('Texto_completo_191'!$M$2:$M$193,MATCH(A194,'Texto_completo_191'!$A$2:$A$193,0))=0,"",INDEX('Texto_completo_191'!$M$2:$M$193,MATCH(A194,'Texto_completo_191'!$A$2:$A$193,0))),""),"")</f>
        <v/>
      </c>
    </row>
    <row r="195" ht="34" customHeight="1">
      <c r="A195" s="130" t="n">
        <v>194</v>
      </c>
      <c r="B195" s="43" t="inlineStr">
        <is>
          <t>duplicate_within_export</t>
        </is>
      </c>
      <c r="C195" s="41" t="inlineStr">
        <is>
          <t>No agregar: duplicado interno</t>
        </is>
      </c>
      <c r="D195" s="43" t="inlineStr">
        <is>
          <t>Duplicate within update</t>
        </is>
      </c>
      <c r="E195" s="43" t="inlineStr">
        <is>
          <t>No</t>
        </is>
      </c>
      <c r="F195" s="43" t="inlineStr">
        <is>
          <t>Deduplication</t>
        </is>
      </c>
      <c r="G195" s="41">
        <f>IF(D195="Provisional include",IFERROR(INDEX('Texto_completo_191'!$H$2:$H$193,MATCH(A195,'Texto_completo_191'!$A$2:$A$193,0)),"Not recorded"),IF(D195="Report not retrieved","Not retrieved","Not applicable"))</f>
        <v/>
      </c>
      <c r="H195" s="41">
        <f>IF(D195="Provisional include",IFERROR(INDEX('Texto_completo_191'!$J$2:$J$193,MATCH(A195,'Texto_completo_191'!$A$2:$A$193,0)),"Pending adjudication"),IF(D195="Report not retrieved","Report not retrieved","Not applicable"))</f>
        <v/>
      </c>
      <c r="I195" s="41" t="str"/>
      <c r="J195" s="41" t="inlineStr">
        <is>
          <t>Mismo DOI o título que otro registro anterior de esta exportación.</t>
        </is>
      </c>
      <c r="K195" s="43" t="n">
        <v>154</v>
      </c>
      <c r="L195" s="43" t="n"/>
      <c r="M195" s="130" t="n">
        <v>2026</v>
      </c>
      <c r="N195" s="41" t="inlineStr">
        <is>
          <t>A two-step temporal data augmentation and supervised learning framework for predicting autism diagnosis at 36 months in patients with tuberous sclerosis complex</t>
        </is>
      </c>
      <c r="O195" s="43" t="inlineStr">
        <is>
          <t>Cancan Zhang and Runqiu Wang and Jamie K Capal and Siddharth Srivastava and Rajna Filip-Dhima and E Martina Bebin and Darcy A Krueger and Hope Northrup and Joyce Y Wu and Simon K Warfield and Mustafa Sahin and Bo Zhang</t>
        </is>
      </c>
      <c r="P195" s="43" t="inlineStr">
        <is>
          <t>10.1016/j.compbiomed.2026.111719</t>
        </is>
      </c>
      <c r="Q195" s="41" t="inlineStr">
        <is>
          <t>Computers in Biology and Medicine</t>
        </is>
      </c>
      <c r="R195" s="43" t="inlineStr">
        <is>
          <t>article</t>
        </is>
      </c>
      <c r="S195" s="43" t="inlineStr">
        <is>
          <t>Elsevier Ltd</t>
        </is>
      </c>
      <c r="T195" s="43" t="inlineStr">
        <is>
          <t>https://doi.org/10.1016/j.compbiomed.2026.111719</t>
        </is>
      </c>
      <c r="U195" s="41" t="str"/>
      <c r="V195"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195" s="43" t="inlineStr">
        <is>
          <t>title_abstract_plus_targeted_primary_source_verification</t>
        </is>
      </c>
      <c r="X195" s="43" t="inlineStr">
        <is>
          <t>doi:10.1016/j.compbiomed.2026.111719</t>
        </is>
      </c>
      <c r="Y195" s="43">
        <f>COUNTIF($A$2:$A$431,A195)</f>
        <v/>
      </c>
      <c r="Z195" s="41">
        <f>IF(D195="Provisional include",IFERROR(IF(INDEX('Texto_completo_191'!$K$2:$K$193,MATCH(A195,'Texto_completo_191'!$A$2:$A$193,0))=0,"",INDEX('Texto_completo_191'!$K$2:$K$193,MATCH(A195,'Texto_completo_191'!$A$2:$A$193,0))),""),IF(D195="Excluded",J195,""))</f>
        <v/>
      </c>
      <c r="AA195" s="43">
        <f>IF(D195="Provisional include",IFERROR(IF(INDEX('Texto_completo_191'!$L$2:$L$193,MATCH(A195,'Texto_completo_191'!$A$2:$A$193,0))=0,"",INDEX('Texto_completo_191'!$L$2:$L$193,MATCH(A195,'Texto_completo_191'!$A$2:$A$193,0))),""),"")</f>
        <v/>
      </c>
      <c r="AB195" s="131">
        <f>IF(D195="Provisional include",IFERROR(IF(INDEX('Texto_completo_191'!$M$2:$M$193,MATCH(A195,'Texto_completo_191'!$A$2:$A$193,0))=0,"",INDEX('Texto_completo_191'!$M$2:$M$193,MATCH(A195,'Texto_completo_191'!$A$2:$A$193,0))),""),"")</f>
        <v/>
      </c>
    </row>
    <row r="196" ht="34" customHeight="1">
      <c r="A196" s="130" t="n">
        <v>195</v>
      </c>
      <c r="B196" s="43" t="inlineStr">
        <is>
          <t>exclude_secondary_or_nonempirical_publication</t>
        </is>
      </c>
      <c r="C196" s="41" t="inlineStr">
        <is>
          <t>Excluir: publicación secundaria/no empírica</t>
        </is>
      </c>
      <c r="D196" s="43" t="inlineStr">
        <is>
          <t>Excluded</t>
        </is>
      </c>
      <c r="E196" s="43" t="inlineStr">
        <is>
          <t>No</t>
        </is>
      </c>
      <c r="F196" s="43" t="inlineStr">
        <is>
          <t>Title/abstract screening</t>
        </is>
      </c>
      <c r="G196" s="41">
        <f>IF(D196="Provisional include",IFERROR(INDEX('Texto_completo_191'!$H$2:$H$193,MATCH(A196,'Texto_completo_191'!$A$2:$A$193,0)),"Not recorded"),IF(D196="Report not retrieved","Not retrieved","Not applicable"))</f>
        <v/>
      </c>
      <c r="H196" s="41">
        <f>IF(D196="Provisional include",IFERROR(INDEX('Texto_completo_191'!$J$2:$J$193,MATCH(A196,'Texto_completo_191'!$A$2:$A$193,0)),"Pending adjudication"),IF(D196="Report not retrieved","Report not retrieved","Not applicable"))</f>
        <v/>
      </c>
      <c r="I196" s="41" t="str"/>
      <c r="J196" s="41" t="inlineStr">
        <is>
          <t>Revisión, metaanálisis, encuesta de literatura, protocolo, perspectiva, carta, editorial o capítulo de síntesis sin estudio primario elegible.</t>
        </is>
      </c>
      <c r="K196" s="43" t="n"/>
      <c r="L196" s="43" t="n"/>
      <c r="M196" s="130" t="n">
        <v>2026</v>
      </c>
      <c r="N196" s="41" t="inlineStr">
        <is>
          <t>A systematic review of machine learning techniques to address diagnosis and treatment of autism: challenges and opportunities</t>
        </is>
      </c>
      <c r="O196" s="43" t="inlineStr">
        <is>
          <t>Rafael Muñoz-Terol and Jesús Peral and Sandra Amador and David Gil</t>
        </is>
      </c>
      <c r="P196" s="43" t="inlineStr">
        <is>
          <t>10.1016/j.heliyon.2025.e44359</t>
        </is>
      </c>
      <c r="Q196" s="41" t="inlineStr">
        <is>
          <t>Heliyon</t>
        </is>
      </c>
      <c r="R196" s="43" t="inlineStr">
        <is>
          <t>article</t>
        </is>
      </c>
      <c r="S196" s="43" t="inlineStr">
        <is>
          <t>Elsevier Ltd</t>
        </is>
      </c>
      <c r="T196" s="43" t="inlineStr">
        <is>
          <t>https://www.sciencedirect.com/science/article/pii/S240584402502763X</t>
        </is>
      </c>
      <c r="U196" s="41" t="str"/>
      <c r="V196" s="43" t="inlineStr">
        <is>
          <t>Autism spectrum disorder (ASD) is a developmental disability characterized by challenges in social interaction and communication. As the causes of ASD remain unclear, identifying relevant features and hidden correlations is crucial for early diagnosis. This systematic review evaluates 55 studies from 2017 to 2023 on the application of machine learning (ML) techniques to ASD. The primary objective is to examine recent ML applications in ASD research, identifying trends, techniques, and datasets that enhance diagnosis and treatment. Supervised learning methods dominate, as they align well with ASD diagnostic needs; however, the role of deep learning is expanding with greater data availability. Emerging techniques based on hybrid methods, where unsupervised, deep learning, and fuzzy logic could be included, will be interesting to observe in the future. The review highlights key challenges and opportunities, particularly the need for models that can integrate complex data —such as genetic and clinical information— to improve diagnostic accuracy and treatment outcomes. Additionally, incorporating innovative data sources, like wearable devices and biometric sensors, could enable continuous and non-intrusive monitoring, providing a more holistic understanding of ASD. Findings emphasize that addressing current challenges requires interdisciplinary collaboration and expanded datasets tailored to ASD. Future ML models will benefit from broader multimodal data integration, enabling researchers to more comprehensively address the complexities of ASD.</t>
        </is>
      </c>
      <c r="W196" s="43" t="inlineStr">
        <is>
          <t>title_abstract_plus_targeted_primary_source_verification</t>
        </is>
      </c>
      <c r="X196" s="43" t="inlineStr">
        <is>
          <t>doi:10.1016/j.heliyon.2025.e44359</t>
        </is>
      </c>
      <c r="Y196" s="43">
        <f>COUNTIF($A$2:$A$431,A196)</f>
        <v/>
      </c>
      <c r="Z196" s="41">
        <f>IF(D196="Provisional include",IFERROR(IF(INDEX('Texto_completo_191'!$K$2:$K$193,MATCH(A196,'Texto_completo_191'!$A$2:$A$193,0))=0,"",INDEX('Texto_completo_191'!$K$2:$K$193,MATCH(A196,'Texto_completo_191'!$A$2:$A$193,0))),""),IF(D196="Excluded",J196,""))</f>
        <v/>
      </c>
      <c r="AA196" s="43">
        <f>IF(D196="Provisional include",IFERROR(IF(INDEX('Texto_completo_191'!$L$2:$L$193,MATCH(A196,'Texto_completo_191'!$A$2:$A$193,0))=0,"",INDEX('Texto_completo_191'!$L$2:$L$193,MATCH(A196,'Texto_completo_191'!$A$2:$A$193,0))),""),"")</f>
        <v/>
      </c>
      <c r="AB196" s="131">
        <f>IF(D196="Provisional include",IFERROR(IF(INDEX('Texto_completo_191'!$M$2:$M$193,MATCH(A196,'Texto_completo_191'!$A$2:$A$193,0))=0,"",INDEX('Texto_completo_191'!$M$2:$M$193,MATCH(A196,'Texto_completo_191'!$A$2:$A$193,0))),""),"")</f>
        <v/>
      </c>
    </row>
    <row r="197" ht="34" customHeight="1">
      <c r="A197" s="130" t="n">
        <v>196</v>
      </c>
      <c r="B197" s="43" t="inlineStr">
        <is>
          <t>exclude_integrity_notice_or_retracted</t>
        </is>
      </c>
      <c r="C197" s="41" t="inlineStr">
        <is>
          <t>Excluir por integridad/tipo de registro</t>
        </is>
      </c>
      <c r="D197" s="43" t="inlineStr">
        <is>
          <t>Excluded</t>
        </is>
      </c>
      <c r="E197" s="43" t="inlineStr">
        <is>
          <t>No</t>
        </is>
      </c>
      <c r="F197" s="43" t="inlineStr">
        <is>
          <t>Title/abstract screening and source verification</t>
        </is>
      </c>
      <c r="G197" s="41">
        <f>IF(D197="Provisional include",IFERROR(INDEX('Texto_completo_191'!$H$2:$H$193,MATCH(A197,'Texto_completo_191'!$A$2:$A$193,0)),"Not recorded"),IF(D197="Report not retrieved","Not retrieved","Not applicable"))</f>
        <v/>
      </c>
      <c r="H197" s="41">
        <f>IF(D197="Provisional include",IFERROR(INDEX('Texto_completo_191'!$J$2:$J$193,MATCH(A197,'Texto_completo_191'!$A$2:$A$193,0)),"Pending adjudication"),IF(D197="Report not retrieved","Report not retrieved","Not applicable"))</f>
        <v/>
      </c>
      <c r="I197" s="41" t="inlineStr">
        <is>
          <t>Retracted article</t>
        </is>
      </c>
      <c r="J197" s="41" t="inlineStr">
        <is>
          <t>Aviso editorial, corrección, retirada, retractación o artículo retractado; no constituye un estudio nuevo incorporable.</t>
        </is>
      </c>
      <c r="K197" s="43" t="n"/>
      <c r="L197" s="43" t="n"/>
      <c r="M197" s="130" t="n">
        <v>2025</v>
      </c>
      <c r="N197" s="41" t="inlineStr">
        <is>
          <t>Can artificial intelligence and face recognition using deep learning detect emotions in children with autism?</t>
        </is>
      </c>
      <c r="O197" s="43" t="inlineStr">
        <is>
          <t>İbrahim Güngör and Abdullah Sarman and Suat Tuncay</t>
        </is>
      </c>
      <c r="P197" s="43" t="inlineStr">
        <is>
          <t>10.1371/journal.pone.0338701</t>
        </is>
      </c>
      <c r="Q197" s="41" t="inlineStr">
        <is>
          <t>PLOS ONE</t>
        </is>
      </c>
      <c r="R197" s="43" t="inlineStr">
        <is>
          <t>article</t>
        </is>
      </c>
      <c r="S197" s="43" t="inlineStr">
        <is>
          <t>Public Library of Science</t>
        </is>
      </c>
      <c r="T197" s="43" t="inlineStr">
        <is>
          <t>https://journals.plos.org/plosone/article?id=10.1371/journal.pone.0338701</t>
        </is>
      </c>
      <c r="U197" s="41" t="inlineStr">
        <is>
          <t>El editor marca el artículo como RETRACTED y retiró su contenido por problemas de ética y validez del conjunto de datos.</t>
        </is>
      </c>
      <c r="V197" s="43" t="inlineStr">
        <is>
          <t>Background/Objectives This study aimed to evaluate the performance of deep learning models for recognizing facial expressions of children with autism through face recognition technologies. Methods Conducted between November 2024 and February 2025, this research introduced a novel deep learning architecture, AutismEfficientNet, by integrating EfficientNetV2 and MobileNetV3. Two previously published datasets—Dr. Fatma M. Talaat’s Emotions of Autistic Children and the FERAC dataset—were used, both containing labeled facial images of children with autism displaying various emotions. Images were preprocessed and divided into training, validation, and test sets. Emotion classification was performed using convolutional neural networks. Models were evaluated using accuracy, sensitivity, specificity, and F1 scores. Results Deep learning models were able to accurately recognize emotional expressions in children with autism. The proposed AutismEfficientNet achieved the highest accuracy (75.8%) among the tested models, outperforming EfficientNetV2-L (72.4%) and MobileNetV3-L (70.2%). Conclusions The findings indicate that AutismEfficientNet provides improved classification accuracy compared to standard architectures when applied to datasets of children with autism. Further validation is required in clinical settings and diverse populations before integration into pediatric care.</t>
        </is>
      </c>
      <c r="W197" s="43" t="inlineStr">
        <is>
          <t>title_abstract_plus_targeted_primary_source_verification</t>
        </is>
      </c>
      <c r="X197" s="43" t="inlineStr">
        <is>
          <t>doi:10.1371/journal.pone.0338701</t>
        </is>
      </c>
      <c r="Y197" s="43">
        <f>COUNTIF($A$2:$A$431,A197)</f>
        <v/>
      </c>
      <c r="Z197" s="41">
        <f>IF(D197="Provisional include",IFERROR(IF(INDEX('Texto_completo_191'!$K$2:$K$193,MATCH(A197,'Texto_completo_191'!$A$2:$A$193,0))=0,"",INDEX('Texto_completo_191'!$K$2:$K$193,MATCH(A197,'Texto_completo_191'!$A$2:$A$193,0))),""),IF(D197="Excluded",J197,""))</f>
        <v/>
      </c>
      <c r="AA197" s="43">
        <f>IF(D197="Provisional include",IFERROR(IF(INDEX('Texto_completo_191'!$L$2:$L$193,MATCH(A197,'Texto_completo_191'!$A$2:$A$193,0))=0,"",INDEX('Texto_completo_191'!$L$2:$L$193,MATCH(A197,'Texto_completo_191'!$A$2:$A$193,0))),""),"")</f>
        <v/>
      </c>
      <c r="AB197" s="131">
        <f>IF(D197="Provisional include",IFERROR(IF(INDEX('Texto_completo_191'!$M$2:$M$193,MATCH(A197,'Texto_completo_191'!$A$2:$A$193,0))=0,"",INDEX('Texto_completo_191'!$M$2:$M$193,MATCH(A197,'Texto_completo_191'!$A$2:$A$193,0))),""),"")</f>
        <v/>
      </c>
    </row>
    <row r="198" ht="34" customHeight="1">
      <c r="A198" s="130" t="n">
        <v>197</v>
      </c>
      <c r="B198" s="43" t="inlineStr">
        <is>
          <t>include_after_full_text_open_access</t>
        </is>
      </c>
      <c r="C198" s="41" t="inlineStr">
        <is>
          <t>Incluir tras revisión de texto completo abierto</t>
        </is>
      </c>
      <c r="D198" s="43" t="inlineStr">
        <is>
          <t>Provisional include</t>
        </is>
      </c>
      <c r="E198" s="43" t="inlineStr">
        <is>
          <t>Sí</t>
        </is>
      </c>
      <c r="F198" s="43" t="inlineStr">
        <is>
          <t>Full-text review</t>
        </is>
      </c>
      <c r="G198" s="41">
        <f>IF(D198="Provisional include",IFERROR(INDEX('Texto_completo_191'!$H$2:$H$193,MATCH(A198,'Texto_completo_191'!$A$2:$A$193,0)),"Not recorded"),IF(D198="Report not retrieved","Not retrieved","Not applicable"))</f>
        <v/>
      </c>
      <c r="H198" s="41">
        <f>IF(D198="Provisional include",IFERROR(INDEX('Texto_completo_191'!$J$2:$J$193,MATCH(A198,'Texto_completo_191'!$A$2:$A$193,0)),"Pending adjudication"),IF(D198="Report not retrieved","Report not retrieved","Not applicable"))</f>
        <v/>
      </c>
      <c r="I198" s="41" t="n"/>
      <c r="J198" s="41" t="inlineStr">
        <is>
          <t>Texto completo confirma estudio primario con Deep Learning aplicado a ASD (Classification from clinical notes).</t>
        </is>
      </c>
      <c r="K198" s="43" t="n"/>
      <c r="L198" s="43" t="n"/>
      <c r="M198" s="130" t="n">
        <v>2026</v>
      </c>
      <c r="N198" s="41" t="inlineStr">
        <is>
          <t>Deep learning for autism detection using clinical notes: A comparison of transfer learning for a transparent and black-box approach</t>
        </is>
      </c>
      <c r="O198" s="43" t="inlineStr">
        <is>
          <t>Gondy Leroy and Prakash Bisht and Sai Madhuri Kandula and Nell Maltman and Sydney Rice</t>
        </is>
      </c>
      <c r="P198" s="43" t="inlineStr">
        <is>
          <t>10.1016/j.artmed.2025.103318</t>
        </is>
      </c>
      <c r="Q198" s="41" t="inlineStr">
        <is>
          <t>Artificial Intelligence in Medicine</t>
        </is>
      </c>
      <c r="R198" s="43" t="inlineStr">
        <is>
          <t>article</t>
        </is>
      </c>
      <c r="S198" s="43" t="inlineStr">
        <is>
          <t>Elsevier B.V.</t>
        </is>
      </c>
      <c r="T198" s="43" t="inlineStr">
        <is>
          <t>https://doi.org/10.1016/j.artmed.2025.103318</t>
        </is>
      </c>
      <c r="U198" s="41" t="inlineStr">
        <is>
          <t>Texto completo abierto revisado; evidencia y codificación en Extraccion_RQ_nuevos.</t>
        </is>
      </c>
      <c r="V198"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198" s="43" t="inlineStr">
        <is>
          <t>open_full_text_review_2026_09_04</t>
        </is>
      </c>
      <c r="X198" s="43" t="inlineStr">
        <is>
          <t>doi:10.1016/j.artmed.2025.103318</t>
        </is>
      </c>
      <c r="Y198" s="43">
        <f>COUNTIF($A$2:$A$431,A198)</f>
        <v/>
      </c>
      <c r="Z198" s="41">
        <f>IF(D198="Provisional include",IFERROR(IF(INDEX('Texto_completo_191'!$K$2:$K$193,MATCH(A198,'Texto_completo_191'!$A$2:$A$193,0))=0,"",INDEX('Texto_completo_191'!$K$2:$K$193,MATCH(A198,'Texto_completo_191'!$A$2:$A$193,0))),""),IF(D198="Excluded",J198,""))</f>
        <v/>
      </c>
      <c r="AA198" s="43">
        <f>IF(D198="Provisional include",IFERROR(IF(INDEX('Texto_completo_191'!$L$2:$L$193,MATCH(A198,'Texto_completo_191'!$A$2:$A$193,0))=0,"",INDEX('Texto_completo_191'!$L$2:$L$193,MATCH(A198,'Texto_completo_191'!$A$2:$A$193,0))),""),"")</f>
        <v/>
      </c>
      <c r="AB198" s="131">
        <f>IF(D198="Provisional include",IFERROR(IF(INDEX('Texto_completo_191'!$M$2:$M$193,MATCH(A198,'Texto_completo_191'!$A$2:$A$193,0))=0,"",INDEX('Texto_completo_191'!$M$2:$M$193,MATCH(A198,'Texto_completo_191'!$A$2:$A$193,0))),""),"")</f>
        <v/>
      </c>
    </row>
    <row r="199" ht="34" customHeight="1">
      <c r="A199" s="130" t="n">
        <v>198</v>
      </c>
      <c r="B199" s="43" t="inlineStr">
        <is>
          <t>include_after_title_abstract_screen</t>
        </is>
      </c>
      <c r="C199" s="41" t="inlineStr">
        <is>
          <t>Incluir provisionalmente</t>
        </is>
      </c>
      <c r="D199" s="43" t="inlineStr">
        <is>
          <t>Provisional include</t>
        </is>
      </c>
      <c r="E199" s="43" t="inlineStr">
        <is>
          <t>Sí</t>
        </is>
      </c>
      <c r="F199" s="43" t="inlineStr">
        <is>
          <t>Title/abstract screening</t>
        </is>
      </c>
      <c r="G199" s="41">
        <f>IF(D199="Provisional include",IFERROR(INDEX('Texto_completo_191'!$H$2:$H$193,MATCH(A199,'Texto_completo_191'!$A$2:$A$193,0)),"Not recorded"),IF(D199="Report not retrieved","Not retrieved","Not applicable"))</f>
        <v/>
      </c>
      <c r="H199" s="41">
        <f>IF(D199="Provisional include",IFERROR(INDEX('Texto_completo_191'!$J$2:$J$193,MATCH(A199,'Texto_completo_191'!$A$2:$A$193,0)),"Pending adjudication"),IF(D199="Report not retrieved","Report not retrieved","Not applicable"))</f>
        <v/>
      </c>
      <c r="I199" s="41" t="str"/>
      <c r="J199" s="41" t="inlineStr">
        <is>
          <t>Estudio primario o implementación/evaluación empírica de IA, aprendizaje automático o modelado computacional aplicado a ASD, riesgo, caracterización, apoyo o intervención.</t>
        </is>
      </c>
      <c r="K199" s="43" t="n"/>
      <c r="L199" s="43" t="n"/>
      <c r="M199" s="130" t="n">
        <v>2026</v>
      </c>
      <c r="N199" s="41" t="inlineStr">
        <is>
          <t>A Multimodal AI Framework for Early Autism Identification Using CbRNN–Ensemble Modelling and Advanced NCIAPPF-Based Temporal Encoding</t>
        </is>
      </c>
      <c r="O199" s="43" t="inlineStr">
        <is>
          <t>Indhu Bonthala and Sravanthi Chadubudhi and Sreeja Linga and Shaik Khasim Saheb</t>
        </is>
      </c>
      <c r="P199" s="43" t="inlineStr">
        <is>
          <t>10.1002/jdn.70117</t>
        </is>
      </c>
      <c r="Q199" s="41" t="inlineStr">
        <is>
          <t>International Journal of Developmental Neuroscience</t>
        </is>
      </c>
      <c r="R199" s="43" t="inlineStr">
        <is>
          <t>article</t>
        </is>
      </c>
      <c r="S199" s="43" t="inlineStr">
        <is>
          <t>John Wiley and Sons Inc</t>
        </is>
      </c>
      <c r="T199" s="43" t="inlineStr">
        <is>
          <t>https://doi.org/10.1002/jdn.70117</t>
        </is>
      </c>
      <c r="U199" s="41" t="str"/>
      <c r="V199"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199" s="43" t="inlineStr">
        <is>
          <t>title_abstract_plus_targeted_primary_source_verification</t>
        </is>
      </c>
      <c r="X199" s="43" t="inlineStr">
        <is>
          <t>doi:10.1002/jdn.70117</t>
        </is>
      </c>
      <c r="Y199" s="43">
        <f>COUNTIF($A$2:$A$431,A199)</f>
        <v/>
      </c>
      <c r="Z199" s="41">
        <f>IF(D199="Provisional include",IFERROR(IF(INDEX('Texto_completo_191'!$K$2:$K$193,MATCH(A199,'Texto_completo_191'!$A$2:$A$193,0))=0,"",INDEX('Texto_completo_191'!$K$2:$K$193,MATCH(A199,'Texto_completo_191'!$A$2:$A$193,0))),""),IF(D199="Excluded",J199,""))</f>
        <v/>
      </c>
      <c r="AA199" s="43">
        <f>IF(D199="Provisional include",IFERROR(IF(INDEX('Texto_completo_191'!$L$2:$L$193,MATCH(A199,'Texto_completo_191'!$A$2:$A$193,0))=0,"",INDEX('Texto_completo_191'!$L$2:$L$193,MATCH(A199,'Texto_completo_191'!$A$2:$A$193,0))),""),"")</f>
        <v/>
      </c>
      <c r="AB199" s="131">
        <f>IF(D199="Provisional include",IFERROR(IF(INDEX('Texto_completo_191'!$M$2:$M$193,MATCH(A199,'Texto_completo_191'!$A$2:$A$193,0))=0,"",INDEX('Texto_completo_191'!$M$2:$M$193,MATCH(A199,'Texto_completo_191'!$A$2:$A$193,0))),""),"")</f>
        <v/>
      </c>
    </row>
    <row r="200" ht="34" customHeight="1">
      <c r="A200" s="130" t="n">
        <v>199</v>
      </c>
      <c r="B200" s="43" t="inlineStr">
        <is>
          <t>include_after_title_abstract_screen</t>
        </is>
      </c>
      <c r="C200" s="41" t="inlineStr">
        <is>
          <t>Incluir provisionalmente</t>
        </is>
      </c>
      <c r="D200" s="43" t="inlineStr">
        <is>
          <t>Provisional include</t>
        </is>
      </c>
      <c r="E200" s="43" t="inlineStr">
        <is>
          <t>Sí</t>
        </is>
      </c>
      <c r="F200" s="43" t="inlineStr">
        <is>
          <t>Title/abstract screening</t>
        </is>
      </c>
      <c r="G200" s="41">
        <f>IF(D200="Provisional include",IFERROR(INDEX('Texto_completo_191'!$H$2:$H$193,MATCH(A200,'Texto_completo_191'!$A$2:$A$193,0)),"Not recorded"),IF(D200="Report not retrieved","Not retrieved","Not applicable"))</f>
        <v/>
      </c>
      <c r="H200" s="41">
        <f>IF(D200="Provisional include",IFERROR(INDEX('Texto_completo_191'!$J$2:$J$193,MATCH(A200,'Texto_completo_191'!$A$2:$A$193,0)),"Pending adjudication"),IF(D200="Report not retrieved","Report not retrieved","Not applicable"))</f>
        <v/>
      </c>
      <c r="I200" s="41" t="str"/>
      <c r="J200" s="41" t="inlineStr">
        <is>
          <t>Estudio primario o implementación/evaluación empírica de IA, aprendizaje automático o modelado computacional aplicado a ASD, riesgo, caracterización, apoyo o intervención.</t>
        </is>
      </c>
      <c r="K200" s="43" t="n"/>
      <c r="L200" s="43" t="n"/>
      <c r="M200" s="130" t="n">
        <v>2026</v>
      </c>
      <c r="N200" s="41" t="inlineStr">
        <is>
          <t>Artificial Intelligence for Enhancing Emotion Expression in Augmentative and Alternative Communication Systems: A Preliminary Study Including Children Both With and Without Autism.</t>
        </is>
      </c>
      <c r="O200" s="43" t="inlineStr">
        <is>
          <t>Kevin M Pitt and Ciara Ousley and Christopher Gibbons and Eli Martinez and Ciera E Kirkpatrick and Austin Bubak</t>
        </is>
      </c>
      <c r="P200" s="43" t="inlineStr">
        <is>
          <t>10.1044/2026_AJSLP-25-00469</t>
        </is>
      </c>
      <c r="Q200" s="41" t="inlineStr">
        <is>
          <t>American journal of speech-language pathology</t>
        </is>
      </c>
      <c r="R200" s="43" t="inlineStr">
        <is>
          <t>article</t>
        </is>
      </c>
      <c r="S200" s="43" t="inlineStr">
        <is>
          <t>American Speech Language Hearing Association</t>
        </is>
      </c>
      <c r="T200" s="43" t="inlineStr">
        <is>
          <t>http://www.ncbi.nlm.nih.gov/pubmed/42257585</t>
        </is>
      </c>
      <c r="U200" s="41" t="str"/>
      <c r="V200" s="43"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W200" s="43" t="inlineStr">
        <is>
          <t>title_abstract_plus_targeted_primary_source_verification</t>
        </is>
      </c>
      <c r="X200" s="43" t="inlineStr">
        <is>
          <t>doi:10.1044/2026_ajslp-25-00469</t>
        </is>
      </c>
      <c r="Y200" s="43">
        <f>COUNTIF($A$2:$A$431,A200)</f>
        <v/>
      </c>
      <c r="Z200" s="41">
        <f>IF(D200="Provisional include",IFERROR(IF(INDEX('Texto_completo_191'!$K$2:$K$193,MATCH(A200,'Texto_completo_191'!$A$2:$A$193,0))=0,"",INDEX('Texto_completo_191'!$K$2:$K$193,MATCH(A200,'Texto_completo_191'!$A$2:$A$193,0))),""),IF(D200="Excluded",J200,""))</f>
        <v/>
      </c>
      <c r="AA200" s="43">
        <f>IF(D200="Provisional include",IFERROR(IF(INDEX('Texto_completo_191'!$L$2:$L$193,MATCH(A200,'Texto_completo_191'!$A$2:$A$193,0))=0,"",INDEX('Texto_completo_191'!$L$2:$L$193,MATCH(A200,'Texto_completo_191'!$A$2:$A$193,0))),""),"")</f>
        <v/>
      </c>
      <c r="AB200" s="131">
        <f>IF(D200="Provisional include",IFERROR(IF(INDEX('Texto_completo_191'!$M$2:$M$193,MATCH(A200,'Texto_completo_191'!$A$2:$A$193,0))=0,"",INDEX('Texto_completo_191'!$M$2:$M$193,MATCH(A200,'Texto_completo_191'!$A$2:$A$193,0))),""),"")</f>
        <v/>
      </c>
    </row>
    <row r="201" ht="34" customHeight="1">
      <c r="A201" s="130" t="n">
        <v>200</v>
      </c>
      <c r="B201" s="43" t="inlineStr">
        <is>
          <t>include_after_full_text_open_access</t>
        </is>
      </c>
      <c r="C201" s="41" t="inlineStr">
        <is>
          <t>Incluir tras revisión de texto completo abierto</t>
        </is>
      </c>
      <c r="D201" s="43" t="inlineStr">
        <is>
          <t>Provisional include</t>
        </is>
      </c>
      <c r="E201" s="43" t="inlineStr">
        <is>
          <t>Sí</t>
        </is>
      </c>
      <c r="F201" s="43" t="inlineStr">
        <is>
          <t>Full-text review</t>
        </is>
      </c>
      <c r="G201" s="41">
        <f>IF(D201="Provisional include",IFERROR(INDEX('Texto_completo_191'!$H$2:$H$193,MATCH(A201,'Texto_completo_191'!$A$2:$A$193,0)),"Not recorded"),IF(D201="Report not retrieved","Not retrieved","Not applicable"))</f>
        <v/>
      </c>
      <c r="H201" s="41">
        <f>IF(D201="Provisional include",IFERROR(INDEX('Texto_completo_191'!$J$2:$J$193,MATCH(A201,'Texto_completo_191'!$A$2:$A$193,0)),"Pending adjudication"),IF(D201="Report not retrieved","Report not retrieved","Not applicable"))</f>
        <v/>
      </c>
      <c r="I201" s="41" t="n"/>
      <c r="J201" s="41" t="inlineStr">
        <is>
          <t>Texto completo confirma estudio primario con Machine Learning aplicado a ASD (Classification / screening prediction).</t>
        </is>
      </c>
      <c r="K201" s="43" t="n"/>
      <c r="L201" s="43" t="n"/>
      <c r="M201" s="130" t="n">
        <v>2026</v>
      </c>
      <c r="N201" s="41" t="inlineStr">
        <is>
          <t>Finding the forest in the trees: Using machine learning and online cognitive and perceptual measures to predict adult autism diagnosis</t>
        </is>
      </c>
      <c r="O201" s="43" t="inlineStr">
        <is>
          <t>Erik Van der Burg and Robert M Jertberg and Hilde M Geurts and Bhismadev Chakrabarti and Sander Begeer</t>
        </is>
      </c>
      <c r="P201" s="43" t="inlineStr">
        <is>
          <t>10.1038/s41398-026-03823-y</t>
        </is>
      </c>
      <c r="Q201" s="41" t="inlineStr">
        <is>
          <t>Translational Psychiatry</t>
        </is>
      </c>
      <c r="R201" s="43" t="inlineStr">
        <is>
          <t>article</t>
        </is>
      </c>
      <c r="S201" s="43" t="inlineStr">
        <is>
          <t>Springer Nature</t>
        </is>
      </c>
      <c r="T201" s="43" t="inlineStr">
        <is>
          <t>https://www.nature.com/articles/s41398-026-03823-y.pdf</t>
        </is>
      </c>
      <c r="U201" s="41" t="inlineStr">
        <is>
          <t>Texto completo abierto revisado; evidencia y codificación en Extraccion_RQ_nuevos.</t>
        </is>
      </c>
      <c r="V201" s="43"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W201" s="43" t="inlineStr">
        <is>
          <t>open_full_text_review_2026_09_04</t>
        </is>
      </c>
      <c r="X201" s="43" t="inlineStr">
        <is>
          <t>doi:10.1038/s41398-026-03823-y</t>
        </is>
      </c>
      <c r="Y201" s="43">
        <f>COUNTIF($A$2:$A$431,A201)</f>
        <v/>
      </c>
      <c r="Z201" s="41">
        <f>IF(D201="Provisional include",IFERROR(IF(INDEX('Texto_completo_191'!$K$2:$K$193,MATCH(A201,'Texto_completo_191'!$A$2:$A$193,0))=0,"",INDEX('Texto_completo_191'!$K$2:$K$193,MATCH(A201,'Texto_completo_191'!$A$2:$A$193,0))),""),IF(D201="Excluded",J201,""))</f>
        <v/>
      </c>
      <c r="AA201" s="43">
        <f>IF(D201="Provisional include",IFERROR(IF(INDEX('Texto_completo_191'!$L$2:$L$193,MATCH(A201,'Texto_completo_191'!$A$2:$A$193,0))=0,"",INDEX('Texto_completo_191'!$L$2:$L$193,MATCH(A201,'Texto_completo_191'!$A$2:$A$193,0))),""),"")</f>
        <v/>
      </c>
      <c r="AB201" s="131">
        <f>IF(D201="Provisional include",IFERROR(IF(INDEX('Texto_completo_191'!$M$2:$M$193,MATCH(A201,'Texto_completo_191'!$A$2:$A$193,0))=0,"",INDEX('Texto_completo_191'!$M$2:$M$193,MATCH(A201,'Texto_completo_191'!$A$2:$A$193,0))),""),"")</f>
        <v/>
      </c>
    </row>
    <row r="202" ht="34" customHeight="1">
      <c r="A202" s="130" t="n">
        <v>201</v>
      </c>
      <c r="B202" s="43" t="inlineStr">
        <is>
          <t>exclude_integrity_notice_or_retracted</t>
        </is>
      </c>
      <c r="C202" s="41" t="inlineStr">
        <is>
          <t>Excluir por integridad/tipo de registro</t>
        </is>
      </c>
      <c r="D202" s="43" t="inlineStr">
        <is>
          <t>Excluded</t>
        </is>
      </c>
      <c r="E202" s="43" t="inlineStr">
        <is>
          <t>No</t>
        </is>
      </c>
      <c r="F202" s="43" t="inlineStr">
        <is>
          <t>Title/abstract screening and source verification</t>
        </is>
      </c>
      <c r="G202" s="41">
        <f>IF(D202="Provisional include",IFERROR(INDEX('Texto_completo_191'!$H$2:$H$193,MATCH(A202,'Texto_completo_191'!$A$2:$A$193,0)),"Not recorded"),IF(D202="Report not retrieved","Not retrieved","Not applicable"))</f>
        <v/>
      </c>
      <c r="H202" s="41">
        <f>IF(D202="Provisional include",IFERROR(INDEX('Texto_completo_191'!$J$2:$J$193,MATCH(A202,'Texto_completo_191'!$A$2:$A$193,0)),"Pending adjudication"),IF(D202="Report not retrieved","Report not retrieved","Not applicable"))</f>
        <v/>
      </c>
      <c r="I202" s="41" t="inlineStr">
        <is>
          <t>Retraction notice</t>
        </is>
      </c>
      <c r="J202" s="41" t="inlineStr">
        <is>
          <t>Aviso editorial, corrección, retirada, retractación o artículo retractado; no constituye un estudio nuevo incorporable.</t>
        </is>
      </c>
      <c r="K202" s="43" t="n"/>
      <c r="L202" s="43" t="n"/>
      <c r="M202" s="130" t="n">
        <v>2025</v>
      </c>
      <c r="N202" s="41" t="inlineStr">
        <is>
          <t>Retraction: Can artificial intelligence and face recognition using deep learning detect emotions in children with autism?</t>
        </is>
      </c>
      <c r="O202" s="43" t="n"/>
      <c r="P202" s="43" t="inlineStr">
        <is>
          <t>10.1371/JOURNAL.PONE.0340338</t>
        </is>
      </c>
      <c r="Q202" s="41" t="inlineStr">
        <is>
          <t>PloS one</t>
        </is>
      </c>
      <c r="R202" s="43" t="inlineStr">
        <is>
          <t>article</t>
        </is>
      </c>
      <c r="S202" s="43" t="n"/>
      <c r="T202" s="43" t="inlineStr">
        <is>
          <t>https://journals.plos.org/plosone/article?id=10.1371/journal.pone.0340338</t>
        </is>
      </c>
      <c r="U202" s="41" t="inlineStr">
        <is>
          <t>Aviso formal de retractación del registro 196; no es un estudio adicional.</t>
        </is>
      </c>
      <c r="V202" s="43" t="n"/>
      <c r="W202" s="43" t="inlineStr">
        <is>
          <t>title_abstract_plus_targeted_primary_source_verification</t>
        </is>
      </c>
      <c r="X202" s="43" t="inlineStr">
        <is>
          <t>doi:10.1371/journal.pone.0340338</t>
        </is>
      </c>
      <c r="Y202" s="43">
        <f>COUNTIF($A$2:$A$431,A202)</f>
        <v/>
      </c>
      <c r="Z202" s="41">
        <f>IF(D202="Provisional include",IFERROR(IF(INDEX('Texto_completo_191'!$K$2:$K$193,MATCH(A202,'Texto_completo_191'!$A$2:$A$193,0))=0,"",INDEX('Texto_completo_191'!$K$2:$K$193,MATCH(A202,'Texto_completo_191'!$A$2:$A$193,0))),""),IF(D202="Excluded",J202,""))</f>
        <v/>
      </c>
      <c r="AA202" s="43">
        <f>IF(D202="Provisional include",IFERROR(IF(INDEX('Texto_completo_191'!$L$2:$L$193,MATCH(A202,'Texto_completo_191'!$A$2:$A$193,0))=0,"",INDEX('Texto_completo_191'!$L$2:$L$193,MATCH(A202,'Texto_completo_191'!$A$2:$A$193,0))),""),"")</f>
        <v/>
      </c>
      <c r="AB202" s="131">
        <f>IF(D202="Provisional include",IFERROR(IF(INDEX('Texto_completo_191'!$M$2:$M$193,MATCH(A202,'Texto_completo_191'!$A$2:$A$193,0))=0,"",INDEX('Texto_completo_191'!$M$2:$M$193,MATCH(A202,'Texto_completo_191'!$A$2:$A$193,0))),""),"")</f>
        <v/>
      </c>
    </row>
    <row r="203" ht="34" customHeight="1">
      <c r="A203" s="130" t="n">
        <v>202</v>
      </c>
      <c r="B203" s="43" t="inlineStr">
        <is>
          <t>duplicate_within_export</t>
        </is>
      </c>
      <c r="C203" s="41" t="inlineStr">
        <is>
          <t>No agregar: duplicado interno</t>
        </is>
      </c>
      <c r="D203" s="43" t="inlineStr">
        <is>
          <t>Duplicate within update</t>
        </is>
      </c>
      <c r="E203" s="43" t="inlineStr">
        <is>
          <t>No</t>
        </is>
      </c>
      <c r="F203" s="43" t="inlineStr">
        <is>
          <t>Deduplication</t>
        </is>
      </c>
      <c r="G203" s="41">
        <f>IF(D203="Provisional include",IFERROR(INDEX('Texto_completo_191'!$H$2:$H$193,MATCH(A203,'Texto_completo_191'!$A$2:$A$193,0)),"Not recorded"),IF(D203="Report not retrieved","Not retrieved","Not applicable"))</f>
        <v/>
      </c>
      <c r="H203" s="41">
        <f>IF(D203="Provisional include",IFERROR(INDEX('Texto_completo_191'!$J$2:$J$193,MATCH(A203,'Texto_completo_191'!$A$2:$A$193,0)),"Pending adjudication"),IF(D203="Report not retrieved","Report not retrieved","Not applicable"))</f>
        <v/>
      </c>
      <c r="I203" s="41" t="str"/>
      <c r="J203" s="41" t="inlineStr">
        <is>
          <t>Mismo DOI o título que otro registro anterior de esta exportación.</t>
        </is>
      </c>
      <c r="K203" s="43" t="n">
        <v>149</v>
      </c>
      <c r="L203" s="43" t="n"/>
      <c r="M203" s="130" t="n">
        <v>2026</v>
      </c>
      <c r="N203" s="41" t="inlineStr">
        <is>
          <t>A new approach in autism diagnosis: Evaluating natural interaction using point of view (POV) glasses</t>
        </is>
      </c>
      <c r="O203" s="43" t="inlineStr">
        <is>
          <t>Hakan Kayış and Murat Çelik and Çınar Gedizlioğlu and Elif Kayış and Cumhur Aydemir and Arda Hatipoğlu and Seda Sarı and Nurhak Dogan and Elif Mumcu and Rabia Arı and Burcu Özbaran</t>
        </is>
      </c>
      <c r="P203" s="43" t="inlineStr">
        <is>
          <t>10.1016/j.ajp.2025.104798</t>
        </is>
      </c>
      <c r="Q203" s="41" t="inlineStr">
        <is>
          <t>Asian Journal of Psychiatry</t>
        </is>
      </c>
      <c r="R203" s="43" t="inlineStr">
        <is>
          <t>article</t>
        </is>
      </c>
      <c r="S203" s="43" t="inlineStr">
        <is>
          <t>Elsevier B.V.</t>
        </is>
      </c>
      <c r="T203" s="43" t="inlineStr">
        <is>
          <t>https://doi.org/10.1016/j.ajp.2025.104798</t>
        </is>
      </c>
      <c r="U203" s="41" t="str"/>
      <c r="V203"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203" s="43" t="inlineStr">
        <is>
          <t>title_abstract_plus_targeted_primary_source_verification</t>
        </is>
      </c>
      <c r="X203" s="43" t="inlineStr">
        <is>
          <t>doi:10.1016/j.ajp.2025.104798</t>
        </is>
      </c>
      <c r="Y203" s="43">
        <f>COUNTIF($A$2:$A$431,A203)</f>
        <v/>
      </c>
      <c r="Z203" s="41">
        <f>IF(D203="Provisional include",IFERROR(IF(INDEX('Texto_completo_191'!$K$2:$K$193,MATCH(A203,'Texto_completo_191'!$A$2:$A$193,0))=0,"",INDEX('Texto_completo_191'!$K$2:$K$193,MATCH(A203,'Texto_completo_191'!$A$2:$A$193,0))),""),IF(D203="Excluded",J203,""))</f>
        <v/>
      </c>
      <c r="AA203" s="43">
        <f>IF(D203="Provisional include",IFERROR(IF(INDEX('Texto_completo_191'!$L$2:$L$193,MATCH(A203,'Texto_completo_191'!$A$2:$A$193,0))=0,"",INDEX('Texto_completo_191'!$L$2:$L$193,MATCH(A203,'Texto_completo_191'!$A$2:$A$193,0))),""),"")</f>
        <v/>
      </c>
      <c r="AB203" s="131">
        <f>IF(D203="Provisional include",IFERROR(IF(INDEX('Texto_completo_191'!$M$2:$M$193,MATCH(A203,'Texto_completo_191'!$A$2:$A$193,0))=0,"",INDEX('Texto_completo_191'!$M$2:$M$193,MATCH(A203,'Texto_completo_191'!$A$2:$A$193,0))),""),"")</f>
        <v/>
      </c>
    </row>
    <row r="204" ht="34" customHeight="1">
      <c r="A204" s="130" t="n">
        <v>203</v>
      </c>
      <c r="B204" s="43" t="inlineStr">
        <is>
          <t>include_after_title_abstract_screen</t>
        </is>
      </c>
      <c r="C204" s="41" t="inlineStr">
        <is>
          <t>Incluir provisionalmente</t>
        </is>
      </c>
      <c r="D204" s="43" t="inlineStr">
        <is>
          <t>Provisional include</t>
        </is>
      </c>
      <c r="E204" s="43" t="inlineStr">
        <is>
          <t>Sí</t>
        </is>
      </c>
      <c r="F204" s="43" t="inlineStr">
        <is>
          <t>Title/abstract screening</t>
        </is>
      </c>
      <c r="G204" s="41">
        <f>IF(D204="Provisional include",IFERROR(INDEX('Texto_completo_191'!$H$2:$H$193,MATCH(A204,'Texto_completo_191'!$A$2:$A$193,0)),"Not recorded"),IF(D204="Report not retrieved","Not retrieved","Not applicable"))</f>
        <v/>
      </c>
      <c r="H204" s="41">
        <f>IF(D204="Provisional include",IFERROR(INDEX('Texto_completo_191'!$J$2:$J$193,MATCH(A204,'Texto_completo_191'!$A$2:$A$193,0)),"Pending adjudication"),IF(D204="Report not retrieved","Report not retrieved","Not applicable"))</f>
        <v/>
      </c>
      <c r="I204" s="41" t="str"/>
      <c r="J204" s="41" t="inlineStr">
        <is>
          <t>Estudio primario o implementación/evaluación empírica de IA, aprendizaje automático o modelado computacional aplicado a ASD, riesgo, caracterización, apoyo o intervención.</t>
        </is>
      </c>
      <c r="K204" s="43" t="n"/>
      <c r="L204" s="43" t="n"/>
      <c r="M204" s="130" t="n">
        <v>2026</v>
      </c>
      <c r="N204" s="41" t="inlineStr">
        <is>
          <t>Individuation of predictive parameters of posterior cranial fossa decompression in pediatric patients with Chiari I malformation and autism spectrum disorder</t>
        </is>
      </c>
      <c r="O204" s="43"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P204" s="43" t="inlineStr">
        <is>
          <t>10.1007/s00381-025-07119-2</t>
        </is>
      </c>
      <c r="Q204" s="41" t="inlineStr">
        <is>
          <t>Child's Nervous System</t>
        </is>
      </c>
      <c r="R204" s="43" t="inlineStr">
        <is>
          <t>article</t>
        </is>
      </c>
      <c r="S204" s="43" t="inlineStr">
        <is>
          <t>Springer Science and Business Media Deutschland GmbH</t>
        </is>
      </c>
      <c r="T204" s="43" t="inlineStr">
        <is>
          <t>https://doi.org/10.1007/s00381-025-07119-2</t>
        </is>
      </c>
      <c r="U204" s="41" t="str"/>
      <c r="V204" s="43"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W204" s="43" t="inlineStr">
        <is>
          <t>title_abstract_plus_targeted_primary_source_verification</t>
        </is>
      </c>
      <c r="X204" s="43" t="inlineStr">
        <is>
          <t>doi:10.1007/s00381-025-07119-2</t>
        </is>
      </c>
      <c r="Y204" s="43">
        <f>COUNTIF($A$2:$A$431,A204)</f>
        <v/>
      </c>
      <c r="Z204" s="41">
        <f>IF(D204="Provisional include",IFERROR(IF(INDEX('Texto_completo_191'!$K$2:$K$193,MATCH(A204,'Texto_completo_191'!$A$2:$A$193,0))=0,"",INDEX('Texto_completo_191'!$K$2:$K$193,MATCH(A204,'Texto_completo_191'!$A$2:$A$193,0))),""),IF(D204="Excluded",J204,""))</f>
        <v/>
      </c>
      <c r="AA204" s="43">
        <f>IF(D204="Provisional include",IFERROR(IF(INDEX('Texto_completo_191'!$L$2:$L$193,MATCH(A204,'Texto_completo_191'!$A$2:$A$193,0))=0,"",INDEX('Texto_completo_191'!$L$2:$L$193,MATCH(A204,'Texto_completo_191'!$A$2:$A$193,0))),""),"")</f>
        <v/>
      </c>
      <c r="AB204" s="131">
        <f>IF(D204="Provisional include",IFERROR(IF(INDEX('Texto_completo_191'!$M$2:$M$193,MATCH(A204,'Texto_completo_191'!$A$2:$A$193,0))=0,"",INDEX('Texto_completo_191'!$M$2:$M$193,MATCH(A204,'Texto_completo_191'!$A$2:$A$193,0))),""),"")</f>
        <v/>
      </c>
    </row>
    <row r="205" ht="34" customHeight="1">
      <c r="A205" s="130" t="n">
        <v>204</v>
      </c>
      <c r="B205" s="43" t="inlineStr">
        <is>
          <t>include_after_title_abstract_screen</t>
        </is>
      </c>
      <c r="C205" s="41" t="inlineStr">
        <is>
          <t>Incluir provisionalmente</t>
        </is>
      </c>
      <c r="D205" s="43" t="inlineStr">
        <is>
          <t>Provisional include</t>
        </is>
      </c>
      <c r="E205" s="43" t="inlineStr">
        <is>
          <t>Sí</t>
        </is>
      </c>
      <c r="F205" s="43" t="inlineStr">
        <is>
          <t>Title/abstract screening</t>
        </is>
      </c>
      <c r="G205" s="41">
        <f>IF(D205="Provisional include",IFERROR(INDEX('Texto_completo_191'!$H$2:$H$193,MATCH(A205,'Texto_completo_191'!$A$2:$A$193,0)),"Not recorded"),IF(D205="Report not retrieved","Not retrieved","Not applicable"))</f>
        <v/>
      </c>
      <c r="H205" s="41">
        <f>IF(D205="Provisional include",IFERROR(INDEX('Texto_completo_191'!$J$2:$J$193,MATCH(A205,'Texto_completo_191'!$A$2:$A$193,0)),"Pending adjudication"),IF(D205="Report not retrieved","Report not retrieved","Not applicable"))</f>
        <v/>
      </c>
      <c r="I205" s="41" t="str"/>
      <c r="J205" s="41" t="inlineStr">
        <is>
          <t>Estudio primario o implementación/evaluación empírica de IA, aprendizaje automático o modelado computacional aplicado a ASD, riesgo, caracterización, apoyo o intervención.</t>
        </is>
      </c>
      <c r="K205" s="43" t="n"/>
      <c r="L205" s="43" t="n"/>
      <c r="M205" s="130" t="n">
        <v>2026</v>
      </c>
      <c r="N205" s="41" t="inlineStr">
        <is>
          <t>An automated detection system of autism spectrum disorder using meta-heuristic approach of adaptive LSTM with bayesian learning technique</t>
        </is>
      </c>
      <c r="O205" s="43" t="inlineStr">
        <is>
          <t>Jegan Amaranth J and S Meera</t>
        </is>
      </c>
      <c r="P205" s="43" t="inlineStr">
        <is>
          <t>10.1007/s13246-025-01681-4</t>
        </is>
      </c>
      <c r="Q205" s="41" t="inlineStr">
        <is>
          <t>Physical and Engineering Sciences in Medicine</t>
        </is>
      </c>
      <c r="R205" s="43" t="inlineStr">
        <is>
          <t>article</t>
        </is>
      </c>
      <c r="S205" s="43" t="inlineStr">
        <is>
          <t>Springer Science and Business Media Deutschland GmbH</t>
        </is>
      </c>
      <c r="T205" s="43" t="inlineStr">
        <is>
          <t>https://doi.org/10.1007/s13246-025-01681-4</t>
        </is>
      </c>
      <c r="U205" s="41" t="str"/>
      <c r="V205" s="43"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W205" s="43" t="inlineStr">
        <is>
          <t>title_abstract_plus_targeted_primary_source_verification</t>
        </is>
      </c>
      <c r="X205" s="43" t="inlineStr">
        <is>
          <t>doi:10.1007/s13246-025-01681-4</t>
        </is>
      </c>
      <c r="Y205" s="43">
        <f>COUNTIF($A$2:$A$431,A205)</f>
        <v/>
      </c>
      <c r="Z205" s="41">
        <f>IF(D205="Provisional include",IFERROR(IF(INDEX('Texto_completo_191'!$K$2:$K$193,MATCH(A205,'Texto_completo_191'!$A$2:$A$193,0))=0,"",INDEX('Texto_completo_191'!$K$2:$K$193,MATCH(A205,'Texto_completo_191'!$A$2:$A$193,0))),""),IF(D205="Excluded",J205,""))</f>
        <v/>
      </c>
      <c r="AA205" s="43">
        <f>IF(D205="Provisional include",IFERROR(IF(INDEX('Texto_completo_191'!$L$2:$L$193,MATCH(A205,'Texto_completo_191'!$A$2:$A$193,0))=0,"",INDEX('Texto_completo_191'!$L$2:$L$193,MATCH(A205,'Texto_completo_191'!$A$2:$A$193,0))),""),"")</f>
        <v/>
      </c>
      <c r="AB205" s="131">
        <f>IF(D205="Provisional include",IFERROR(IF(INDEX('Texto_completo_191'!$M$2:$M$193,MATCH(A205,'Texto_completo_191'!$A$2:$A$193,0))=0,"",INDEX('Texto_completo_191'!$M$2:$M$193,MATCH(A205,'Texto_completo_191'!$A$2:$A$193,0))),""),"")</f>
        <v/>
      </c>
    </row>
    <row r="206" ht="34" customHeight="1">
      <c r="A206" s="130" t="n">
        <v>205</v>
      </c>
      <c r="B206" s="43" t="inlineStr">
        <is>
          <t>already_in_current_276</t>
        </is>
      </c>
      <c r="C206" s="41" t="inlineStr">
        <is>
          <t>No agregar: ya está en los 276</t>
        </is>
      </c>
      <c r="D206" s="43" t="inlineStr">
        <is>
          <t>Already in base 276</t>
        </is>
      </c>
      <c r="E206" s="43" t="inlineStr">
        <is>
          <t>No</t>
        </is>
      </c>
      <c r="F206" s="43" t="inlineStr">
        <is>
          <t>Deduplication against base corpus</t>
        </is>
      </c>
      <c r="G206" s="41">
        <f>IF(D206="Provisional include",IFERROR(INDEX('Texto_completo_191'!$H$2:$H$193,MATCH(A206,'Texto_completo_191'!$A$2:$A$193,0)),"Not recorded"),IF(D206="Report not retrieved","Not retrieved","Not applicable"))</f>
        <v/>
      </c>
      <c r="H206" s="41">
        <f>IF(D206="Provisional include",IFERROR(INDEX('Texto_completo_191'!$J$2:$J$193,MATCH(A206,'Texto_completo_191'!$A$2:$A$193,0)),"Pending adjudication"),IF(D206="Report not retrieved","Report not retrieved","Not applicable"))</f>
        <v/>
      </c>
      <c r="I206" s="41" t="str"/>
      <c r="J206" s="41" t="inlineStr">
        <is>
          <t>Coincidencia por DOI o título normalizado con el corpus analítico vigente de 276 estudios.</t>
        </is>
      </c>
      <c r="K206" s="43" t="n"/>
      <c r="L206" s="43" t="n">
        <v>224</v>
      </c>
      <c r="M206" s="130" t="n">
        <v>2025</v>
      </c>
      <c r="N206" s="41" t="inlineStr">
        <is>
          <t>An ensemble classifier for emotion classification from EEG and GSR signals for autism detection</t>
        </is>
      </c>
      <c r="O206" s="43" t="inlineStr">
        <is>
          <t>Soshya Joshi and Srinivas LNB</t>
        </is>
      </c>
      <c r="P206" s="43" t="inlineStr">
        <is>
          <t>10.1016/j.cmpb.2025.108921</t>
        </is>
      </c>
      <c r="Q206" s="41" t="inlineStr">
        <is>
          <t>Computer Methods and Programs in Biomedicine</t>
        </is>
      </c>
      <c r="R206" s="43" t="inlineStr">
        <is>
          <t>article</t>
        </is>
      </c>
      <c r="S206" s="43" t="inlineStr">
        <is>
          <t>Elsevier Ireland Ltd</t>
        </is>
      </c>
      <c r="T206" s="43" t="inlineStr">
        <is>
          <t>https://doi.org/10.1016/j.cmpb.2025.108921</t>
        </is>
      </c>
      <c r="U206" s="41" t="str"/>
      <c r="V206" s="4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W206" s="43" t="inlineStr">
        <is>
          <t>title_abstract_plus_targeted_primary_source_verification</t>
        </is>
      </c>
      <c r="X206" s="43" t="inlineStr">
        <is>
          <t>doi:10.1016/j.cmpb.2025.108921</t>
        </is>
      </c>
      <c r="Y206" s="43">
        <f>COUNTIF($A$2:$A$431,A206)</f>
        <v/>
      </c>
      <c r="Z206" s="41">
        <f>IF(D206="Provisional include",IFERROR(IF(INDEX('Texto_completo_191'!$K$2:$K$193,MATCH(A206,'Texto_completo_191'!$A$2:$A$193,0))=0,"",INDEX('Texto_completo_191'!$K$2:$K$193,MATCH(A206,'Texto_completo_191'!$A$2:$A$193,0))),""),IF(D206="Excluded",J206,""))</f>
        <v/>
      </c>
      <c r="AA206" s="43">
        <f>IF(D206="Provisional include",IFERROR(IF(INDEX('Texto_completo_191'!$L$2:$L$193,MATCH(A206,'Texto_completo_191'!$A$2:$A$193,0))=0,"",INDEX('Texto_completo_191'!$L$2:$L$193,MATCH(A206,'Texto_completo_191'!$A$2:$A$193,0))),""),"")</f>
        <v/>
      </c>
      <c r="AB206" s="131">
        <f>IF(D206="Provisional include",IFERROR(IF(INDEX('Texto_completo_191'!$M$2:$M$193,MATCH(A206,'Texto_completo_191'!$A$2:$A$193,0))=0,"",INDEX('Texto_completo_191'!$M$2:$M$193,MATCH(A206,'Texto_completo_191'!$A$2:$A$193,0))),""),"")</f>
        <v/>
      </c>
    </row>
    <row r="207" ht="34" customHeight="1">
      <c r="A207" s="130" t="n">
        <v>206</v>
      </c>
      <c r="B207" s="43" t="inlineStr">
        <is>
          <t>exclude_secondary_or_nonempirical_publication</t>
        </is>
      </c>
      <c r="C207" s="41" t="inlineStr">
        <is>
          <t>Excluir: publicación secundaria/no empírica</t>
        </is>
      </c>
      <c r="D207" s="43" t="inlineStr">
        <is>
          <t>Excluded</t>
        </is>
      </c>
      <c r="E207" s="43" t="inlineStr">
        <is>
          <t>No</t>
        </is>
      </c>
      <c r="F207" s="43" t="inlineStr">
        <is>
          <t>Title/abstract screening</t>
        </is>
      </c>
      <c r="G207" s="41">
        <f>IF(D207="Provisional include",IFERROR(INDEX('Texto_completo_191'!$H$2:$H$193,MATCH(A207,'Texto_completo_191'!$A$2:$A$193,0)),"Not recorded"),IF(D207="Report not retrieved","Not retrieved","Not applicable"))</f>
        <v/>
      </c>
      <c r="H207" s="41">
        <f>IF(D207="Provisional include",IFERROR(INDEX('Texto_completo_191'!$J$2:$J$193,MATCH(A207,'Texto_completo_191'!$A$2:$A$193,0)),"Pending adjudication"),IF(D207="Report not retrieved","Report not retrieved","Not applicable"))</f>
        <v/>
      </c>
      <c r="I207" s="41" t="str"/>
      <c r="J207" s="41" t="inlineStr">
        <is>
          <t>Revisión, metaanálisis, encuesta de literatura, protocolo, perspectiva, carta, editorial o capítulo de síntesis sin estudio primario elegible.</t>
        </is>
      </c>
      <c r="K207" s="43" t="n"/>
      <c r="L207" s="43" t="n"/>
      <c r="M207" s="130" t="n">
        <v>2025</v>
      </c>
      <c r="N207" s="41" t="inlineStr">
        <is>
          <t>Diagnostic accuracy of AI-based models for autism spectrum disorder: A systematic review and meta-analysis with a focus on Arab populations</t>
        </is>
      </c>
      <c r="O207" s="43" t="inlineStr">
        <is>
          <t>Ali Fahad Aldakhil and Khalid N Alasim</t>
        </is>
      </c>
      <c r="P207" s="43" t="inlineStr">
        <is>
          <t>10.1016/j.ridd.2025.105166</t>
        </is>
      </c>
      <c r="Q207" s="41" t="inlineStr">
        <is>
          <t>Research in Developmental Disabilities</t>
        </is>
      </c>
      <c r="R207" s="43" t="inlineStr">
        <is>
          <t>article</t>
        </is>
      </c>
      <c r="S207" s="43" t="inlineStr">
        <is>
          <t>Elsevier Inc.</t>
        </is>
      </c>
      <c r="T207" s="43" t="inlineStr">
        <is>
          <t>https://www.sciencedirect.com/science/article/pii/S0891422225002501</t>
        </is>
      </c>
      <c r="U207" s="41" t="str"/>
      <c r="V207"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W207" s="43" t="inlineStr">
        <is>
          <t>title_abstract_plus_targeted_primary_source_verification</t>
        </is>
      </c>
      <c r="X207" s="43" t="inlineStr">
        <is>
          <t>doi:10.1016/j.ridd.2025.105166</t>
        </is>
      </c>
      <c r="Y207" s="43">
        <f>COUNTIF($A$2:$A$431,A207)</f>
        <v/>
      </c>
      <c r="Z207" s="41">
        <f>IF(D207="Provisional include",IFERROR(IF(INDEX('Texto_completo_191'!$K$2:$K$193,MATCH(A207,'Texto_completo_191'!$A$2:$A$193,0))=0,"",INDEX('Texto_completo_191'!$K$2:$K$193,MATCH(A207,'Texto_completo_191'!$A$2:$A$193,0))),""),IF(D207="Excluded",J207,""))</f>
        <v/>
      </c>
      <c r="AA207" s="43">
        <f>IF(D207="Provisional include",IFERROR(IF(INDEX('Texto_completo_191'!$L$2:$L$193,MATCH(A207,'Texto_completo_191'!$A$2:$A$193,0))=0,"",INDEX('Texto_completo_191'!$L$2:$L$193,MATCH(A207,'Texto_completo_191'!$A$2:$A$193,0))),""),"")</f>
        <v/>
      </c>
      <c r="AB207" s="131">
        <f>IF(D207="Provisional include",IFERROR(IF(INDEX('Texto_completo_191'!$M$2:$M$193,MATCH(A207,'Texto_completo_191'!$A$2:$A$193,0))=0,"",INDEX('Texto_completo_191'!$M$2:$M$193,MATCH(A207,'Texto_completo_191'!$A$2:$A$193,0))),""),"")</f>
        <v/>
      </c>
    </row>
    <row r="208" ht="34" customHeight="1">
      <c r="A208" s="130" t="n">
        <v>207</v>
      </c>
      <c r="B208" s="43" t="inlineStr">
        <is>
          <t>duplicate_within_export</t>
        </is>
      </c>
      <c r="C208" s="41" t="inlineStr">
        <is>
          <t>No agregar: duplicado interno</t>
        </is>
      </c>
      <c r="D208" s="43" t="inlineStr">
        <is>
          <t>Duplicate within update</t>
        </is>
      </c>
      <c r="E208" s="43" t="inlineStr">
        <is>
          <t>No</t>
        </is>
      </c>
      <c r="F208" s="43" t="inlineStr">
        <is>
          <t>Deduplication</t>
        </is>
      </c>
      <c r="G208" s="41">
        <f>IF(D208="Provisional include",IFERROR(INDEX('Texto_completo_191'!$H$2:$H$193,MATCH(A208,'Texto_completo_191'!$A$2:$A$193,0)),"Not recorded"),IF(D208="Report not retrieved","Not retrieved","Not applicable"))</f>
        <v/>
      </c>
      <c r="H208" s="41">
        <f>IF(D208="Provisional include",IFERROR(INDEX('Texto_completo_191'!$J$2:$J$193,MATCH(A208,'Texto_completo_191'!$A$2:$A$193,0)),"Pending adjudication"),IF(D208="Report not retrieved","Report not retrieved","Not applicable"))</f>
        <v/>
      </c>
      <c r="I208" s="41" t="str"/>
      <c r="J208" s="41" t="inlineStr">
        <is>
          <t>Mismo DOI o título que otro registro anterior de esta exportación.</t>
        </is>
      </c>
      <c r="K208" s="43" t="n">
        <v>172</v>
      </c>
      <c r="L208" s="43" t="n"/>
      <c r="M208" s="130" t="n">
        <v>2026</v>
      </c>
      <c r="N208" s="41" t="inlineStr">
        <is>
          <t>Evaluating Public Sentiment on Attention-Deficit/Hyperactivity Disorder and Autism Spectrum Disorder Compared With Other Mental Health Disorders From Posts on X (Formerly Known as Twitter): Longitudinal Analysis.</t>
        </is>
      </c>
      <c r="O208" s="43" t="inlineStr">
        <is>
          <t>Vitor Tiosso Batistetti and Facundo G Sanchez and Andrea Varaona and Francisco Lara-Abelenda and Mariana Pinto da Costa and Juan Pablo Chart-Pascual and Alberto Rodriguez-Quiroga and Javier Quintero and Miguel Angel Alvarez-Mon</t>
        </is>
      </c>
      <c r="P208" s="43" t="inlineStr">
        <is>
          <t>10.2196/74440</t>
        </is>
      </c>
      <c r="Q208" s="41" t="inlineStr">
        <is>
          <t>JMIR infodemiology</t>
        </is>
      </c>
      <c r="R208" s="43" t="inlineStr">
        <is>
          <t>article</t>
        </is>
      </c>
      <c r="S208" s="43" t="inlineStr">
        <is>
          <t>JMIR Publications Inc.</t>
        </is>
      </c>
      <c r="T208" s="43" t="inlineStr">
        <is>
          <t>http://www.ncbi.nlm.nih.gov/pubmed/41955613 http://www.pubmedcentral.nih.gov/articlerender.fcgi?artid=PMC13107104</t>
        </is>
      </c>
      <c r="U208" s="41" t="str"/>
      <c r="V208"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208" s="43" t="inlineStr">
        <is>
          <t>title_abstract_plus_targeted_primary_source_verification</t>
        </is>
      </c>
      <c r="X208" s="43" t="inlineStr">
        <is>
          <t>doi:10.2196/74440</t>
        </is>
      </c>
      <c r="Y208" s="43">
        <f>COUNTIF($A$2:$A$431,A208)</f>
        <v/>
      </c>
      <c r="Z208" s="41">
        <f>IF(D208="Provisional include",IFERROR(IF(INDEX('Texto_completo_191'!$K$2:$K$193,MATCH(A208,'Texto_completo_191'!$A$2:$A$193,0))=0,"",INDEX('Texto_completo_191'!$K$2:$K$193,MATCH(A208,'Texto_completo_191'!$A$2:$A$193,0))),""),IF(D208="Excluded",J208,""))</f>
        <v/>
      </c>
      <c r="AA208" s="43">
        <f>IF(D208="Provisional include",IFERROR(IF(INDEX('Texto_completo_191'!$L$2:$L$193,MATCH(A208,'Texto_completo_191'!$A$2:$A$193,0))=0,"",INDEX('Texto_completo_191'!$L$2:$L$193,MATCH(A208,'Texto_completo_191'!$A$2:$A$193,0))),""),"")</f>
        <v/>
      </c>
      <c r="AB208" s="131">
        <f>IF(D208="Provisional include",IFERROR(IF(INDEX('Texto_completo_191'!$M$2:$M$193,MATCH(A208,'Texto_completo_191'!$A$2:$A$193,0))=0,"",INDEX('Texto_completo_191'!$M$2:$M$193,MATCH(A208,'Texto_completo_191'!$A$2:$A$193,0))),""),"")</f>
        <v/>
      </c>
    </row>
    <row r="209" ht="34" customHeight="1">
      <c r="A209" s="130" t="n">
        <v>208</v>
      </c>
      <c r="B209" s="43" t="inlineStr">
        <is>
          <t>include_after_title_abstract_screen</t>
        </is>
      </c>
      <c r="C209" s="41" t="inlineStr">
        <is>
          <t>Incluir provisionalmente</t>
        </is>
      </c>
      <c r="D209" s="43" t="inlineStr">
        <is>
          <t>Provisional include</t>
        </is>
      </c>
      <c r="E209" s="43" t="inlineStr">
        <is>
          <t>Sí</t>
        </is>
      </c>
      <c r="F209" s="43" t="inlineStr">
        <is>
          <t>Title/abstract screening</t>
        </is>
      </c>
      <c r="G209" s="41">
        <f>IF(D209="Provisional include",IFERROR(INDEX('Texto_completo_191'!$H$2:$H$193,MATCH(A209,'Texto_completo_191'!$A$2:$A$193,0)),"Not recorded"),IF(D209="Report not retrieved","Not retrieved","Not applicable"))</f>
        <v/>
      </c>
      <c r="H209" s="41">
        <f>IF(D209="Provisional include",IFERROR(INDEX('Texto_completo_191'!$J$2:$J$193,MATCH(A209,'Texto_completo_191'!$A$2:$A$193,0)),"Pending adjudication"),IF(D209="Report not retrieved","Report not retrieved","Not applicable"))</f>
        <v/>
      </c>
      <c r="I209" s="41" t="str"/>
      <c r="J209" s="41" t="inlineStr">
        <is>
          <t>Estudio primario o implementación/evaluación empírica de IA, aprendizaje automático o modelado computacional aplicado a ASD, riesgo, caracterización, apoyo o intervención.</t>
        </is>
      </c>
      <c r="K209" s="43" t="n"/>
      <c r="L209" s="43" t="n"/>
      <c r="M209" s="130" t="n">
        <v>2026</v>
      </c>
      <c r="N209" s="41" t="inlineStr">
        <is>
          <t>ADBrainNet: a deep neural network for Autism Spectrum Disorder (ASD) and Attention Deficit and Hyperactivity Disorder (ADHD) classification using resting-state fMRI images based on explainable artificial intelligence.</t>
        </is>
      </c>
      <c r="O209" s="43" t="inlineStr">
        <is>
          <t>Xinyao Yi and Jian Huang and Babatunde Akinwunmi and Wai-Kit Ming</t>
        </is>
      </c>
      <c r="P209" s="43" t="inlineStr">
        <is>
          <t>10.1007/s11517-026-03530-2</t>
        </is>
      </c>
      <c r="Q209" s="41" t="inlineStr">
        <is>
          <t>Medical \&amp; biological engineering \&amp; computing</t>
        </is>
      </c>
      <c r="R209" s="43" t="inlineStr">
        <is>
          <t>article</t>
        </is>
      </c>
      <c r="S209" s="43" t="inlineStr">
        <is>
          <t>Springer Science and Business Media Deutschland GmbH</t>
        </is>
      </c>
      <c r="T209" s="43" t="inlineStr">
        <is>
          <t>http://www.ncbi.nlm.nih.gov/pubmed/41781648</t>
        </is>
      </c>
      <c r="U209" s="41" t="str"/>
      <c r="V209" s="43"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W209" s="43" t="inlineStr">
        <is>
          <t>title_abstract_plus_targeted_primary_source_verification</t>
        </is>
      </c>
      <c r="X209" s="43" t="inlineStr">
        <is>
          <t>doi:10.1007/s11517-026-03530-2</t>
        </is>
      </c>
      <c r="Y209" s="43">
        <f>COUNTIF($A$2:$A$431,A209)</f>
        <v/>
      </c>
      <c r="Z209" s="41">
        <f>IF(D209="Provisional include",IFERROR(IF(INDEX('Texto_completo_191'!$K$2:$K$193,MATCH(A209,'Texto_completo_191'!$A$2:$A$193,0))=0,"",INDEX('Texto_completo_191'!$K$2:$K$193,MATCH(A209,'Texto_completo_191'!$A$2:$A$193,0))),""),IF(D209="Excluded",J209,""))</f>
        <v/>
      </c>
      <c r="AA209" s="43">
        <f>IF(D209="Provisional include",IFERROR(IF(INDEX('Texto_completo_191'!$L$2:$L$193,MATCH(A209,'Texto_completo_191'!$A$2:$A$193,0))=0,"",INDEX('Texto_completo_191'!$L$2:$L$193,MATCH(A209,'Texto_completo_191'!$A$2:$A$193,0))),""),"")</f>
        <v/>
      </c>
      <c r="AB209" s="131">
        <f>IF(D209="Provisional include",IFERROR(IF(INDEX('Texto_completo_191'!$M$2:$M$193,MATCH(A209,'Texto_completo_191'!$A$2:$A$193,0))=0,"",INDEX('Texto_completo_191'!$M$2:$M$193,MATCH(A209,'Texto_completo_191'!$A$2:$A$193,0))),""),"")</f>
        <v/>
      </c>
    </row>
    <row r="210" ht="34" customHeight="1">
      <c r="A210" s="130" t="n">
        <v>209</v>
      </c>
      <c r="B210" s="43" t="inlineStr">
        <is>
          <t>include_after_title_abstract_screen</t>
        </is>
      </c>
      <c r="C210" s="41" t="inlineStr">
        <is>
          <t>Incluir provisionalmente</t>
        </is>
      </c>
      <c r="D210" s="43" t="inlineStr">
        <is>
          <t>Provisional include</t>
        </is>
      </c>
      <c r="E210" s="43" t="inlineStr">
        <is>
          <t>Sí</t>
        </is>
      </c>
      <c r="F210" s="43" t="inlineStr">
        <is>
          <t>Title/abstract screening</t>
        </is>
      </c>
      <c r="G210" s="41">
        <f>IF(D210="Provisional include",IFERROR(INDEX('Texto_completo_191'!$H$2:$H$193,MATCH(A210,'Texto_completo_191'!$A$2:$A$193,0)),"Not recorded"),IF(D210="Report not retrieved","Not retrieved","Not applicable"))</f>
        <v/>
      </c>
      <c r="H210" s="41">
        <f>IF(D210="Provisional include",IFERROR(INDEX('Texto_completo_191'!$J$2:$J$193,MATCH(A210,'Texto_completo_191'!$A$2:$A$193,0)),"Pending adjudication"),IF(D210="Report not retrieved","Report not retrieved","Not applicable"))</f>
        <v/>
      </c>
      <c r="I210" s="41" t="str"/>
      <c r="J210" s="41" t="inlineStr">
        <is>
          <t>Estudio primario o implementación/evaluación empírica de IA, aprendizaje automático o modelado computacional aplicado a ASD, riesgo, caracterización, apoyo o intervención.</t>
        </is>
      </c>
      <c r="K210" s="43" t="n"/>
      <c r="L210" s="43" t="n"/>
      <c r="M210" s="130" t="n">
        <v>2026</v>
      </c>
      <c r="N210" s="41" t="inlineStr">
        <is>
          <t>Integrating EEG microstate dynamics in a stacked ensemble for neurodiagnostic ASD assessment</t>
        </is>
      </c>
      <c r="O210" s="43" t="inlineStr">
        <is>
          <t>Delna Kuriyakose and Gowsalya M.</t>
        </is>
      </c>
      <c r="P210" s="43" t="inlineStr">
        <is>
          <t>10.1016/j.bbr.2026.116220</t>
        </is>
      </c>
      <c r="Q210" s="41" t="inlineStr">
        <is>
          <t>Behavioural Brain Research</t>
        </is>
      </c>
      <c r="R210" s="43" t="inlineStr">
        <is>
          <t>article</t>
        </is>
      </c>
      <c r="S210" s="43" t="inlineStr">
        <is>
          <t>Elsevier B.V.</t>
        </is>
      </c>
      <c r="T210" s="43" t="inlineStr">
        <is>
          <t>https://doi.org/10.1016/j.bbr.2026.116220</t>
        </is>
      </c>
      <c r="U210" s="41" t="str"/>
      <c r="V210"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210" s="43" t="inlineStr">
        <is>
          <t>title_abstract_plus_targeted_primary_source_verification</t>
        </is>
      </c>
      <c r="X210" s="43" t="inlineStr">
        <is>
          <t>doi:10.1016/j.bbr.2026.116220</t>
        </is>
      </c>
      <c r="Y210" s="43">
        <f>COUNTIF($A$2:$A$431,A210)</f>
        <v/>
      </c>
      <c r="Z210" s="41">
        <f>IF(D210="Provisional include",IFERROR(IF(INDEX('Texto_completo_191'!$K$2:$K$193,MATCH(A210,'Texto_completo_191'!$A$2:$A$193,0))=0,"",INDEX('Texto_completo_191'!$K$2:$K$193,MATCH(A210,'Texto_completo_191'!$A$2:$A$193,0))),""),IF(D210="Excluded",J210,""))</f>
        <v/>
      </c>
      <c r="AA210" s="43">
        <f>IF(D210="Provisional include",IFERROR(IF(INDEX('Texto_completo_191'!$L$2:$L$193,MATCH(A210,'Texto_completo_191'!$A$2:$A$193,0))=0,"",INDEX('Texto_completo_191'!$L$2:$L$193,MATCH(A210,'Texto_completo_191'!$A$2:$A$193,0))),""),"")</f>
        <v/>
      </c>
      <c r="AB210" s="131">
        <f>IF(D210="Provisional include",IFERROR(IF(INDEX('Texto_completo_191'!$M$2:$M$193,MATCH(A210,'Texto_completo_191'!$A$2:$A$193,0))=0,"",INDEX('Texto_completo_191'!$M$2:$M$193,MATCH(A210,'Texto_completo_191'!$A$2:$A$193,0))),""),"")</f>
        <v/>
      </c>
    </row>
    <row r="211" ht="34" customHeight="1">
      <c r="A211" s="130" t="n">
        <v>210</v>
      </c>
      <c r="B211" s="43" t="inlineStr">
        <is>
          <t>include_after_full_text_open_access</t>
        </is>
      </c>
      <c r="C211" s="41" t="inlineStr">
        <is>
          <t>Incluir tras revisión de texto completo abierto</t>
        </is>
      </c>
      <c r="D211" s="43" t="inlineStr">
        <is>
          <t>Provisional include</t>
        </is>
      </c>
      <c r="E211" s="43" t="inlineStr">
        <is>
          <t>Sí</t>
        </is>
      </c>
      <c r="F211" s="43" t="inlineStr">
        <is>
          <t>Full-text review</t>
        </is>
      </c>
      <c r="G211" s="41">
        <f>IF(D211="Provisional include",IFERROR(INDEX('Texto_completo_191'!$H$2:$H$193,MATCH(A211,'Texto_completo_191'!$A$2:$A$193,0)),"Not recorded"),IF(D211="Report not retrieved","Not retrieved","Not applicable"))</f>
        <v/>
      </c>
      <c r="H211" s="41">
        <f>IF(D211="Provisional include",IFERROR(INDEX('Texto_completo_191'!$J$2:$J$193,MATCH(A211,'Texto_completo_191'!$A$2:$A$193,0)),"Pending adjudication"),IF(D211="Report not retrieved","Report not retrieved","Not applicable"))</f>
        <v/>
      </c>
      <c r="I211" s="41" t="n"/>
      <c r="J211" s="41" t="inlineStr">
        <is>
          <t>Texto completo confirma estudio primario con Machine Learning aplicado a ASD (Classification (ASD vs control)).</t>
        </is>
      </c>
      <c r="K211" s="43" t="n"/>
      <c r="L211" s="43" t="n"/>
      <c r="M211" s="130" t="n">
        <v>2026</v>
      </c>
      <c r="N211" s="41" t="inlineStr">
        <is>
          <t>Biomarker Discovery for Autism Prediction Using Massive Feature Extraction Based on EEG Signals</t>
        </is>
      </c>
      <c r="O211" s="43" t="inlineStr">
        <is>
          <t>Nauman Hafeez and Abdul Rehman Aslam and Muhammad Awais Bin Altaf</t>
        </is>
      </c>
      <c r="P211" s="43" t="inlineStr">
        <is>
          <t>10.3390/s26061862</t>
        </is>
      </c>
      <c r="Q211" s="41" t="inlineStr">
        <is>
          <t>Sensors</t>
        </is>
      </c>
      <c r="R211" s="43" t="inlineStr">
        <is>
          <t>article</t>
        </is>
      </c>
      <c r="S211" s="43" t="inlineStr">
        <is>
          <t>Multidisciplinary Digital Publishing Institute (MDPI)</t>
        </is>
      </c>
      <c r="T211" s="43" t="inlineStr">
        <is>
          <t>https://www.mdpi.com/1424-8220/26/6/1862/pdf?version=1773629441</t>
        </is>
      </c>
      <c r="U211" s="41" t="inlineStr">
        <is>
          <t>Texto completo abierto revisado; evidencia y codificación en Extraccion_RQ_nuevos.</t>
        </is>
      </c>
      <c r="V211" s="43"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W211" s="43" t="inlineStr">
        <is>
          <t>open_full_text_review_2026_09_04</t>
        </is>
      </c>
      <c r="X211" s="43" t="inlineStr">
        <is>
          <t>doi:10.3390/s26061862</t>
        </is>
      </c>
      <c r="Y211" s="43">
        <f>COUNTIF($A$2:$A$431,A211)</f>
        <v/>
      </c>
      <c r="Z211" s="41">
        <f>IF(D211="Provisional include",IFERROR(IF(INDEX('Texto_completo_191'!$K$2:$K$193,MATCH(A211,'Texto_completo_191'!$A$2:$A$193,0))=0,"",INDEX('Texto_completo_191'!$K$2:$K$193,MATCH(A211,'Texto_completo_191'!$A$2:$A$193,0))),""),IF(D211="Excluded",J211,""))</f>
        <v/>
      </c>
      <c r="AA211" s="43">
        <f>IF(D211="Provisional include",IFERROR(IF(INDEX('Texto_completo_191'!$L$2:$L$193,MATCH(A211,'Texto_completo_191'!$A$2:$A$193,0))=0,"",INDEX('Texto_completo_191'!$L$2:$L$193,MATCH(A211,'Texto_completo_191'!$A$2:$A$193,0))),""),"")</f>
        <v/>
      </c>
      <c r="AB211" s="131">
        <f>IF(D211="Provisional include",IFERROR(IF(INDEX('Texto_completo_191'!$M$2:$M$193,MATCH(A211,'Texto_completo_191'!$A$2:$A$193,0))=0,"",INDEX('Texto_completo_191'!$M$2:$M$193,MATCH(A211,'Texto_completo_191'!$A$2:$A$193,0))),""),"")</f>
        <v/>
      </c>
    </row>
    <row r="212" ht="34" customHeight="1">
      <c r="A212" s="130" t="n">
        <v>211</v>
      </c>
      <c r="B212" s="43" t="inlineStr">
        <is>
          <t>include_after_title_abstract_screen</t>
        </is>
      </c>
      <c r="C212" s="41" t="inlineStr">
        <is>
          <t>Incluir provisionalmente</t>
        </is>
      </c>
      <c r="D212" s="43" t="inlineStr">
        <is>
          <t>Provisional include</t>
        </is>
      </c>
      <c r="E212" s="43" t="inlineStr">
        <is>
          <t>Sí</t>
        </is>
      </c>
      <c r="F212" s="43" t="inlineStr">
        <is>
          <t>Title/abstract screening</t>
        </is>
      </c>
      <c r="G212" s="41">
        <f>IF(D212="Provisional include",IFERROR(INDEX('Texto_completo_191'!$H$2:$H$193,MATCH(A212,'Texto_completo_191'!$A$2:$A$193,0)),"Not recorded"),IF(D212="Report not retrieved","Not retrieved","Not applicable"))</f>
        <v/>
      </c>
      <c r="H212" s="41">
        <f>IF(D212="Provisional include",IFERROR(INDEX('Texto_completo_191'!$J$2:$J$193,MATCH(A212,'Texto_completo_191'!$A$2:$A$193,0)),"Pending adjudication"),IF(D212="Report not retrieved","Report not retrieved","Not applicable"))</f>
        <v/>
      </c>
      <c r="I212" s="41" t="n"/>
      <c r="J212" s="41" t="inlineStr">
        <is>
          <t>El DOI, la página editorial y el resumen están localizados. El registro avanza a evaluación completa; no existe evidencia de una recuperación fallida.</t>
        </is>
      </c>
      <c r="K212" s="43" t="n"/>
      <c r="L212" s="43" t="n"/>
      <c r="M212" s="130" t="n">
        <v>2026</v>
      </c>
      <c r="N212" s="41" t="inlineStr">
        <is>
          <t>Predicting Autism</t>
        </is>
      </c>
      <c r="O212" s="43" t="inlineStr">
        <is>
          <t>Soumyendu Das and Soham Patra</t>
        </is>
      </c>
      <c r="P212" s="43" t="inlineStr">
        <is>
          <t>10.1002/9781394271177.CH13</t>
        </is>
      </c>
      <c r="Q212" s="41" t="inlineStr">
        <is>
          <t>Wearable Technologies for Digital Medicine: Advancement, Models, and Applications</t>
        </is>
      </c>
      <c r="R212" s="43" t="inlineStr">
        <is>
          <t>incollection</t>
        </is>
      </c>
      <c r="S212" s="43" t="inlineStr">
        <is>
          <t>Wiley</t>
        </is>
      </c>
      <c r="T212" s="43" t="inlineStr">
        <is>
          <t>https://onlinelibrary.wiley.com/doi/10.1002/9781394271177.ch13</t>
        </is>
      </c>
      <c r="U212" s="41" t="inlineStr">
        <is>
          <t>Informe localizado en Wiley. La disponibilidad en una página editorial o mediante acceso institucional impide clasificarlo anticipadamente como report not retrieved; la adjudicación completa permanece pendiente.</t>
        </is>
      </c>
      <c r="V212" s="43"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W212" s="43" t="inlineStr">
        <is>
          <t>title_abstract_screen_plus_located_publisher_record</t>
        </is>
      </c>
      <c r="X212" s="43" t="inlineStr">
        <is>
          <t>doi:10.1002/9781394271177.ch13</t>
        </is>
      </c>
      <c r="Y212" s="43">
        <f>COUNTIF($A$2:$A$431,A212)</f>
        <v/>
      </c>
      <c r="Z212" s="41">
        <f>IF(D212="Provisional include",IFERROR(IF(INDEX('Texto_completo_191'!$K$2:$K$193,MATCH(A212,'Texto_completo_191'!$A$2:$A$193,0))=0,"",INDEX('Texto_completo_191'!$K$2:$K$193,MATCH(A212,'Texto_completo_191'!$A$2:$A$193,0))),""),IF(D212="Excluded",J212,""))</f>
        <v/>
      </c>
      <c r="AA212" s="43">
        <f>IF(D212="Provisional include",IFERROR(IF(INDEX('Texto_completo_191'!$L$2:$L$193,MATCH(A212,'Texto_completo_191'!$A$2:$A$193,0))=0,"",INDEX('Texto_completo_191'!$L$2:$L$193,MATCH(A212,'Texto_completo_191'!$A$2:$A$193,0))),""),"")</f>
        <v/>
      </c>
      <c r="AB212" s="131">
        <f>IF(D212="Provisional include",IFERROR(IF(INDEX('Texto_completo_191'!$M$2:$M$193,MATCH(A212,'Texto_completo_191'!$A$2:$A$193,0))=0,"",INDEX('Texto_completo_191'!$M$2:$M$193,MATCH(A212,'Texto_completo_191'!$A$2:$A$193,0))),""),"")</f>
        <v/>
      </c>
    </row>
    <row r="213" ht="34" customHeight="1">
      <c r="A213" s="130" t="n">
        <v>212</v>
      </c>
      <c r="B213" s="43" t="inlineStr">
        <is>
          <t>include_after_full_text_open_access</t>
        </is>
      </c>
      <c r="C213" s="41" t="inlineStr">
        <is>
          <t>Incluir tras revisión de texto completo abierto</t>
        </is>
      </c>
      <c r="D213" s="43" t="inlineStr">
        <is>
          <t>Provisional include</t>
        </is>
      </c>
      <c r="E213" s="43" t="inlineStr">
        <is>
          <t>Sí</t>
        </is>
      </c>
      <c r="F213" s="43" t="inlineStr">
        <is>
          <t>Full-text review</t>
        </is>
      </c>
      <c r="G213" s="41">
        <f>IF(D213="Provisional include",IFERROR(INDEX('Texto_completo_191'!$H$2:$H$193,MATCH(A213,'Texto_completo_191'!$A$2:$A$193,0)),"Not recorded"),IF(D213="Report not retrieved","Not retrieved","Not applicable"))</f>
        <v/>
      </c>
      <c r="H213" s="41">
        <f>IF(D213="Provisional include",IFERROR(INDEX('Texto_completo_191'!$J$2:$J$193,MATCH(A213,'Texto_completo_191'!$A$2:$A$193,0)),"Pending adjudication"),IF(D213="Report not retrieved","Report not retrieved","Not applicable"))</f>
        <v/>
      </c>
      <c r="I213" s="41" t="n"/>
      <c r="J213" s="41" t="inlineStr">
        <is>
          <t>Texto completo confirma estudio primario con Machine Learning aplicado a ASD (Differential classification and subtyping).</t>
        </is>
      </c>
      <c r="K213" s="43" t="n"/>
      <c r="L213" s="43" t="n"/>
      <c r="M213" s="130" t="n">
        <v>2026</v>
      </c>
      <c r="N213" s="41" t="inlineStr">
        <is>
          <t>Comparison of cognitive ability and its distribution between men with autism spectrum disorder and attention-deficit/hyperactivity disorder</t>
        </is>
      </c>
      <c r="O213" s="43" t="inlineStr">
        <is>
          <t>Hirokazu Doi and Yoshifumi Nakamura and Ayaka Nakai and Chieko Kanai and Haruhisa Ohta</t>
        </is>
      </c>
      <c r="P213" s="43" t="inlineStr">
        <is>
          <t>10.1371/journal.pone.0345522</t>
        </is>
      </c>
      <c r="Q213" s="41" t="inlineStr">
        <is>
          <t>PLOS ONE</t>
        </is>
      </c>
      <c r="R213" s="43" t="inlineStr">
        <is>
          <t>article</t>
        </is>
      </c>
      <c r="S213" s="43" t="inlineStr">
        <is>
          <t>Public Library of Science</t>
        </is>
      </c>
      <c r="T213" s="43" t="inlineStr">
        <is>
          <t>https://journals.plos.org/plosone/article/file?id=10.1371/journal.pone.0345522&amp;type=printable</t>
        </is>
      </c>
      <c r="U213" s="41" t="inlineStr">
        <is>
          <t>Texto completo abierto revisado; evidencia y codificación en Extraccion_RQ_nuevos.</t>
        </is>
      </c>
      <c r="V213" s="43"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W213" s="43" t="inlineStr">
        <is>
          <t>open_full_text_review_2026_09_04</t>
        </is>
      </c>
      <c r="X213" s="43" t="inlineStr">
        <is>
          <t>doi:10.1371/journal.pone.0345522</t>
        </is>
      </c>
      <c r="Y213" s="43">
        <f>COUNTIF($A$2:$A$431,A213)</f>
        <v/>
      </c>
      <c r="Z213" s="41">
        <f>IF(D213="Provisional include",IFERROR(IF(INDEX('Texto_completo_191'!$K$2:$K$193,MATCH(A213,'Texto_completo_191'!$A$2:$A$193,0))=0,"",INDEX('Texto_completo_191'!$K$2:$K$193,MATCH(A213,'Texto_completo_191'!$A$2:$A$193,0))),""),IF(D213="Excluded",J213,""))</f>
        <v/>
      </c>
      <c r="AA213" s="43">
        <f>IF(D213="Provisional include",IFERROR(IF(INDEX('Texto_completo_191'!$L$2:$L$193,MATCH(A213,'Texto_completo_191'!$A$2:$A$193,0))=0,"",INDEX('Texto_completo_191'!$L$2:$L$193,MATCH(A213,'Texto_completo_191'!$A$2:$A$193,0))),""),"")</f>
        <v/>
      </c>
      <c r="AB213" s="131">
        <f>IF(D213="Provisional include",IFERROR(IF(INDEX('Texto_completo_191'!$M$2:$M$193,MATCH(A213,'Texto_completo_191'!$A$2:$A$193,0))=0,"",INDEX('Texto_completo_191'!$M$2:$M$193,MATCH(A213,'Texto_completo_191'!$A$2:$A$193,0))),""),"")</f>
        <v/>
      </c>
    </row>
    <row r="214" ht="34" customHeight="1">
      <c r="A214" s="130" t="n">
        <v>213</v>
      </c>
      <c r="B214" s="43" t="inlineStr">
        <is>
          <t>include_after_title_abstract_screen</t>
        </is>
      </c>
      <c r="C214" s="41" t="inlineStr">
        <is>
          <t>Incluir provisionalmente</t>
        </is>
      </c>
      <c r="D214" s="43" t="inlineStr">
        <is>
          <t>Provisional include</t>
        </is>
      </c>
      <c r="E214" s="43" t="inlineStr">
        <is>
          <t>Sí</t>
        </is>
      </c>
      <c r="F214" s="43" t="inlineStr">
        <is>
          <t>Title/abstract screening</t>
        </is>
      </c>
      <c r="G214" s="41">
        <f>IF(D214="Provisional include",IFERROR(INDEX('Texto_completo_191'!$H$2:$H$193,MATCH(A214,'Texto_completo_191'!$A$2:$A$193,0)),"Not recorded"),IF(D214="Report not retrieved","Not retrieved","Not applicable"))</f>
        <v/>
      </c>
      <c r="H214" s="41">
        <f>IF(D214="Provisional include",IFERROR(INDEX('Texto_completo_191'!$J$2:$J$193,MATCH(A214,'Texto_completo_191'!$A$2:$A$193,0)),"Pending adjudication"),IF(D214="Report not retrieved","Report not retrieved","Not applicable"))</f>
        <v/>
      </c>
      <c r="I214" s="41" t="str"/>
      <c r="J214" s="41" t="inlineStr">
        <is>
          <t>Estudio primario o implementación/evaluación empírica de IA, aprendizaje automático o modelado computacional aplicado a ASD, riesgo, caracterización, apoyo o intervención.</t>
        </is>
      </c>
      <c r="K214" s="43" t="n"/>
      <c r="L214" s="43" t="n"/>
      <c r="M214" s="130" t="n">
        <v>2026</v>
      </c>
      <c r="N214" s="41" t="inlineStr">
        <is>
          <t>Identifying autism spectrum disorder diagnosis in children via temporal-frequency hyperdimensional computing with resting-state EEG</t>
        </is>
      </c>
      <c r="O214" s="43" t="inlineStr">
        <is>
          <t>Sha Wang and Guoqian Jiang and Jincheng Hu and Junxia Han and Ping Xie and Xiaoli Li</t>
        </is>
      </c>
      <c r="P214" s="43" t="inlineStr">
        <is>
          <t>10.1016/j.eswa.2025.130671</t>
        </is>
      </c>
      <c r="Q214" s="41" t="inlineStr">
        <is>
          <t>Expert Systems with Applications</t>
        </is>
      </c>
      <c r="R214" s="43" t="inlineStr">
        <is>
          <t>article</t>
        </is>
      </c>
      <c r="S214" s="43" t="inlineStr">
        <is>
          <t>Elsevier Ltd</t>
        </is>
      </c>
      <c r="T214" s="43" t="inlineStr">
        <is>
          <t>https://www.sciencedirect.com/science/article/pii/S0957417425042861</t>
        </is>
      </c>
      <c r="U214" s="41" t="str"/>
      <c r="V214" s="43"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W214" s="43" t="inlineStr">
        <is>
          <t>title_abstract_plus_targeted_primary_source_verification</t>
        </is>
      </c>
      <c r="X214" s="43" t="inlineStr">
        <is>
          <t>doi:10.1016/j.eswa.2025.130671</t>
        </is>
      </c>
      <c r="Y214" s="43">
        <f>COUNTIF($A$2:$A$431,A214)</f>
        <v/>
      </c>
      <c r="Z214" s="41">
        <f>IF(D214="Provisional include",IFERROR(IF(INDEX('Texto_completo_191'!$K$2:$K$193,MATCH(A214,'Texto_completo_191'!$A$2:$A$193,0))=0,"",INDEX('Texto_completo_191'!$K$2:$K$193,MATCH(A214,'Texto_completo_191'!$A$2:$A$193,0))),""),IF(D214="Excluded",J214,""))</f>
        <v/>
      </c>
      <c r="AA214" s="43">
        <f>IF(D214="Provisional include",IFERROR(IF(INDEX('Texto_completo_191'!$L$2:$L$193,MATCH(A214,'Texto_completo_191'!$A$2:$A$193,0))=0,"",INDEX('Texto_completo_191'!$L$2:$L$193,MATCH(A214,'Texto_completo_191'!$A$2:$A$193,0))),""),"")</f>
        <v/>
      </c>
      <c r="AB214" s="131">
        <f>IF(D214="Provisional include",IFERROR(IF(INDEX('Texto_completo_191'!$M$2:$M$193,MATCH(A214,'Texto_completo_191'!$A$2:$A$193,0))=0,"",INDEX('Texto_completo_191'!$M$2:$M$193,MATCH(A214,'Texto_completo_191'!$A$2:$A$193,0))),""),"")</f>
        <v/>
      </c>
    </row>
    <row r="215" ht="34" customHeight="1">
      <c r="A215" s="130" t="n">
        <v>214</v>
      </c>
      <c r="B215" s="43" t="inlineStr">
        <is>
          <t>include_after_full_text_open_access</t>
        </is>
      </c>
      <c r="C215" s="41" t="inlineStr">
        <is>
          <t>Incluir tras revisión de texto completo abierto</t>
        </is>
      </c>
      <c r="D215" s="43" t="inlineStr">
        <is>
          <t>Provisional include</t>
        </is>
      </c>
      <c r="E215" s="43" t="inlineStr">
        <is>
          <t>Sí</t>
        </is>
      </c>
      <c r="F215" s="43" t="inlineStr">
        <is>
          <t>Full-text review</t>
        </is>
      </c>
      <c r="G215" s="41">
        <f>IF(D215="Provisional include",IFERROR(INDEX('Texto_completo_191'!$H$2:$H$193,MATCH(A215,'Texto_completo_191'!$A$2:$A$193,0)),"Not recorded"),IF(D215="Report not retrieved","Not retrieved","Not applicable"))</f>
        <v/>
      </c>
      <c r="H215" s="41">
        <f>IF(D215="Provisional include",IFERROR(INDEX('Texto_completo_191'!$J$2:$J$193,MATCH(A215,'Texto_completo_191'!$A$2:$A$193,0)),"Pending adjudication"),IF(D215="Report not retrieved","Report not retrieved","Not applicable"))</f>
        <v/>
      </c>
      <c r="I215" s="41" t="n"/>
      <c r="J215" s="41" t="inlineStr">
        <is>
          <t>Texto completo confirma estudio primario con Machine Learning aplicado a ASD (Classification and connectivity characterization).</t>
        </is>
      </c>
      <c r="K215" s="43" t="n"/>
      <c r="L215" s="43" t="n"/>
      <c r="M215" s="130" t="n">
        <v>2025</v>
      </c>
      <c r="N215" s="41" t="inlineStr">
        <is>
          <t>Hippocampal Subregion Function and Its Clinical Correlations in Childhood Autism Spectrum Disorders</t>
        </is>
      </c>
      <c r="O215" s="43" t="inlineStr">
        <is>
          <t>Hui Xian Li and De Sheng Xuan and Ronghao Mu and Chi Qin and Xin Zhao</t>
        </is>
      </c>
      <c r="P215" s="43" t="inlineStr">
        <is>
          <t>10.1002/AUR.70124</t>
        </is>
      </c>
      <c r="Q215" s="41" t="inlineStr">
        <is>
          <t>Autism Research</t>
        </is>
      </c>
      <c r="R215" s="43" t="inlineStr">
        <is>
          <t>article</t>
        </is>
      </c>
      <c r="S215" s="43" t="inlineStr">
        <is>
          <t>John Wiley and Sons Inc</t>
        </is>
      </c>
      <c r="T215" s="43" t="inlineStr">
        <is>
          <t>https://onlinelibrary.wiley.com/doi/pdfdirect/10.1002/aur.70124</t>
        </is>
      </c>
      <c r="U215" s="41" t="inlineStr">
        <is>
          <t>Texto completo abierto revisado; evidencia y codificación en Extraccion_RQ_nuevos.</t>
        </is>
      </c>
      <c r="V215"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215" s="43" t="inlineStr">
        <is>
          <t>open_full_text_review_2026_09_04</t>
        </is>
      </c>
      <c r="X215" s="43" t="inlineStr">
        <is>
          <t>doi:10.1002/aur.70124</t>
        </is>
      </c>
      <c r="Y215" s="43">
        <f>COUNTIF($A$2:$A$431,A215)</f>
        <v/>
      </c>
      <c r="Z215" s="41">
        <f>IF(D215="Provisional include",IFERROR(IF(INDEX('Texto_completo_191'!$K$2:$K$193,MATCH(A215,'Texto_completo_191'!$A$2:$A$193,0))=0,"",INDEX('Texto_completo_191'!$K$2:$K$193,MATCH(A215,'Texto_completo_191'!$A$2:$A$193,0))),""),IF(D215="Excluded",J215,""))</f>
        <v/>
      </c>
      <c r="AA215" s="43">
        <f>IF(D215="Provisional include",IFERROR(IF(INDEX('Texto_completo_191'!$L$2:$L$193,MATCH(A215,'Texto_completo_191'!$A$2:$A$193,0))=0,"",INDEX('Texto_completo_191'!$L$2:$L$193,MATCH(A215,'Texto_completo_191'!$A$2:$A$193,0))),""),"")</f>
        <v/>
      </c>
      <c r="AB215" s="131">
        <f>IF(D215="Provisional include",IFERROR(IF(INDEX('Texto_completo_191'!$M$2:$M$193,MATCH(A215,'Texto_completo_191'!$A$2:$A$193,0))=0,"",INDEX('Texto_completo_191'!$M$2:$M$193,MATCH(A215,'Texto_completo_191'!$A$2:$A$193,0))),""),"")</f>
        <v/>
      </c>
    </row>
    <row r="216" ht="34" customHeight="1">
      <c r="A216" s="130" t="n">
        <v>215</v>
      </c>
      <c r="B216" s="43" t="inlineStr">
        <is>
          <t>include_after_title_abstract_screen</t>
        </is>
      </c>
      <c r="C216" s="41" t="inlineStr">
        <is>
          <t>Incluir provisionalmente</t>
        </is>
      </c>
      <c r="D216" s="43" t="inlineStr">
        <is>
          <t>Provisional include</t>
        </is>
      </c>
      <c r="E216" s="43" t="inlineStr">
        <is>
          <t>Sí</t>
        </is>
      </c>
      <c r="F216" s="43" t="inlineStr">
        <is>
          <t>Title/abstract screening</t>
        </is>
      </c>
      <c r="G216" s="41">
        <f>IF(D216="Provisional include",IFERROR(INDEX('Texto_completo_191'!$H$2:$H$193,MATCH(A216,'Texto_completo_191'!$A$2:$A$193,0)),"Not recorded"),IF(D216="Report not retrieved","Not retrieved","Not applicable"))</f>
        <v/>
      </c>
      <c r="H216" s="41">
        <f>IF(D216="Provisional include",IFERROR(INDEX('Texto_completo_191'!$J$2:$J$193,MATCH(A216,'Texto_completo_191'!$A$2:$A$193,0)),"Pending adjudication"),IF(D216="Report not retrieved","Report not retrieved","Not applicable"))</f>
        <v/>
      </c>
      <c r="I216" s="41" t="str"/>
      <c r="J216" s="41" t="inlineStr">
        <is>
          <t>Estudio primario o implementación/evaluación empírica de IA, aprendizaje automático o modelado computacional aplicado a ASD, riesgo, caracterización, apoyo o intervención.</t>
        </is>
      </c>
      <c r="K216" s="43" t="n"/>
      <c r="L216" s="43" t="n"/>
      <c r="M216" s="130" t="n">
        <v>2026</v>
      </c>
      <c r="N216" s="41" t="inlineStr">
        <is>
          <t>Integrated transcriptomic and clinical analysis of autism spectrum disorder reveals structured heterogeneity and links Methyl-CpG Binding Domain Protein 2 expression with symptom severity</t>
        </is>
      </c>
      <c r="O216" s="43" t="inlineStr">
        <is>
          <t>Wasana Yuwattana and Chayanit Poolcharoen and Thanit Saeliw and Marlieke Lisanne van Erp and Songphon Kanlayaprasit and Natchaya Vanwong and Valerie W Hu and Pon Trairatvorakul and Weerasak Chonchaiya and Kim Anh Lê Cao and Tewarit Sarachana</t>
        </is>
      </c>
      <c r="P216" s="43" t="inlineStr">
        <is>
          <t>10.1111/pcn.70065</t>
        </is>
      </c>
      <c r="Q216" s="41" t="inlineStr">
        <is>
          <t>Psychiatry and Clinical Neurosciences</t>
        </is>
      </c>
      <c r="R216" s="43" t="inlineStr">
        <is>
          <t>article</t>
        </is>
      </c>
      <c r="S216" s="43" t="inlineStr">
        <is>
          <t>John Wiley and Sons Inc</t>
        </is>
      </c>
      <c r="T216" s="43" t="inlineStr">
        <is>
          <t>https://doi.org/10.1111/pcn.70065</t>
        </is>
      </c>
      <c r="U216" s="41" t="str"/>
      <c r="V216"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216" s="43" t="inlineStr">
        <is>
          <t>title_abstract_plus_targeted_primary_source_verification</t>
        </is>
      </c>
      <c r="X216" s="43" t="inlineStr">
        <is>
          <t>doi:10.1111/pcn.70065</t>
        </is>
      </c>
      <c r="Y216" s="43">
        <f>COUNTIF($A$2:$A$431,A216)</f>
        <v/>
      </c>
      <c r="Z216" s="41">
        <f>IF(D216="Provisional include",IFERROR(IF(INDEX('Texto_completo_191'!$K$2:$K$193,MATCH(A216,'Texto_completo_191'!$A$2:$A$193,0))=0,"",INDEX('Texto_completo_191'!$K$2:$K$193,MATCH(A216,'Texto_completo_191'!$A$2:$A$193,0))),""),IF(D216="Excluded",J216,""))</f>
        <v/>
      </c>
      <c r="AA216" s="43">
        <f>IF(D216="Provisional include",IFERROR(IF(INDEX('Texto_completo_191'!$L$2:$L$193,MATCH(A216,'Texto_completo_191'!$A$2:$A$193,0))=0,"",INDEX('Texto_completo_191'!$L$2:$L$193,MATCH(A216,'Texto_completo_191'!$A$2:$A$193,0))),""),"")</f>
        <v/>
      </c>
      <c r="AB216" s="131">
        <f>IF(D216="Provisional include",IFERROR(IF(INDEX('Texto_completo_191'!$M$2:$M$193,MATCH(A216,'Texto_completo_191'!$A$2:$A$193,0))=0,"",INDEX('Texto_completo_191'!$M$2:$M$193,MATCH(A216,'Texto_completo_191'!$A$2:$A$193,0))),""),"")</f>
        <v/>
      </c>
    </row>
    <row r="217" ht="34" customHeight="1">
      <c r="A217" s="130" t="n">
        <v>216</v>
      </c>
      <c r="B217" s="43" t="inlineStr">
        <is>
          <t>include_after_full_text_open_access</t>
        </is>
      </c>
      <c r="C217" s="41" t="inlineStr">
        <is>
          <t>Incluir tras revisión de texto completo abierto</t>
        </is>
      </c>
      <c r="D217" s="43" t="inlineStr">
        <is>
          <t>Provisional include</t>
        </is>
      </c>
      <c r="E217" s="43" t="inlineStr">
        <is>
          <t>Sí</t>
        </is>
      </c>
      <c r="F217" s="43" t="inlineStr">
        <is>
          <t>Full-text review</t>
        </is>
      </c>
      <c r="G217" s="41">
        <f>IF(D217="Provisional include",IFERROR(INDEX('Texto_completo_191'!$H$2:$H$193,MATCH(A217,'Texto_completo_191'!$A$2:$A$193,0)),"Not recorded"),IF(D217="Report not retrieved","Not retrieved","Not applicable"))</f>
        <v/>
      </c>
      <c r="H217" s="41">
        <f>IF(D217="Provisional include",IFERROR(INDEX('Texto_completo_191'!$J$2:$J$193,MATCH(A217,'Texto_completo_191'!$A$2:$A$193,0)),"Pending adjudication"),IF(D217="Report not retrieved","Report not retrieved","Not applicable"))</f>
        <v/>
      </c>
      <c r="I217" s="41" t="n"/>
      <c r="J217" s="41" t="inlineStr">
        <is>
          <t>Texto completo confirma estudio primario con Deep Learning aplicado a ASD (Segmentation and synchrony characterization).</t>
        </is>
      </c>
      <c r="K217" s="43" t="n"/>
      <c r="L217" s="43" t="n"/>
      <c r="M217" s="130" t="n">
        <v>2026</v>
      </c>
      <c r="N217" s="41" t="inlineStr">
        <is>
          <t>Parental Stress and Caregiver Role Modulate Child–Caregiver Prosodic Synchrony in Autism: A Computational Analysis</t>
        </is>
      </c>
      <c r="O217" s="43" t="inlineStr">
        <is>
          <t>Maria Grazia Logrieco and Giulio Bertamini and Laura Casula and Mohamed Chetouani and Silvia Guerrera and Mirco Fasolo and Paola Venuti and Maria Luisa Scattoni and Francesca Fulceri and Stefano Vicari and David Cohen and Giovanni Valeri</t>
        </is>
      </c>
      <c r="P217" s="43" t="inlineStr">
        <is>
          <t>10.1002/AUR.70189</t>
        </is>
      </c>
      <c r="Q217" s="41" t="inlineStr">
        <is>
          <t>Autism Research</t>
        </is>
      </c>
      <c r="R217" s="43" t="inlineStr">
        <is>
          <t>article</t>
        </is>
      </c>
      <c r="S217" s="43" t="inlineStr">
        <is>
          <t>John Wiley and Sons Inc</t>
        </is>
      </c>
      <c r="T217" s="43" t="inlineStr">
        <is>
          <t>https://onlinelibrary.wiley.com/doi/pdfdirect/10.1002/aur.70189</t>
        </is>
      </c>
      <c r="U217" s="41" t="inlineStr">
        <is>
          <t>Texto completo abierto revisado; evidencia y codificación en Extraccion_RQ_nuevos.</t>
        </is>
      </c>
      <c r="V217" s="43"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W217" s="43" t="inlineStr">
        <is>
          <t>open_full_text_review_2026_09_04</t>
        </is>
      </c>
      <c r="X217" s="43" t="inlineStr">
        <is>
          <t>doi:10.1002/aur.70189</t>
        </is>
      </c>
      <c r="Y217" s="43">
        <f>COUNTIF($A$2:$A$431,A217)</f>
        <v/>
      </c>
      <c r="Z217" s="41">
        <f>IF(D217="Provisional include",IFERROR(IF(INDEX('Texto_completo_191'!$K$2:$K$193,MATCH(A217,'Texto_completo_191'!$A$2:$A$193,0))=0,"",INDEX('Texto_completo_191'!$K$2:$K$193,MATCH(A217,'Texto_completo_191'!$A$2:$A$193,0))),""),IF(D217="Excluded",J217,""))</f>
        <v/>
      </c>
      <c r="AA217" s="43">
        <f>IF(D217="Provisional include",IFERROR(IF(INDEX('Texto_completo_191'!$L$2:$L$193,MATCH(A217,'Texto_completo_191'!$A$2:$A$193,0))=0,"",INDEX('Texto_completo_191'!$L$2:$L$193,MATCH(A217,'Texto_completo_191'!$A$2:$A$193,0))),""),"")</f>
        <v/>
      </c>
      <c r="AB217" s="131">
        <f>IF(D217="Provisional include",IFERROR(IF(INDEX('Texto_completo_191'!$M$2:$M$193,MATCH(A217,'Texto_completo_191'!$A$2:$A$193,0))=0,"",INDEX('Texto_completo_191'!$M$2:$M$193,MATCH(A217,'Texto_completo_191'!$A$2:$A$193,0))),""),"")</f>
        <v/>
      </c>
    </row>
    <row r="218" ht="34" customHeight="1">
      <c r="A218" s="130" t="n">
        <v>217</v>
      </c>
      <c r="B218" s="43" t="inlineStr">
        <is>
          <t>include_after_full_text_open_access</t>
        </is>
      </c>
      <c r="C218" s="41" t="inlineStr">
        <is>
          <t>Incluir tras revisión de texto completo abierto</t>
        </is>
      </c>
      <c r="D218" s="43" t="inlineStr">
        <is>
          <t>Provisional include</t>
        </is>
      </c>
      <c r="E218" s="43" t="inlineStr">
        <is>
          <t>Sí</t>
        </is>
      </c>
      <c r="F218" s="43" t="inlineStr">
        <is>
          <t>Full-text review</t>
        </is>
      </c>
      <c r="G218" s="41">
        <f>IF(D218="Provisional include",IFERROR(INDEX('Texto_completo_191'!$H$2:$H$193,MATCH(A218,'Texto_completo_191'!$A$2:$A$193,0)),"Not recorded"),IF(D218="Report not retrieved","Not retrieved","Not applicable"))</f>
        <v/>
      </c>
      <c r="H218" s="41">
        <f>IF(D218="Provisional include",IFERROR(INDEX('Texto_completo_191'!$J$2:$J$193,MATCH(A218,'Texto_completo_191'!$A$2:$A$193,0)),"Pending adjudication"),IF(D218="Report not retrieved","Report not retrieved","Not applicable"))</f>
        <v/>
      </c>
      <c r="I218" s="41" t="n"/>
      <c r="J218" s="41" t="inlineStr">
        <is>
          <t>Texto completo confirma estudio primario con Machine Learning aplicado a ASD (Brain-age prediction).</t>
        </is>
      </c>
      <c r="K218" s="43" t="n"/>
      <c r="L218" s="43" t="n"/>
      <c r="M218" s="130" t="n">
        <v>2026</v>
      </c>
      <c r="N218" s="41" t="inlineStr">
        <is>
          <t>Predicting brain age in children aged 2–6 years with autism spectrum disorders using routine T1- and T2-weighted magnetic resonance imaging</t>
        </is>
      </c>
      <c r="O218" s="43" t="inlineStr">
        <is>
          <t>Zunying Hu and Rongjia Xiang and Huanyu Luo and Di Hu and Huiying Kang and Huanjie Li and Xin Fan and Yun Peng</t>
        </is>
      </c>
      <c r="P218" s="43" t="inlineStr">
        <is>
          <t>10.1002/PED4.70064</t>
        </is>
      </c>
      <c r="Q218" s="41" t="inlineStr">
        <is>
          <t>Pediatric Investigation</t>
        </is>
      </c>
      <c r="R218" s="43" t="inlineStr">
        <is>
          <t>article</t>
        </is>
      </c>
      <c r="S218" s="43" t="inlineStr">
        <is>
          <t>John Wiley and Sons Inc</t>
        </is>
      </c>
      <c r="T218" s="43" t="inlineStr">
        <is>
          <t>https://doi.org/10.1002/ped4.70064</t>
        </is>
      </c>
      <c r="U218" s="41" t="inlineStr">
        <is>
          <t>Texto completo abierto revisado; evidencia y codificación en Extraccion_RQ_nuevos.</t>
        </is>
      </c>
      <c r="V218" s="43"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W218" s="43" t="inlineStr">
        <is>
          <t>open_full_text_review_2026_09_04</t>
        </is>
      </c>
      <c r="X218" s="43" t="inlineStr">
        <is>
          <t>doi:10.1002/ped4.70064</t>
        </is>
      </c>
      <c r="Y218" s="43">
        <f>COUNTIF($A$2:$A$431,A218)</f>
        <v/>
      </c>
      <c r="Z218" s="41">
        <f>IF(D218="Provisional include",IFERROR(IF(INDEX('Texto_completo_191'!$K$2:$K$193,MATCH(A218,'Texto_completo_191'!$A$2:$A$193,0))=0,"",INDEX('Texto_completo_191'!$K$2:$K$193,MATCH(A218,'Texto_completo_191'!$A$2:$A$193,0))),""),IF(D218="Excluded",J218,""))</f>
        <v/>
      </c>
      <c r="AA218" s="43">
        <f>IF(D218="Provisional include",IFERROR(IF(INDEX('Texto_completo_191'!$L$2:$L$193,MATCH(A218,'Texto_completo_191'!$A$2:$A$193,0))=0,"",INDEX('Texto_completo_191'!$L$2:$L$193,MATCH(A218,'Texto_completo_191'!$A$2:$A$193,0))),""),"")</f>
        <v/>
      </c>
      <c r="AB218" s="131">
        <f>IF(D218="Provisional include",IFERROR(IF(INDEX('Texto_completo_191'!$M$2:$M$193,MATCH(A218,'Texto_completo_191'!$A$2:$A$193,0))=0,"",INDEX('Texto_completo_191'!$M$2:$M$193,MATCH(A218,'Texto_completo_191'!$A$2:$A$193,0))),""),"")</f>
        <v/>
      </c>
    </row>
    <row r="219" ht="34" customHeight="1">
      <c r="A219" s="130" t="n">
        <v>218</v>
      </c>
      <c r="B219" s="43" t="inlineStr">
        <is>
          <t>include_after_title_abstract_screen</t>
        </is>
      </c>
      <c r="C219" s="41" t="inlineStr">
        <is>
          <t>Incluir provisionalmente</t>
        </is>
      </c>
      <c r="D219" s="43" t="inlineStr">
        <is>
          <t>Provisional include</t>
        </is>
      </c>
      <c r="E219" s="43" t="inlineStr">
        <is>
          <t>Sí</t>
        </is>
      </c>
      <c r="F219" s="43" t="inlineStr">
        <is>
          <t>Title/abstract screening</t>
        </is>
      </c>
      <c r="G219" s="41">
        <f>IF(D219="Provisional include",IFERROR(INDEX('Texto_completo_191'!$H$2:$H$193,MATCH(A219,'Texto_completo_191'!$A$2:$A$193,0)),"Not recorded"),IF(D219="Report not retrieved","Not retrieved","Not applicable"))</f>
        <v/>
      </c>
      <c r="H219" s="41">
        <f>IF(D219="Provisional include",IFERROR(INDEX('Texto_completo_191'!$J$2:$J$193,MATCH(A219,'Texto_completo_191'!$A$2:$A$193,0)),"Pending adjudication"),IF(D219="Report not retrieved","Report not retrieved","Not applicable"))</f>
        <v/>
      </c>
      <c r="I219" s="41" t="str"/>
      <c r="J219" s="41" t="inlineStr">
        <is>
          <t>Estudio primario o implementación/evaluación empírica de IA, aprendizaje automático o modelado computacional aplicado a ASD, riesgo, caracterización, apoyo o intervención.</t>
        </is>
      </c>
      <c r="K219" s="43" t="n"/>
      <c r="L219" s="43" t="n"/>
      <c r="M219" s="130" t="n">
        <v>2026</v>
      </c>
      <c r="N219" s="41" t="inlineStr">
        <is>
          <t>A Robust Computational Framework for Autism Spectrum Disorder Identification Using Optimized Image Processing and Hybrid Learning Models</t>
        </is>
      </c>
      <c r="O219" s="43" t="inlineStr">
        <is>
          <t>A Kanchana and Rashmitha Khilar</t>
        </is>
      </c>
      <c r="P219" s="43" t="inlineStr">
        <is>
          <t>10.1002/dneu.70028</t>
        </is>
      </c>
      <c r="Q219" s="41" t="inlineStr">
        <is>
          <t>Developmental Neurobiology</t>
        </is>
      </c>
      <c r="R219" s="43" t="inlineStr">
        <is>
          <t>article</t>
        </is>
      </c>
      <c r="S219" s="43" t="inlineStr">
        <is>
          <t>John Wiley and Sons Inc</t>
        </is>
      </c>
      <c r="T219" s="43" t="inlineStr">
        <is>
          <t>https://doi.org/10.1002/dneu.70028</t>
        </is>
      </c>
      <c r="U219" s="41" t="str"/>
      <c r="V219"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219" s="43" t="inlineStr">
        <is>
          <t>title_abstract_plus_targeted_primary_source_verification</t>
        </is>
      </c>
      <c r="X219" s="43" t="inlineStr">
        <is>
          <t>doi:10.1002/dneu.70028</t>
        </is>
      </c>
      <c r="Y219" s="43">
        <f>COUNTIF($A$2:$A$431,A219)</f>
        <v/>
      </c>
      <c r="Z219" s="41">
        <f>IF(D219="Provisional include",IFERROR(IF(INDEX('Texto_completo_191'!$K$2:$K$193,MATCH(A219,'Texto_completo_191'!$A$2:$A$193,0))=0,"",INDEX('Texto_completo_191'!$K$2:$K$193,MATCH(A219,'Texto_completo_191'!$A$2:$A$193,0))),""),IF(D219="Excluded",J219,""))</f>
        <v/>
      </c>
      <c r="AA219" s="43">
        <f>IF(D219="Provisional include",IFERROR(IF(INDEX('Texto_completo_191'!$L$2:$L$193,MATCH(A219,'Texto_completo_191'!$A$2:$A$193,0))=0,"",INDEX('Texto_completo_191'!$L$2:$L$193,MATCH(A219,'Texto_completo_191'!$A$2:$A$193,0))),""),"")</f>
        <v/>
      </c>
      <c r="AB219" s="131">
        <f>IF(D219="Provisional include",IFERROR(IF(INDEX('Texto_completo_191'!$M$2:$M$193,MATCH(A219,'Texto_completo_191'!$A$2:$A$193,0))=0,"",INDEX('Texto_completo_191'!$M$2:$M$193,MATCH(A219,'Texto_completo_191'!$A$2:$A$193,0))),""),"")</f>
        <v/>
      </c>
    </row>
    <row r="220" ht="34" customHeight="1">
      <c r="A220" s="130" t="n">
        <v>219</v>
      </c>
      <c r="B220" s="43" t="inlineStr">
        <is>
          <t>duplicate_within_export</t>
        </is>
      </c>
      <c r="C220" s="41" t="inlineStr">
        <is>
          <t>No agregar: duplicado interno</t>
        </is>
      </c>
      <c r="D220" s="43" t="inlineStr">
        <is>
          <t>Duplicate within update</t>
        </is>
      </c>
      <c r="E220" s="43" t="inlineStr">
        <is>
          <t>No</t>
        </is>
      </c>
      <c r="F220" s="43" t="inlineStr">
        <is>
          <t>Deduplication</t>
        </is>
      </c>
      <c r="G220" s="41">
        <f>IF(D220="Provisional include",IFERROR(INDEX('Texto_completo_191'!$H$2:$H$193,MATCH(A220,'Texto_completo_191'!$A$2:$A$193,0)),"Not recorded"),IF(D220="Report not retrieved","Not retrieved","Not applicable"))</f>
        <v/>
      </c>
      <c r="H220" s="41">
        <f>IF(D220="Provisional include",IFERROR(INDEX('Texto_completo_191'!$J$2:$J$193,MATCH(A220,'Texto_completo_191'!$A$2:$A$193,0)),"Pending adjudication"),IF(D220="Report not retrieved","Report not retrieved","Not applicable"))</f>
        <v/>
      </c>
      <c r="I220" s="41" t="str"/>
      <c r="J220" s="41" t="inlineStr">
        <is>
          <t>Mismo DOI o título que otro registro anterior de esta exportación.</t>
        </is>
      </c>
      <c r="K220" s="43" t="n">
        <v>179</v>
      </c>
      <c r="L220" s="43" t="n"/>
      <c r="M220" s="130" t="n">
        <v>2025</v>
      </c>
      <c r="N220" s="41" t="inlineStr">
        <is>
          <t>Free Water Corrected Diffusion Magnetic Resonance Imaging Reveals Microstructural Alterations in Corpus Callosum Subregions of Preschool Children With Autism</t>
        </is>
      </c>
      <c r="O220" s="43" t="inlineStr">
        <is>
          <t>Doudou Cao and Litong Ni and Qi Qi and Lan Zhou and Junyi Wang and Yijie Li and Wei Zhang and Jiayan Wei and Yixiu Luo and Yi Wang and Fan Zhang and Shijun Li</t>
        </is>
      </c>
      <c r="P220" s="43" t="inlineStr">
        <is>
          <t>10.1002/HBM.70435</t>
        </is>
      </c>
      <c r="Q220" s="41" t="inlineStr">
        <is>
          <t>Human Brain Mapping</t>
        </is>
      </c>
      <c r="R220" s="43" t="inlineStr">
        <is>
          <t>article</t>
        </is>
      </c>
      <c r="S220" s="43" t="inlineStr">
        <is>
          <t>John Wiley and Sons Inc</t>
        </is>
      </c>
      <c r="T220" s="43" t="inlineStr">
        <is>
          <t>https://doi.org/10.1002/HBM.70435</t>
        </is>
      </c>
      <c r="U220" s="41" t="str"/>
      <c r="V220"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220" s="43" t="inlineStr">
        <is>
          <t>title_abstract_plus_targeted_primary_source_verification</t>
        </is>
      </c>
      <c r="X220" s="43" t="inlineStr">
        <is>
          <t>doi:10.1002/hbm.70435</t>
        </is>
      </c>
      <c r="Y220" s="43">
        <f>COUNTIF($A$2:$A$431,A220)</f>
        <v/>
      </c>
      <c r="Z220" s="41">
        <f>IF(D220="Provisional include",IFERROR(IF(INDEX('Texto_completo_191'!$K$2:$K$193,MATCH(A220,'Texto_completo_191'!$A$2:$A$193,0))=0,"",INDEX('Texto_completo_191'!$K$2:$K$193,MATCH(A220,'Texto_completo_191'!$A$2:$A$193,0))),""),IF(D220="Excluded",J220,""))</f>
        <v/>
      </c>
      <c r="AA220" s="43">
        <f>IF(D220="Provisional include",IFERROR(IF(INDEX('Texto_completo_191'!$L$2:$L$193,MATCH(A220,'Texto_completo_191'!$A$2:$A$193,0))=0,"",INDEX('Texto_completo_191'!$L$2:$L$193,MATCH(A220,'Texto_completo_191'!$A$2:$A$193,0))),""),"")</f>
        <v/>
      </c>
      <c r="AB220" s="131">
        <f>IF(D220="Provisional include",IFERROR(IF(INDEX('Texto_completo_191'!$M$2:$M$193,MATCH(A220,'Texto_completo_191'!$A$2:$A$193,0))=0,"",INDEX('Texto_completo_191'!$M$2:$M$193,MATCH(A220,'Texto_completo_191'!$A$2:$A$193,0))),""),"")</f>
        <v/>
      </c>
    </row>
    <row r="221" ht="34" customHeight="1">
      <c r="A221" s="130" t="n">
        <v>220</v>
      </c>
      <c r="B221" s="43" t="inlineStr">
        <is>
          <t>exclude_secondary_or_nonempirical_publication</t>
        </is>
      </c>
      <c r="C221" s="41" t="inlineStr">
        <is>
          <t>Excluir: publicación secundaria/no empírica</t>
        </is>
      </c>
      <c r="D221" s="43" t="inlineStr">
        <is>
          <t>Excluded</t>
        </is>
      </c>
      <c r="E221" s="43" t="inlineStr">
        <is>
          <t>No</t>
        </is>
      </c>
      <c r="F221" s="43" t="inlineStr">
        <is>
          <t>Title/abstract screening</t>
        </is>
      </c>
      <c r="G221" s="41">
        <f>IF(D221="Provisional include",IFERROR(INDEX('Texto_completo_191'!$H$2:$H$193,MATCH(A221,'Texto_completo_191'!$A$2:$A$193,0)),"Not recorded"),IF(D221="Report not retrieved","Not retrieved","Not applicable"))</f>
        <v/>
      </c>
      <c r="H221" s="41">
        <f>IF(D221="Provisional include",IFERROR(INDEX('Texto_completo_191'!$J$2:$J$193,MATCH(A221,'Texto_completo_191'!$A$2:$A$193,0)),"Pending adjudication"),IF(D221="Report not retrieved","Report not retrieved","Not applicable"))</f>
        <v/>
      </c>
      <c r="I221" s="41" t="str"/>
      <c r="J221" s="41" t="inlineStr">
        <is>
          <t>Revisión, metaanálisis, encuesta de literatura, protocolo, perspectiva, carta, editorial o capítulo de síntesis sin estudio primario elegible.</t>
        </is>
      </c>
      <c r="K221" s="43" t="n"/>
      <c r="L221" s="43" t="n"/>
      <c r="M221" s="130" t="n">
        <v>2026</v>
      </c>
      <c r="N221" s="41" t="inlineStr">
        <is>
          <t>Machine Learning Algorithms for Detection of Autism Spectrum Disorders in Early Childhood: A Scoping Review</t>
        </is>
      </c>
      <c r="O221" s="43" t="inlineStr">
        <is>
          <t>Xiaoling Gu and Jinghan Jia and Xinrui Zhang and Hongyue Wei and Yaowei Han and Ping Rong and Xin Cui and Huayu Tian</t>
        </is>
      </c>
      <c r="P221" s="43" t="inlineStr">
        <is>
          <t>10.1111/JCAP.70052</t>
        </is>
      </c>
      <c r="Q221" s="41" t="inlineStr">
        <is>
          <t>Journal of Child and Adolescent Psychiatric Nursing</t>
        </is>
      </c>
      <c r="R221" s="43" t="inlineStr">
        <is>
          <t>article</t>
        </is>
      </c>
      <c r="S221" s="43" t="inlineStr">
        <is>
          <t>John Wiley and Sons Inc</t>
        </is>
      </c>
      <c r="T221" s="43" t="inlineStr">
        <is>
          <t>https://doi.org/10.1111/JCAP.70052</t>
        </is>
      </c>
      <c r="U221" s="41" t="str"/>
      <c r="V221"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W221" s="43" t="inlineStr">
        <is>
          <t>title_abstract_plus_targeted_primary_source_verification</t>
        </is>
      </c>
      <c r="X221" s="43" t="inlineStr">
        <is>
          <t>doi:10.1111/jcap.70052</t>
        </is>
      </c>
      <c r="Y221" s="43">
        <f>COUNTIF($A$2:$A$431,A221)</f>
        <v/>
      </c>
      <c r="Z221" s="41">
        <f>IF(D221="Provisional include",IFERROR(IF(INDEX('Texto_completo_191'!$K$2:$K$193,MATCH(A221,'Texto_completo_191'!$A$2:$A$193,0))=0,"",INDEX('Texto_completo_191'!$K$2:$K$193,MATCH(A221,'Texto_completo_191'!$A$2:$A$193,0))),""),IF(D221="Excluded",J221,""))</f>
        <v/>
      </c>
      <c r="AA221" s="43">
        <f>IF(D221="Provisional include",IFERROR(IF(INDEX('Texto_completo_191'!$L$2:$L$193,MATCH(A221,'Texto_completo_191'!$A$2:$A$193,0))=0,"",INDEX('Texto_completo_191'!$L$2:$L$193,MATCH(A221,'Texto_completo_191'!$A$2:$A$193,0))),""),"")</f>
        <v/>
      </c>
      <c r="AB221" s="131">
        <f>IF(D221="Provisional include",IFERROR(IF(INDEX('Texto_completo_191'!$M$2:$M$193,MATCH(A221,'Texto_completo_191'!$A$2:$A$193,0))=0,"",INDEX('Texto_completo_191'!$M$2:$M$193,MATCH(A221,'Texto_completo_191'!$A$2:$A$193,0))),""),"")</f>
        <v/>
      </c>
    </row>
    <row r="222" ht="34" customHeight="1">
      <c r="A222" s="130" t="n">
        <v>221</v>
      </c>
      <c r="B222" s="43" t="inlineStr">
        <is>
          <t>exclude_secondary_or_nonempirical_publication</t>
        </is>
      </c>
      <c r="C222" s="41" t="inlineStr">
        <is>
          <t>Excluir: publicación secundaria/no empírica</t>
        </is>
      </c>
      <c r="D222" s="43" t="inlineStr">
        <is>
          <t>Excluded</t>
        </is>
      </c>
      <c r="E222" s="43" t="inlineStr">
        <is>
          <t>No</t>
        </is>
      </c>
      <c r="F222" s="43" t="inlineStr">
        <is>
          <t>Title/abstract screening</t>
        </is>
      </c>
      <c r="G222" s="41">
        <f>IF(D222="Provisional include",IFERROR(INDEX('Texto_completo_191'!$H$2:$H$193,MATCH(A222,'Texto_completo_191'!$A$2:$A$193,0)),"Not recorded"),IF(D222="Report not retrieved","Not retrieved","Not applicable"))</f>
        <v/>
      </c>
      <c r="H222" s="41">
        <f>IF(D222="Provisional include",IFERROR(INDEX('Texto_completo_191'!$J$2:$J$193,MATCH(A222,'Texto_completo_191'!$A$2:$A$193,0)),"Pending adjudication"),IF(D222="Report not retrieved","Report not retrieved","Not applicable"))</f>
        <v/>
      </c>
      <c r="I222" s="41" t="str"/>
      <c r="J222" s="41" t="inlineStr">
        <is>
          <t>Revisión, metaanálisis, encuesta de literatura, protocolo, perspectiva, carta, editorial o capítulo de síntesis sin estudio primario elegible.</t>
        </is>
      </c>
      <c r="K222" s="43" t="n"/>
      <c r="L222" s="43" t="n"/>
      <c r="M222" s="130" t="n">
        <v>2026</v>
      </c>
      <c r="N222" s="41" t="inlineStr">
        <is>
          <t>Affective AI in Healthcare and Mental Health – AI-Driven Emotion Detection for Diagnosing Depression, Anxiety, and Autism Spectrum Disorders</t>
        </is>
      </c>
      <c r="O222" s="43" t="inlineStr">
        <is>
          <t>D Shivamma and S G Shaila and L Monish and Ramesh Chundi and S G Sumana</t>
        </is>
      </c>
      <c r="P222" s="43" t="inlineStr">
        <is>
          <t>10.1002/9781394422760.CH8</t>
        </is>
      </c>
      <c r="Q222" s="41" t="inlineStr">
        <is>
          <t>Coresource 4</t>
        </is>
      </c>
      <c r="R222" s="43" t="inlineStr">
        <is>
          <t>article</t>
        </is>
      </c>
      <c r="S222" s="43" t="inlineStr">
        <is>
          <t>Wiley</t>
        </is>
      </c>
      <c r="T222" s="43" t="inlineStr">
        <is>
          <t>https://doi.org/10.1002/9781394422760.CH8</t>
        </is>
      </c>
      <c r="U222" s="41" t="str"/>
      <c r="V222" s="43" t="inlineStr">
        <is>
          <t>Due to the high prevalence of Psychological or emotional disorders, it is important to develop new and effective management strategies that can work alongside conventional treatment. Affective Artificial Intelligence (Affective AI) has been identified as one of the new trends in the detection, interpretation, and response to human emotions. This has come in as a useful tool that can assist the mental health professionals in their work by presenting new ways of identifying and understanding the emotional behavioral patterns. This chapter reviews the application of affective AI in healthcare, particularly in mental health, with a focus on its use in diagnosing and monitoring depression, anxiety, and autism spectrum disorder through emotion detection. The Affective AI systems are able to detect the minor indicators which are usually missed in the normal evaluation. Some of the markers of emotional distress include facial micro-expressions, change in voice tone, eye movement, posture, and word choice. These signals, processed by AI models trained on large, diverse datasets, can help in detecting early signs of depression, anxiety. In the depression case, the participants may exhibit low affect, monotonous speech, slow movements, and negative sentiment in their language. These patterns are given to the AI systems for training and to recognize and interpret. Also, an anxiety can be presented by rapid speech, heightened physiological arousal, avoidance behaviors, or restlessness. Affective AI provides an open window to non-intrusive monitoring which may assist clinicians in tracking changes over time, evaluating treatment effectiveness, and timely interventions. Autism spectrum disorders are difficult to diagnose, especially in young children. The symptoms concerning the emotional recognition, social communication, and behavioral rigidity are delicate and can be quite inconsistent. Affective AI systems can be of great help in the early identification of ASD by examining how people react to emotional stimuli, how they interact in social situations, and how they express human emotions. The assessment of gaze patterns, facial engagement, and prosodic variation are some of the techniques that are being increasingly used to enhance early intervention and personalized therapy planning. Although Affective AI holds great promise, it also raises critical ethical issues. Problems of privacy, informed consent, data security, algorithmic bias, and cultural sensitivity should be taken into consideration to avoid the misuse. Emotions are very context-dependent and therefore, the AI-based interpretations should always be supported by human expertise and empathy. This chapter captures both the benefits and the challenges of incorporating Affective AI in mental health care. The use of emotion aware technologies in healthcare is a paradigm shift not only in the detection of mental health conditions but also in how to cope with emotional well-being. Thus, through the combination of computational accuracy with caring and empathetic touch, Affective AI can help in enhancing the accessibility, proactivity, and individuality of mental health care. With an interdisciplinary approach and ethical practice, Affective AI may be a crucial tool in determining the course of mental health care in the future.</t>
        </is>
      </c>
      <c r="W222" s="43" t="inlineStr">
        <is>
          <t>title_abstract_plus_targeted_primary_source_verification</t>
        </is>
      </c>
      <c r="X222" s="43" t="inlineStr">
        <is>
          <t>doi:10.1002/9781394422760.ch8</t>
        </is>
      </c>
      <c r="Y222" s="43">
        <f>COUNTIF($A$2:$A$431,A222)</f>
        <v/>
      </c>
      <c r="Z222" s="41">
        <f>IF(D222="Provisional include",IFERROR(IF(INDEX('Texto_completo_191'!$K$2:$K$193,MATCH(A222,'Texto_completo_191'!$A$2:$A$193,0))=0,"",INDEX('Texto_completo_191'!$K$2:$K$193,MATCH(A222,'Texto_completo_191'!$A$2:$A$193,0))),""),IF(D222="Excluded",J222,""))</f>
        <v/>
      </c>
      <c r="AA222" s="43">
        <f>IF(D222="Provisional include",IFERROR(IF(INDEX('Texto_completo_191'!$L$2:$L$193,MATCH(A222,'Texto_completo_191'!$A$2:$A$193,0))=0,"",INDEX('Texto_completo_191'!$L$2:$L$193,MATCH(A222,'Texto_completo_191'!$A$2:$A$193,0))),""),"")</f>
        <v/>
      </c>
      <c r="AB222" s="131">
        <f>IF(D222="Provisional include",IFERROR(IF(INDEX('Texto_completo_191'!$M$2:$M$193,MATCH(A222,'Texto_completo_191'!$A$2:$A$193,0))=0,"",INDEX('Texto_completo_191'!$M$2:$M$193,MATCH(A222,'Texto_completo_191'!$A$2:$A$193,0))),""),"")</f>
        <v/>
      </c>
    </row>
    <row r="223" ht="34" customHeight="1">
      <c r="A223" s="130" t="n">
        <v>222</v>
      </c>
      <c r="B223" s="43" t="inlineStr">
        <is>
          <t>include_after_title_abstract_screen</t>
        </is>
      </c>
      <c r="C223" s="41" t="inlineStr">
        <is>
          <t>Incluir provisionalmente</t>
        </is>
      </c>
      <c r="D223" s="43" t="inlineStr">
        <is>
          <t>Provisional include</t>
        </is>
      </c>
      <c r="E223" s="43" t="inlineStr">
        <is>
          <t>Sí</t>
        </is>
      </c>
      <c r="F223" s="43" t="inlineStr">
        <is>
          <t>Title/abstract screening</t>
        </is>
      </c>
      <c r="G223" s="41">
        <f>IF(D223="Provisional include",IFERROR(INDEX('Texto_completo_191'!$H$2:$H$193,MATCH(A223,'Texto_completo_191'!$A$2:$A$193,0)),"Not recorded"),IF(D223="Report not retrieved","Not retrieved","Not applicable"))</f>
        <v/>
      </c>
      <c r="H223" s="41">
        <f>IF(D223="Provisional include",IFERROR(INDEX('Texto_completo_191'!$J$2:$J$193,MATCH(A223,'Texto_completo_191'!$A$2:$A$193,0)),"Pending adjudication"),IF(D223="Report not retrieved","Report not retrieved","Not applicable"))</f>
        <v/>
      </c>
      <c r="I223" s="41" t="str"/>
      <c r="J223" s="41" t="inlineStr">
        <is>
          <t>Estudio primario o implementación/evaluación empírica de IA, aprendizaje automático o modelado computacional aplicado a ASD, riesgo, caracterización, apoyo o intervención.</t>
        </is>
      </c>
      <c r="K223" s="43" t="n"/>
      <c r="L223" s="43" t="n"/>
      <c r="M223" s="130" t="n">
        <v>2026</v>
      </c>
      <c r="N223" s="41" t="inlineStr">
        <is>
          <t>Adaptive network based fuzzy inference system efficientnet for autism spectrum disorder detection with optimization based pivotal region extraction</t>
        </is>
      </c>
      <c r="O223" s="43" t="inlineStr">
        <is>
          <t>Satish Muppidi and Kishore Bhamidipati and Grandhi Siva Sankar and Anupkumar M Bongale and Ramesh Babu P</t>
        </is>
      </c>
      <c r="P223" s="43" t="inlineStr">
        <is>
          <t>10.1016/j.pscychresns.2025.112109</t>
        </is>
      </c>
      <c r="Q223" s="41" t="inlineStr">
        <is>
          <t>Psychiatry Research - Neuroimaging</t>
        </is>
      </c>
      <c r="R223" s="43" t="inlineStr">
        <is>
          <t>article</t>
        </is>
      </c>
      <c r="S223" s="43" t="inlineStr">
        <is>
          <t>Elsevier Ireland Ltd</t>
        </is>
      </c>
      <c r="T223" s="43" t="inlineStr">
        <is>
          <t>https://doi.org/10.1016/j.pscychresns.2025.112109</t>
        </is>
      </c>
      <c r="U223" s="41" t="str"/>
      <c r="V223"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223" s="43" t="inlineStr">
        <is>
          <t>title_abstract_plus_targeted_primary_source_verification</t>
        </is>
      </c>
      <c r="X223" s="43" t="inlineStr">
        <is>
          <t>doi:10.1016/j.pscychresns.2025.112109</t>
        </is>
      </c>
      <c r="Y223" s="43">
        <f>COUNTIF($A$2:$A$431,A223)</f>
        <v/>
      </c>
      <c r="Z223" s="41">
        <f>IF(D223="Provisional include",IFERROR(IF(INDEX('Texto_completo_191'!$K$2:$K$193,MATCH(A223,'Texto_completo_191'!$A$2:$A$193,0))=0,"",INDEX('Texto_completo_191'!$K$2:$K$193,MATCH(A223,'Texto_completo_191'!$A$2:$A$193,0))),""),IF(D223="Excluded",J223,""))</f>
        <v/>
      </c>
      <c r="AA223" s="43">
        <f>IF(D223="Provisional include",IFERROR(IF(INDEX('Texto_completo_191'!$L$2:$L$193,MATCH(A223,'Texto_completo_191'!$A$2:$A$193,0))=0,"",INDEX('Texto_completo_191'!$L$2:$L$193,MATCH(A223,'Texto_completo_191'!$A$2:$A$193,0))),""),"")</f>
        <v/>
      </c>
      <c r="AB223" s="131">
        <f>IF(D223="Provisional include",IFERROR(IF(INDEX('Texto_completo_191'!$M$2:$M$193,MATCH(A223,'Texto_completo_191'!$A$2:$A$193,0))=0,"",INDEX('Texto_completo_191'!$M$2:$M$193,MATCH(A223,'Texto_completo_191'!$A$2:$A$193,0))),""),"")</f>
        <v/>
      </c>
    </row>
    <row r="224" ht="34" customHeight="1">
      <c r="A224" s="130" t="n">
        <v>223</v>
      </c>
      <c r="B224" s="43" t="inlineStr">
        <is>
          <t>include_after_title_abstract_screen</t>
        </is>
      </c>
      <c r="C224" s="41" t="inlineStr">
        <is>
          <t>Incluir provisionalmente</t>
        </is>
      </c>
      <c r="D224" s="43" t="inlineStr">
        <is>
          <t>Provisional include</t>
        </is>
      </c>
      <c r="E224" s="43" t="inlineStr">
        <is>
          <t>Sí</t>
        </is>
      </c>
      <c r="F224" s="43" t="inlineStr">
        <is>
          <t>Title/abstract screening</t>
        </is>
      </c>
      <c r="G224" s="41">
        <f>IF(D224="Provisional include",IFERROR(INDEX('Texto_completo_191'!$H$2:$H$193,MATCH(A224,'Texto_completo_191'!$A$2:$A$193,0)),"Not recorded"),IF(D224="Report not retrieved","Not retrieved","Not applicable"))</f>
        <v/>
      </c>
      <c r="H224" s="41">
        <f>IF(D224="Provisional include",IFERROR(INDEX('Texto_completo_191'!$J$2:$J$193,MATCH(A224,'Texto_completo_191'!$A$2:$A$193,0)),"Pending adjudication"),IF(D224="Report not retrieved","Report not retrieved","Not applicable"))</f>
        <v/>
      </c>
      <c r="I224" s="41" t="str"/>
      <c r="J224" s="41" t="inlineStr">
        <is>
          <t>Estudio primario o implementación/evaluación empírica de IA, aprendizaje automático o modelado computacional aplicado a ASD, riesgo, caracterización, apoyo o intervención.</t>
        </is>
      </c>
      <c r="K224" s="43" t="n"/>
      <c r="L224" s="43" t="n"/>
      <c r="M224" s="130" t="n">
        <v>2026</v>
      </c>
      <c r="N224" s="41" t="inlineStr">
        <is>
          <t>Identification of Autism Through Fractal Analysis of EEG Signals and Bayesian Optimized Artificial Neural Network</t>
        </is>
      </c>
      <c r="O224" s="43" t="inlineStr">
        <is>
          <t>Anamika Ranaut and Padmavati Khandnor and Trilok Chand</t>
        </is>
      </c>
      <c r="P224" s="43" t="inlineStr">
        <is>
          <t>10.1002/IMA.70326</t>
        </is>
      </c>
      <c r="Q224" s="41" t="inlineStr">
        <is>
          <t>International Journal of Imaging Systems and Technology</t>
        </is>
      </c>
      <c r="R224" s="43" t="inlineStr">
        <is>
          <t>article</t>
        </is>
      </c>
      <c r="S224" s="43" t="inlineStr">
        <is>
          <t>John Wiley and Sons Inc</t>
        </is>
      </c>
      <c r="T224" s="43" t="inlineStr">
        <is>
          <t>https://doi.org/10.1002/IMA.70326</t>
        </is>
      </c>
      <c r="U224" s="41" t="str"/>
      <c r="V224" s="43"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W224" s="43" t="inlineStr">
        <is>
          <t>title_abstract_plus_targeted_primary_source_verification</t>
        </is>
      </c>
      <c r="X224" s="43" t="inlineStr">
        <is>
          <t>doi:10.1002/ima.70326</t>
        </is>
      </c>
      <c r="Y224" s="43">
        <f>COUNTIF($A$2:$A$431,A224)</f>
        <v/>
      </c>
      <c r="Z224" s="41">
        <f>IF(D224="Provisional include",IFERROR(IF(INDEX('Texto_completo_191'!$K$2:$K$193,MATCH(A224,'Texto_completo_191'!$A$2:$A$193,0))=0,"",INDEX('Texto_completo_191'!$K$2:$K$193,MATCH(A224,'Texto_completo_191'!$A$2:$A$193,0))),""),IF(D224="Excluded",J224,""))</f>
        <v/>
      </c>
      <c r="AA224" s="43">
        <f>IF(D224="Provisional include",IFERROR(IF(INDEX('Texto_completo_191'!$L$2:$L$193,MATCH(A224,'Texto_completo_191'!$A$2:$A$193,0))=0,"",INDEX('Texto_completo_191'!$L$2:$L$193,MATCH(A224,'Texto_completo_191'!$A$2:$A$193,0))),""),"")</f>
        <v/>
      </c>
      <c r="AB224" s="131">
        <f>IF(D224="Provisional include",IFERROR(IF(INDEX('Texto_completo_191'!$M$2:$M$193,MATCH(A224,'Texto_completo_191'!$A$2:$A$193,0))=0,"",INDEX('Texto_completo_191'!$M$2:$M$193,MATCH(A224,'Texto_completo_191'!$A$2:$A$193,0))),""),"")</f>
        <v/>
      </c>
    </row>
    <row r="225" ht="34" customHeight="1">
      <c r="A225" s="130" t="n">
        <v>224</v>
      </c>
      <c r="B225" s="43" t="inlineStr">
        <is>
          <t>exclude_secondary_or_nonempirical_publication</t>
        </is>
      </c>
      <c r="C225" s="41" t="inlineStr">
        <is>
          <t>Excluir: publicación secundaria/no empírica</t>
        </is>
      </c>
      <c r="D225" s="43" t="inlineStr">
        <is>
          <t>Excluded</t>
        </is>
      </c>
      <c r="E225" s="43" t="inlineStr">
        <is>
          <t>No</t>
        </is>
      </c>
      <c r="F225" s="43" t="inlineStr">
        <is>
          <t>Title/abstract screening</t>
        </is>
      </c>
      <c r="G225" s="41">
        <f>IF(D225="Provisional include",IFERROR(INDEX('Texto_completo_191'!$H$2:$H$193,MATCH(A225,'Texto_completo_191'!$A$2:$A$193,0)),"Not recorded"),IF(D225="Report not retrieved","Not retrieved","Not applicable"))</f>
        <v/>
      </c>
      <c r="H225" s="41">
        <f>IF(D225="Provisional include",IFERROR(INDEX('Texto_completo_191'!$J$2:$J$193,MATCH(A225,'Texto_completo_191'!$A$2:$A$193,0)),"Pending adjudication"),IF(D225="Report not retrieved","Report not retrieved","Not applicable"))</f>
        <v/>
      </c>
      <c r="I225" s="41" t="str"/>
      <c r="J225" s="41" t="inlineStr">
        <is>
          <t>Revisión, metaanálisis, encuesta de literatura, protocolo, perspectiva, carta, editorial o capítulo de síntesis sin estudio primario elegible.</t>
        </is>
      </c>
      <c r="K225" s="43" t="n"/>
      <c r="L225" s="43" t="n"/>
      <c r="M225" s="130" t="n">
        <v>2025</v>
      </c>
      <c r="N225" s="41" t="inlineStr">
        <is>
          <t>AI in action: Uncovering autism patterns through machine learning</t>
        </is>
      </c>
      <c r="O225" s="43" t="inlineStr">
        <is>
          <t>Gaurav Joshi and Divya Dhawal Bhandari and Nishant Goutam and Amrit Kaur and Neeraj Joshi</t>
        </is>
      </c>
      <c r="P225" s="43" t="inlineStr">
        <is>
          <t>10.1016/B978-0-443-41660-6.00010-7</t>
        </is>
      </c>
      <c r="Q225" s="41" t="inlineStr">
        <is>
          <t>Intelligent Systems for Neurocognition and Human-Robot-Computer Interaction</t>
        </is>
      </c>
      <c r="R225" s="43" t="inlineStr">
        <is>
          <t>article</t>
        </is>
      </c>
      <c r="S225" s="43" t="inlineStr">
        <is>
          <t>Elsevier</t>
        </is>
      </c>
      <c r="T225" s="43" t="inlineStr">
        <is>
          <t>https://www.sciencedirect.com/science/article/pii/B9780443416606000107</t>
        </is>
      </c>
      <c r="U225" s="41" t="str"/>
      <c r="V225" s="43" t="inlineStr">
        <is>
          <t>The neurological disorder autism spectrum disorder (ASD) creates difficulties with social interaction patterns, together with behavioral complications. Every individual with ASD shows distinct characteristics through repetitive actions alongside strong, concentrated interests. Timely recognition of autism symptoms leads to better and more effective treatment possibilities alongside enhanced long-term results. The prompt diagnosis of ASD provides essential opportunities to start appropriate treatments that lead to improved results. Artificial Intelligence (AI) and Machine Learning (ML) have gained significant interest through pattern recognition techniques that establish new potential screening approaches for ASD evaluation. This section demonstrates how AI ML techniques identify patterns that lead to ASD screening. This work investigates different technologies and information sources accompanied by assessment systems for this application. Through research evaluation, this chapter analyzes the benefits and hurdles of these techniques to establish prospective research directions for using AI and machine learning for ASD identification through pattern recognition methods.</t>
        </is>
      </c>
      <c r="W225" s="43" t="inlineStr">
        <is>
          <t>title_abstract_plus_targeted_primary_source_verification</t>
        </is>
      </c>
      <c r="X225" s="43" t="inlineStr">
        <is>
          <t>doi:10.1016/b978-0-443-41660-6.00010-7</t>
        </is>
      </c>
      <c r="Y225" s="43">
        <f>COUNTIF($A$2:$A$431,A225)</f>
        <v/>
      </c>
      <c r="Z225" s="41">
        <f>IF(D225="Provisional include",IFERROR(IF(INDEX('Texto_completo_191'!$K$2:$K$193,MATCH(A225,'Texto_completo_191'!$A$2:$A$193,0))=0,"",INDEX('Texto_completo_191'!$K$2:$K$193,MATCH(A225,'Texto_completo_191'!$A$2:$A$193,0))),""),IF(D225="Excluded",J225,""))</f>
        <v/>
      </c>
      <c r="AA225" s="43">
        <f>IF(D225="Provisional include",IFERROR(IF(INDEX('Texto_completo_191'!$L$2:$L$193,MATCH(A225,'Texto_completo_191'!$A$2:$A$193,0))=0,"",INDEX('Texto_completo_191'!$L$2:$L$193,MATCH(A225,'Texto_completo_191'!$A$2:$A$193,0))),""),"")</f>
        <v/>
      </c>
      <c r="AB225" s="131">
        <f>IF(D225="Provisional include",IFERROR(IF(INDEX('Texto_completo_191'!$M$2:$M$193,MATCH(A225,'Texto_completo_191'!$A$2:$A$193,0))=0,"",INDEX('Texto_completo_191'!$M$2:$M$193,MATCH(A225,'Texto_completo_191'!$A$2:$A$193,0))),""),"")</f>
        <v/>
      </c>
    </row>
    <row r="226" ht="34" customHeight="1">
      <c r="A226" s="130" t="n">
        <v>225</v>
      </c>
      <c r="B226" s="43" t="inlineStr">
        <is>
          <t>already_in_current_276</t>
        </is>
      </c>
      <c r="C226" s="41" t="inlineStr">
        <is>
          <t>No agregar: ya está en los 276</t>
        </is>
      </c>
      <c r="D226" s="43" t="inlineStr">
        <is>
          <t>Already in base 276</t>
        </is>
      </c>
      <c r="E226" s="43" t="inlineStr">
        <is>
          <t>No</t>
        </is>
      </c>
      <c r="F226" s="43" t="inlineStr">
        <is>
          <t>Deduplication against base corpus</t>
        </is>
      </c>
      <c r="G226" s="41">
        <f>IF(D226="Provisional include",IFERROR(INDEX('Texto_completo_191'!$H$2:$H$193,MATCH(A226,'Texto_completo_191'!$A$2:$A$193,0)),"Not recorded"),IF(D226="Report not retrieved","Not retrieved","Not applicable"))</f>
        <v/>
      </c>
      <c r="H226" s="41">
        <f>IF(D226="Provisional include",IFERROR(INDEX('Texto_completo_191'!$J$2:$J$193,MATCH(A226,'Texto_completo_191'!$A$2:$A$193,0)),"Pending adjudication"),IF(D226="Report not retrieved","Report not retrieved","Not applicable"))</f>
        <v/>
      </c>
      <c r="I226" s="41" t="str"/>
      <c r="J226" s="41" t="inlineStr">
        <is>
          <t>Coincidencia por DOI o título normalizado con el corpus analítico vigente de 276 estudios.</t>
        </is>
      </c>
      <c r="K226" s="43" t="n"/>
      <c r="L226" s="43" t="n">
        <v>299</v>
      </c>
      <c r="M226" s="130" t="n">
        <v>2025</v>
      </c>
      <c r="N226" s="41" t="inlineStr">
        <is>
          <t>Three-dimensional quantification of oxytocin neurons in the hypothalamic paraventricular nucleus reveals sex- and subregion-specific differences in two genetic mouse models of autism</t>
        </is>
      </c>
      <c r="O226" s="43" t="inlineStr">
        <is>
          <t>Aishwarya Patwardhan and Siyao Li and Jessica Chen and Katrina Y Choe</t>
        </is>
      </c>
      <c r="P226" s="43" t="inlineStr">
        <is>
          <t>10.1111/JNE.70092</t>
        </is>
      </c>
      <c r="Q226" s="41" t="inlineStr">
        <is>
          <t>Journal of Neuroendocrinology</t>
        </is>
      </c>
      <c r="R226" s="43" t="inlineStr">
        <is>
          <t>article</t>
        </is>
      </c>
      <c r="S226" s="43" t="inlineStr">
        <is>
          <t>John Wiley and Sons Inc</t>
        </is>
      </c>
      <c r="T226" s="43" t="inlineStr">
        <is>
          <t>https://doi.org/10.1111/JNE.70092</t>
        </is>
      </c>
      <c r="U226" s="41" t="str"/>
      <c r="V226" s="43"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W226" s="43" t="inlineStr">
        <is>
          <t>title_abstract_plus_targeted_primary_source_verification</t>
        </is>
      </c>
      <c r="X226" s="43" t="inlineStr">
        <is>
          <t>doi:10.1111/jne.70092</t>
        </is>
      </c>
      <c r="Y226" s="43">
        <f>COUNTIF($A$2:$A$431,A226)</f>
        <v/>
      </c>
      <c r="Z226" s="41">
        <f>IF(D226="Provisional include",IFERROR(IF(INDEX('Texto_completo_191'!$K$2:$K$193,MATCH(A226,'Texto_completo_191'!$A$2:$A$193,0))=0,"",INDEX('Texto_completo_191'!$K$2:$K$193,MATCH(A226,'Texto_completo_191'!$A$2:$A$193,0))),""),IF(D226="Excluded",J226,""))</f>
        <v/>
      </c>
      <c r="AA226" s="43">
        <f>IF(D226="Provisional include",IFERROR(IF(INDEX('Texto_completo_191'!$L$2:$L$193,MATCH(A226,'Texto_completo_191'!$A$2:$A$193,0))=0,"",INDEX('Texto_completo_191'!$L$2:$L$193,MATCH(A226,'Texto_completo_191'!$A$2:$A$193,0))),""),"")</f>
        <v/>
      </c>
      <c r="AB226" s="131">
        <f>IF(D226="Provisional include",IFERROR(IF(INDEX('Texto_completo_191'!$M$2:$M$193,MATCH(A226,'Texto_completo_191'!$A$2:$A$193,0))=0,"",INDEX('Texto_completo_191'!$M$2:$M$193,MATCH(A226,'Texto_completo_191'!$A$2:$A$193,0))),""),"")</f>
        <v/>
      </c>
    </row>
    <row r="227" ht="34" customHeight="1">
      <c r="A227" s="130" t="n">
        <v>226</v>
      </c>
      <c r="B227" s="43" t="inlineStr">
        <is>
          <t>exclude_out_of_scope_topic_or_population</t>
        </is>
      </c>
      <c r="C227" s="41" t="inlineStr">
        <is>
          <t>Excluir: tema/población fuera de alcance</t>
        </is>
      </c>
      <c r="D227" s="43" t="inlineStr">
        <is>
          <t>Excluded</t>
        </is>
      </c>
      <c r="E227" s="43" t="inlineStr">
        <is>
          <t>No</t>
        </is>
      </c>
      <c r="F227" s="43" t="inlineStr">
        <is>
          <t>Title/abstract screening</t>
        </is>
      </c>
      <c r="G227" s="41">
        <f>IF(D227="Provisional include",IFERROR(INDEX('Texto_completo_191'!$H$2:$H$193,MATCH(A227,'Texto_completo_191'!$A$2:$A$193,0)),"Not recorded"),IF(D227="Report not retrieved","Not retrieved","Not applicable"))</f>
        <v/>
      </c>
      <c r="H227" s="41">
        <f>IF(D227="Provisional include",IFERROR(INDEX('Texto_completo_191'!$J$2:$J$193,MATCH(A227,'Texto_completo_191'!$A$2:$A$193,0)),"Pending adjudication"),IF(D227="Report not retrieved","Report not retrieved","Not applicable"))</f>
        <v/>
      </c>
      <c r="I227" s="41" t="str"/>
      <c r="J227" s="41" t="inlineStr">
        <is>
          <t>No estudia ASD en el sentido del protocolo, usa otro significado de ASD o aborda otra población/resultado sin aplicación pertinente al proceso ASD.</t>
        </is>
      </c>
      <c r="K227" s="43" t="n"/>
      <c r="L227" s="43" t="n"/>
      <c r="M227" s="130" t="n">
        <v>2026</v>
      </c>
      <c r="N227" s="41" t="inlineStr">
        <is>
          <t>Affective Artificial Intelligence: Fundamentals, Challenges, and Applications</t>
        </is>
      </c>
      <c r="O227" s="43" t="inlineStr">
        <is>
          <t>N Thillaiarasu and G Revathy and T Saravanan and V Muthukumaran and S Balamurugan</t>
        </is>
      </c>
      <c r="P227" s="43" t="inlineStr">
        <is>
          <t>10.1002/9781394422760</t>
        </is>
      </c>
      <c r="Q227" s="41" t="inlineStr">
        <is>
          <t>Coresource 4</t>
        </is>
      </c>
      <c r="R227" s="43" t="inlineStr">
        <is>
          <t>article</t>
        </is>
      </c>
      <c r="S227" s="43" t="inlineStr">
        <is>
          <t>Wiley</t>
        </is>
      </c>
      <c r="T227" s="43" t="inlineStr">
        <is>
          <t>https://doi.org/10.1002/9781394422760</t>
        </is>
      </c>
      <c r="U227" s="41" t="str"/>
      <c r="V227" s="43" t="inlineStr">
        <is>
          <t>Bridge the final frontier between logic and empathy with this definitive guide to building AI systems that do not just process data, but truly comprehend, interpret, and anticipate human emotion. As the role of AI continues to grow in our everyday lives, there is an increasing need to address the fundamental connections between AI and humans. Innovators across a range of industries are exploring the principles, technological foundations, and practical applications of AI systems that can comprehend, interpret, and respond to human emotions. This book is an essential guide to one of the most transformative frontiers of AI, where machines utilize human emotion in communicative contexts to bridge the chasm between people and technology. It explores the cutting-edge field of AI systems that go beyond traditional AI, which operates on logic and predefined algorithms, to systems that are attuned to human emotions, interactions, and psychological states. The volume highlights the significance of human-like emotional intelligence in AI and its potential to create more natural, empathetic, and intuitive human-AI interactions by delving into the technological underpinnings of affective AI, including emotion recognition techniques such as facial expression analysis, speech emotion recognition, and physiological signal processing and discusses how these systems capture and interpret emotional cues from users, allowing AI to not only react to stimuli but anticipate human needs, feelings, and intentions. Through expert insights and real-world case studies, readers gain an in-depth understanding of how affective AI is poised to redefine the relationship between humans and machines. Readers will find the volume: Introduces the emergence of affective artificial intelligence; Discusses different applications of affective artificial intelligence in various industries; Presents state-of-the-art transfer learning analysis techniques. &lt;&gt; Audience AI and Machine Learning researchers, academics, and engineers working towards AI-driven emotion recognition, sentiment analysis, and affective computing applications.</t>
        </is>
      </c>
      <c r="W227" s="43" t="inlineStr">
        <is>
          <t>title_abstract_plus_targeted_primary_source_verification</t>
        </is>
      </c>
      <c r="X227" s="43" t="inlineStr">
        <is>
          <t>doi:10.1002/9781394422760</t>
        </is>
      </c>
      <c r="Y227" s="43">
        <f>COUNTIF($A$2:$A$431,A227)</f>
        <v/>
      </c>
      <c r="Z227" s="41">
        <f>IF(D227="Provisional include",IFERROR(IF(INDEX('Texto_completo_191'!$K$2:$K$193,MATCH(A227,'Texto_completo_191'!$A$2:$A$193,0))=0,"",INDEX('Texto_completo_191'!$K$2:$K$193,MATCH(A227,'Texto_completo_191'!$A$2:$A$193,0))),""),IF(D227="Excluded",J227,""))</f>
        <v/>
      </c>
      <c r="AA227" s="43">
        <f>IF(D227="Provisional include",IFERROR(IF(INDEX('Texto_completo_191'!$L$2:$L$193,MATCH(A227,'Texto_completo_191'!$A$2:$A$193,0))=0,"",INDEX('Texto_completo_191'!$L$2:$L$193,MATCH(A227,'Texto_completo_191'!$A$2:$A$193,0))),""),"")</f>
        <v/>
      </c>
      <c r="AB227" s="131">
        <f>IF(D227="Provisional include",IFERROR(IF(INDEX('Texto_completo_191'!$M$2:$M$193,MATCH(A227,'Texto_completo_191'!$A$2:$A$193,0))=0,"",INDEX('Texto_completo_191'!$M$2:$M$193,MATCH(A227,'Texto_completo_191'!$A$2:$A$193,0))),""),"")</f>
        <v/>
      </c>
    </row>
    <row r="228" ht="34" customHeight="1">
      <c r="A228" s="130" t="n">
        <v>227</v>
      </c>
      <c r="B228" s="43" t="inlineStr">
        <is>
          <t>exclude_no_qualifying_ai_application</t>
        </is>
      </c>
      <c r="C228" s="41" t="inlineStr">
        <is>
          <t>Excluir: sin aplicación de IA elegible</t>
        </is>
      </c>
      <c r="D228" s="43" t="inlineStr">
        <is>
          <t>Excluded</t>
        </is>
      </c>
      <c r="E228" s="43" t="inlineStr">
        <is>
          <t>No</t>
        </is>
      </c>
      <c r="F228" s="43" t="inlineStr">
        <is>
          <t>Title/abstract screening</t>
        </is>
      </c>
      <c r="G228" s="41">
        <f>IF(D228="Provisional include",IFERROR(INDEX('Texto_completo_191'!$H$2:$H$193,MATCH(A228,'Texto_completo_191'!$A$2:$A$193,0)),"Not recorded"),IF(D228="Report not retrieved","Not retrieved","Not applicable"))</f>
        <v/>
      </c>
      <c r="H228" s="41">
        <f>IF(D228="Provisional include",IFERROR(INDEX('Texto_completo_191'!$J$2:$J$193,MATCH(A228,'Texto_completo_191'!$A$2:$A$193,0)),"Pending adjudication"),IF(D228="Report not retrieved","Report not retrieved","Not applicable"))</f>
        <v/>
      </c>
      <c r="I228" s="41" t="str"/>
      <c r="J228" s="41" t="inlineStr">
        <is>
          <t>El trabajo no implementa ni evalúa una técnica de IA/ML como componente sustantivo del estudio de ASD.</t>
        </is>
      </c>
      <c r="K228" s="43" t="n"/>
      <c r="L228" s="43" t="n"/>
      <c r="M228" s="130" t="n">
        <v>2026</v>
      </c>
      <c r="N228" s="41" t="inlineStr">
        <is>
          <t>The impact of video-based intervention for improving attitudes towards autism in Chinese higher education: A pre-post study</t>
        </is>
      </c>
      <c r="O228" s="43" t="inlineStr">
        <is>
          <t>Yinghui Xia and Jonathan Vincent and Mengzhen Zhao and Peng Wang</t>
        </is>
      </c>
      <c r="P228" s="43" t="inlineStr">
        <is>
          <t>10.1016/j.reia.2025.202776</t>
        </is>
      </c>
      <c r="Q228" s="41" t="inlineStr">
        <is>
          <t>Research in Autism</t>
        </is>
      </c>
      <c r="R228" s="43" t="inlineStr">
        <is>
          <t>article</t>
        </is>
      </c>
      <c r="S228" s="43" t="inlineStr">
        <is>
          <t>Elsevier Ltd</t>
        </is>
      </c>
      <c r="T228" s="43" t="inlineStr">
        <is>
          <t>https://www.sciencedirect.com/science/article/pii/S3050656525002482</t>
        </is>
      </c>
      <c r="U228" s="41" t="str"/>
      <c r="V228" s="43" t="inlineStr">
        <is>
          <t>This study assessed whether a brief video-based intervention could improve attitudes toward autism among Chinese university students and staff. A total of 1158 participants—including undergraduates, graduate students, and staff—completed the 17-item Autism and Neurodiversity Attitudes Scale (ANAS) before and after watching a 6-minute autism-awareness video. Paired-sample t-tests assessed pre-post differences. Exploratory factor analysis (EFA) examined whether the intervention altered the underlying attitudinal structure. To predict individual responsiveness, four machine learning models were trained using pre-intervention responses and demographics; TabPFN achieved the highest accuracy (73.4 %). The study revealed significant positive changes in attitudes towards autism following the educational video intervention (t = -13.30, p &lt; 0.001, Cohen's d = 0.39). We identified three stable dimensions of autism perception: support for normalization, acceptance as natural variation, and empathy. SHapley Additive exPlanations analysis identified that pre-intervention responses to deficit-based items and pity-based attitudes are the strongest predictors of attitudinal change, while demographic variables had negligible influence. Higher baseline endorsement of normalization and pathologizing attitudes were associated with reduced responsiveness to the intervention, highlighting the role of entrenched beliefs in moderating intervention effectiveness. While a brief video intervention can enhance attitudes toward autism, its ability to transform deep-seated beliefs remains limited.</t>
        </is>
      </c>
      <c r="W228" s="43" t="inlineStr">
        <is>
          <t>title_abstract_plus_targeted_primary_source_verification</t>
        </is>
      </c>
      <c r="X228" s="43" t="inlineStr">
        <is>
          <t>doi:10.1016/j.reia.2025.202776</t>
        </is>
      </c>
      <c r="Y228" s="43">
        <f>COUNTIF($A$2:$A$431,A228)</f>
        <v/>
      </c>
      <c r="Z228" s="41">
        <f>IF(D228="Provisional include",IFERROR(IF(INDEX('Texto_completo_191'!$K$2:$K$193,MATCH(A228,'Texto_completo_191'!$A$2:$A$193,0))=0,"",INDEX('Texto_completo_191'!$K$2:$K$193,MATCH(A228,'Texto_completo_191'!$A$2:$A$193,0))),""),IF(D228="Excluded",J228,""))</f>
        <v/>
      </c>
      <c r="AA228" s="43">
        <f>IF(D228="Provisional include",IFERROR(IF(INDEX('Texto_completo_191'!$L$2:$L$193,MATCH(A228,'Texto_completo_191'!$A$2:$A$193,0))=0,"",INDEX('Texto_completo_191'!$L$2:$L$193,MATCH(A228,'Texto_completo_191'!$A$2:$A$193,0))),""),"")</f>
        <v/>
      </c>
      <c r="AB228" s="131">
        <f>IF(D228="Provisional include",IFERROR(IF(INDEX('Texto_completo_191'!$M$2:$M$193,MATCH(A228,'Texto_completo_191'!$A$2:$A$193,0))=0,"",INDEX('Texto_completo_191'!$M$2:$M$193,MATCH(A228,'Texto_completo_191'!$A$2:$A$193,0))),""),"")</f>
        <v/>
      </c>
    </row>
    <row r="229" ht="34" customHeight="1">
      <c r="A229" s="130" t="n">
        <v>228</v>
      </c>
      <c r="B229" s="43" t="inlineStr">
        <is>
          <t>include_after_full_text_open_access</t>
        </is>
      </c>
      <c r="C229" s="41" t="inlineStr">
        <is>
          <t>Incluir tras revisión de texto completo abierto</t>
        </is>
      </c>
      <c r="D229" s="43" t="inlineStr">
        <is>
          <t>Provisional include</t>
        </is>
      </c>
      <c r="E229" s="43" t="inlineStr">
        <is>
          <t>Sí</t>
        </is>
      </c>
      <c r="F229" s="43" t="inlineStr">
        <is>
          <t>Full-text review</t>
        </is>
      </c>
      <c r="G229" s="41">
        <f>IF(D229="Provisional include",IFERROR(INDEX('Texto_completo_191'!$H$2:$H$193,MATCH(A229,'Texto_completo_191'!$A$2:$A$193,0)),"Not recorded"),IF(D229="Report not retrieved","Not retrieved","Not applicable"))</f>
        <v/>
      </c>
      <c r="H229" s="41">
        <f>IF(D229="Provisional include",IFERROR(INDEX('Texto_completo_191'!$J$2:$J$193,MATCH(A229,'Texto_completo_191'!$A$2:$A$193,0)),"Pending adjudication"),IF(D229="Report not retrieved","Report not retrieved","Not applicable"))</f>
        <v/>
      </c>
      <c r="I229" s="41" t="n"/>
      <c r="J229" s="41" t="inlineStr">
        <is>
          <t>Texto completo confirma estudio primario con Machine Learning aplicado a ASD (Biomarker classification).</t>
        </is>
      </c>
      <c r="K229" s="43" t="n"/>
      <c r="L229" s="43" t="n"/>
      <c r="M229" s="130" t="n">
        <v>2026</v>
      </c>
      <c r="N229" s="41" t="inlineStr">
        <is>
          <t>Unveiling Diagnostic Biomarkers in Autism: A Comparative Proteome Analysis of CNTNAP2 Knockout Mice and Human ASD Patients</t>
        </is>
      </c>
      <c r="O229" s="43" t="inlineStr">
        <is>
          <t>Andrew Kim and Ara Cho and Jiyeon Kim and Leandro Val Sayson and Hyun Ju Lee and Jae Hoon Cheong and Hee Jin Kim and Bung Nyun Kim and Eugene C Yi</t>
        </is>
      </c>
      <c r="P229" s="43" t="inlineStr">
        <is>
          <t>10.3390/biom16030340</t>
        </is>
      </c>
      <c r="Q229" s="41" t="inlineStr">
        <is>
          <t>Biomolecules</t>
        </is>
      </c>
      <c r="R229" s="43" t="inlineStr">
        <is>
          <t>article</t>
        </is>
      </c>
      <c r="S229" s="43" t="inlineStr">
        <is>
          <t>Multidisciplinary Digital Publishing Institute (MDPI)</t>
        </is>
      </c>
      <c r="T229" s="43" t="inlineStr">
        <is>
          <t>https://doi.org/10.3390/biom16030340</t>
        </is>
      </c>
      <c r="U229" s="41" t="inlineStr">
        <is>
          <t>Texto completo abierto revisado; evidencia y codificación en Extraccion_RQ_nuevos.</t>
        </is>
      </c>
      <c r="V229" s="43"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W229" s="43" t="inlineStr">
        <is>
          <t>open_full_text_review_2026_09_04</t>
        </is>
      </c>
      <c r="X229" s="43" t="inlineStr">
        <is>
          <t>doi:10.3390/biom16030340</t>
        </is>
      </c>
      <c r="Y229" s="43">
        <f>COUNTIF($A$2:$A$431,A229)</f>
        <v/>
      </c>
      <c r="Z229" s="41">
        <f>IF(D229="Provisional include",IFERROR(IF(INDEX('Texto_completo_191'!$K$2:$K$193,MATCH(A229,'Texto_completo_191'!$A$2:$A$193,0))=0,"",INDEX('Texto_completo_191'!$K$2:$K$193,MATCH(A229,'Texto_completo_191'!$A$2:$A$193,0))),""),IF(D229="Excluded",J229,""))</f>
        <v/>
      </c>
      <c r="AA229" s="43">
        <f>IF(D229="Provisional include",IFERROR(IF(INDEX('Texto_completo_191'!$L$2:$L$193,MATCH(A229,'Texto_completo_191'!$A$2:$A$193,0))=0,"",INDEX('Texto_completo_191'!$L$2:$L$193,MATCH(A229,'Texto_completo_191'!$A$2:$A$193,0))),""),"")</f>
        <v/>
      </c>
      <c r="AB229" s="131">
        <f>IF(D229="Provisional include",IFERROR(IF(INDEX('Texto_completo_191'!$M$2:$M$193,MATCH(A229,'Texto_completo_191'!$A$2:$A$193,0))=0,"",INDEX('Texto_completo_191'!$M$2:$M$193,MATCH(A229,'Texto_completo_191'!$A$2:$A$193,0))),""),"")</f>
        <v/>
      </c>
    </row>
    <row r="230" ht="34" customHeight="1">
      <c r="A230" s="130" t="n">
        <v>229</v>
      </c>
      <c r="B230" s="43" t="inlineStr">
        <is>
          <t>exclude_out_of_scope_topic_or_population</t>
        </is>
      </c>
      <c r="C230" s="41" t="inlineStr">
        <is>
          <t>Excluir: tema/población fuera de alcance</t>
        </is>
      </c>
      <c r="D230" s="43" t="inlineStr">
        <is>
          <t>Excluded</t>
        </is>
      </c>
      <c r="E230" s="43" t="inlineStr">
        <is>
          <t>No</t>
        </is>
      </c>
      <c r="F230" s="43" t="inlineStr">
        <is>
          <t>Title/abstract screening</t>
        </is>
      </c>
      <c r="G230" s="41">
        <f>IF(D230="Provisional include",IFERROR(INDEX('Texto_completo_191'!$H$2:$H$193,MATCH(A230,'Texto_completo_191'!$A$2:$A$193,0)),"Not recorded"),IF(D230="Report not retrieved","Not retrieved","Not applicable"))</f>
        <v/>
      </c>
      <c r="H230" s="41">
        <f>IF(D230="Provisional include",IFERROR(INDEX('Texto_completo_191'!$J$2:$J$193,MATCH(A230,'Texto_completo_191'!$A$2:$A$193,0)),"Pending adjudication"),IF(D230="Report not retrieved","Report not retrieved","Not applicable"))</f>
        <v/>
      </c>
      <c r="I230" s="41" t="str"/>
      <c r="J230" s="41" t="inlineStr">
        <is>
          <t>No estudia ASD en el sentido del protocolo, usa otro significado de ASD o aborda otra población/resultado sin aplicación pertinente al proceso ASD.</t>
        </is>
      </c>
      <c r="K230" s="43" t="n"/>
      <c r="L230" s="43" t="n"/>
      <c r="M230" s="130" t="n">
        <v>2026</v>
      </c>
      <c r="N230" s="41" t="inlineStr">
        <is>
          <t>Wearable Technologies for Digital Medicine: Advancement, Models, and Applications</t>
        </is>
      </c>
      <c r="O230" s="43" t="inlineStr">
        <is>
          <t>Sushruta Mishra and Subhashish Das and S Balamurugan</t>
        </is>
      </c>
      <c r="P230" s="43" t="inlineStr">
        <is>
          <t>10.1002/9781394271177</t>
        </is>
      </c>
      <c r="Q230" s="41" t="inlineStr">
        <is>
          <t>Wearable Technologies for Digital Medicine: Advancement, Models, and Applications</t>
        </is>
      </c>
      <c r="R230" s="43" t="inlineStr">
        <is>
          <t>article</t>
        </is>
      </c>
      <c r="S230" s="43" t="inlineStr">
        <is>
          <t>wiley</t>
        </is>
      </c>
      <c r="T230" s="43" t="inlineStr">
        <is>
          <t>https://doi.org/10.1002/9781394271177</t>
        </is>
      </c>
      <c r="U230" s="41" t="str"/>
      <c r="V230" s="43" t="inlineStr">
        <is>
          <t>Equip yourself with the multidisciplinary expertise to lead the digital medicine revolution with this comprehensive guide to the cutting edge intersection of wearable technology, data science, and clinical care. The rapid evolution of digital technology has transformed nearly every aspect of human life from communication and entertainment to healthcare and medicine. Among these advancements, smart wearables have emerged as a vital element of modern digital medicine, redefining how we monitor, diagnose, and manage health conditions. This book explores the dynamic intersection of wearable technology and medical science, providing an in-depth understanding of how these devices are revolutionizing healthcare delivery, patient monitoring, and disease management. By bridging engineering, data science, and clinical applications, it serves as a comprehensive resource for researchers, healthcare professionals, technology developers, and students interested in digital medicine.</t>
        </is>
      </c>
      <c r="W230" s="43" t="inlineStr">
        <is>
          <t>title_abstract_plus_targeted_primary_source_verification</t>
        </is>
      </c>
      <c r="X230" s="43" t="inlineStr">
        <is>
          <t>doi:10.1002/9781394271177</t>
        </is>
      </c>
      <c r="Y230" s="43">
        <f>COUNTIF($A$2:$A$431,A230)</f>
        <v/>
      </c>
      <c r="Z230" s="41">
        <f>IF(D230="Provisional include",IFERROR(IF(INDEX('Texto_completo_191'!$K$2:$K$193,MATCH(A230,'Texto_completo_191'!$A$2:$A$193,0))=0,"",INDEX('Texto_completo_191'!$K$2:$K$193,MATCH(A230,'Texto_completo_191'!$A$2:$A$193,0))),""),IF(D230="Excluded",J230,""))</f>
        <v/>
      </c>
      <c r="AA230" s="43">
        <f>IF(D230="Provisional include",IFERROR(IF(INDEX('Texto_completo_191'!$L$2:$L$193,MATCH(A230,'Texto_completo_191'!$A$2:$A$193,0))=0,"",INDEX('Texto_completo_191'!$L$2:$L$193,MATCH(A230,'Texto_completo_191'!$A$2:$A$193,0))),""),"")</f>
        <v/>
      </c>
      <c r="AB230" s="131">
        <f>IF(D230="Provisional include",IFERROR(IF(INDEX('Texto_completo_191'!$M$2:$M$193,MATCH(A230,'Texto_completo_191'!$A$2:$A$193,0))=0,"",INDEX('Texto_completo_191'!$M$2:$M$193,MATCH(A230,'Texto_completo_191'!$A$2:$A$193,0))),""),"")</f>
        <v/>
      </c>
    </row>
    <row r="231" ht="34" customHeight="1">
      <c r="A231" s="130" t="n">
        <v>230</v>
      </c>
      <c r="B231" s="43" t="inlineStr">
        <is>
          <t>include_after_title_abstract_screen</t>
        </is>
      </c>
      <c r="C231" s="41" t="inlineStr">
        <is>
          <t>Incluir provisionalmente</t>
        </is>
      </c>
      <c r="D231" s="43" t="inlineStr">
        <is>
          <t>Provisional include</t>
        </is>
      </c>
      <c r="E231" s="43" t="inlineStr">
        <is>
          <t>Sí</t>
        </is>
      </c>
      <c r="F231" s="43" t="inlineStr">
        <is>
          <t>Title/abstract screening</t>
        </is>
      </c>
      <c r="G231" s="41">
        <f>IF(D231="Provisional include",IFERROR(INDEX('Texto_completo_191'!$H$2:$H$193,MATCH(A231,'Texto_completo_191'!$A$2:$A$193,0)),"Not recorded"),IF(D231="Report not retrieved","Not retrieved","Not applicable"))</f>
        <v/>
      </c>
      <c r="H231" s="41">
        <f>IF(D231="Provisional include",IFERROR(INDEX('Texto_completo_191'!$J$2:$J$193,MATCH(A231,'Texto_completo_191'!$A$2:$A$193,0)),"Pending adjudication"),IF(D231="Report not retrieved","Report not retrieved","Not applicable"))</f>
        <v/>
      </c>
      <c r="I231" s="41" t="str"/>
      <c r="J231" s="41" t="inlineStr">
        <is>
          <t>Estudio primario o implementación/evaluación empírica de IA, aprendizaje automático o modelado computacional aplicado a ASD, riesgo, caracterización, apoyo o intervención.</t>
        </is>
      </c>
      <c r="K231" s="43" t="n"/>
      <c r="L231" s="43" t="n"/>
      <c r="M231" s="130" t="n">
        <v>2026</v>
      </c>
      <c r="N231" s="41" t="inlineStr">
        <is>
          <t>Quality of Autism Information Generated by Artificial Intelligence Tools: Implications for Paediatric Care</t>
        </is>
      </c>
      <c r="O231" s="43" t="inlineStr">
        <is>
          <t>Serife Balikci</t>
        </is>
      </c>
      <c r="P231" s="43" t="inlineStr">
        <is>
          <t>10.1111/JPC.70433</t>
        </is>
      </c>
      <c r="Q231" s="41" t="inlineStr">
        <is>
          <t>Journal of Paediatrics and Child Health</t>
        </is>
      </c>
      <c r="R231" s="43" t="inlineStr">
        <is>
          <t>article</t>
        </is>
      </c>
      <c r="S231" s="43" t="inlineStr">
        <is>
          <t>John Wiley and Sons Inc</t>
        </is>
      </c>
      <c r="T231" s="43" t="inlineStr">
        <is>
          <t>https://doi.org/10.1111/JPC.70433</t>
        </is>
      </c>
      <c r="U231" s="41" t="str"/>
      <c r="V231" s="43"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W231" s="43" t="inlineStr">
        <is>
          <t>title_abstract_plus_targeted_primary_source_verification</t>
        </is>
      </c>
      <c r="X231" s="43" t="inlineStr">
        <is>
          <t>doi:10.1111/jpc.70433</t>
        </is>
      </c>
      <c r="Y231" s="43">
        <f>COUNTIF($A$2:$A$431,A231)</f>
        <v/>
      </c>
      <c r="Z231" s="41">
        <f>IF(D231="Provisional include",IFERROR(IF(INDEX('Texto_completo_191'!$K$2:$K$193,MATCH(A231,'Texto_completo_191'!$A$2:$A$193,0))=0,"",INDEX('Texto_completo_191'!$K$2:$K$193,MATCH(A231,'Texto_completo_191'!$A$2:$A$193,0))),""),IF(D231="Excluded",J231,""))</f>
        <v/>
      </c>
      <c r="AA231" s="43">
        <f>IF(D231="Provisional include",IFERROR(IF(INDEX('Texto_completo_191'!$L$2:$L$193,MATCH(A231,'Texto_completo_191'!$A$2:$A$193,0))=0,"",INDEX('Texto_completo_191'!$L$2:$L$193,MATCH(A231,'Texto_completo_191'!$A$2:$A$193,0))),""),"")</f>
        <v/>
      </c>
      <c r="AB231" s="131">
        <f>IF(D231="Provisional include",IFERROR(IF(INDEX('Texto_completo_191'!$M$2:$M$193,MATCH(A231,'Texto_completo_191'!$A$2:$A$193,0))=0,"",INDEX('Texto_completo_191'!$M$2:$M$193,MATCH(A231,'Texto_completo_191'!$A$2:$A$193,0))),""),"")</f>
        <v/>
      </c>
    </row>
    <row r="232" ht="34" customHeight="1">
      <c r="A232" s="130" t="n">
        <v>231</v>
      </c>
      <c r="B232" s="43" t="inlineStr">
        <is>
          <t>include_after_title_abstract_screen</t>
        </is>
      </c>
      <c r="C232" s="41" t="inlineStr">
        <is>
          <t>Incluir provisionalmente</t>
        </is>
      </c>
      <c r="D232" s="43" t="inlineStr">
        <is>
          <t>Provisional include</t>
        </is>
      </c>
      <c r="E232" s="43" t="inlineStr">
        <is>
          <t>Sí</t>
        </is>
      </c>
      <c r="F232" s="43" t="inlineStr">
        <is>
          <t>Title/abstract screening</t>
        </is>
      </c>
      <c r="G232" s="41">
        <f>IF(D232="Provisional include",IFERROR(INDEX('Texto_completo_191'!$H$2:$H$193,MATCH(A232,'Texto_completo_191'!$A$2:$A$193,0)),"Not recorded"),IF(D232="Report not retrieved","Not retrieved","Not applicable"))</f>
        <v/>
      </c>
      <c r="H232" s="41">
        <f>IF(D232="Provisional include",IFERROR(INDEX('Texto_completo_191'!$J$2:$J$193,MATCH(A232,'Texto_completo_191'!$A$2:$A$193,0)),"Pending adjudication"),IF(D232="Report not retrieved","Report not retrieved","Not applicable"))</f>
        <v/>
      </c>
      <c r="I232" s="41" t="str"/>
      <c r="J232" s="41" t="inlineStr">
        <is>
          <t>Estudio primario o implementación/evaluación empírica de IA, aprendizaje automático o modelado computacional aplicado a ASD, riesgo, caracterización, apoyo o intervención.</t>
        </is>
      </c>
      <c r="K232" s="43" t="n"/>
      <c r="L232" s="43" t="n"/>
      <c r="M232" s="130" t="n">
        <v>2025</v>
      </c>
      <c r="N232" s="41" t="inlineStr">
        <is>
          <t>Linguistic Explanations of Deep Models in Detecting Autism and Schizophrenia</t>
        </is>
      </c>
      <c r="O232" s="43" t="inlineStr">
        <is>
          <t>Aleksander Wawer and Małgorzata Krawczyk and Justyna Sarzyńska-Wawer and Bartosz Żuk</t>
        </is>
      </c>
      <c r="P232" s="43" t="inlineStr">
        <is>
          <t>10.1111/COIN.70158</t>
        </is>
      </c>
      <c r="Q232" s="41" t="inlineStr">
        <is>
          <t>Computational Intelligence</t>
        </is>
      </c>
      <c r="R232" s="43" t="inlineStr">
        <is>
          <t>article</t>
        </is>
      </c>
      <c r="S232" s="43" t="inlineStr">
        <is>
          <t>John Wiley and Sons Inc</t>
        </is>
      </c>
      <c r="T232" s="43" t="inlineStr">
        <is>
          <t>https://doi.org/10.1111/COIN.70158</t>
        </is>
      </c>
      <c r="U232" s="41" t="str"/>
      <c r="V232" s="43"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W232" s="43" t="inlineStr">
        <is>
          <t>title_abstract_plus_targeted_primary_source_verification</t>
        </is>
      </c>
      <c r="X232" s="43" t="inlineStr">
        <is>
          <t>doi:10.1111/coin.70158</t>
        </is>
      </c>
      <c r="Y232" s="43">
        <f>COUNTIF($A$2:$A$431,A232)</f>
        <v/>
      </c>
      <c r="Z232" s="41">
        <f>IF(D232="Provisional include",IFERROR(IF(INDEX('Texto_completo_191'!$K$2:$K$193,MATCH(A232,'Texto_completo_191'!$A$2:$A$193,0))=0,"",INDEX('Texto_completo_191'!$K$2:$K$193,MATCH(A232,'Texto_completo_191'!$A$2:$A$193,0))),""),IF(D232="Excluded",J232,""))</f>
        <v/>
      </c>
      <c r="AA232" s="43">
        <f>IF(D232="Provisional include",IFERROR(IF(INDEX('Texto_completo_191'!$L$2:$L$193,MATCH(A232,'Texto_completo_191'!$A$2:$A$193,0))=0,"",INDEX('Texto_completo_191'!$L$2:$L$193,MATCH(A232,'Texto_completo_191'!$A$2:$A$193,0))),""),"")</f>
        <v/>
      </c>
      <c r="AB232" s="131">
        <f>IF(D232="Provisional include",IFERROR(IF(INDEX('Texto_completo_191'!$M$2:$M$193,MATCH(A232,'Texto_completo_191'!$A$2:$A$193,0))=0,"",INDEX('Texto_completo_191'!$M$2:$M$193,MATCH(A232,'Texto_completo_191'!$A$2:$A$193,0))),""),"")</f>
        <v/>
      </c>
    </row>
    <row r="233" ht="34" customHeight="1">
      <c r="A233" s="130" t="n">
        <v>232</v>
      </c>
      <c r="B233" s="43" t="inlineStr">
        <is>
          <t>exclude_integrity_notice_or_retracted</t>
        </is>
      </c>
      <c r="C233" s="41" t="inlineStr">
        <is>
          <t>Excluir por integridad/tipo de registro</t>
        </is>
      </c>
      <c r="D233" s="43" t="inlineStr">
        <is>
          <t>Excluded</t>
        </is>
      </c>
      <c r="E233" s="43" t="inlineStr">
        <is>
          <t>No</t>
        </is>
      </c>
      <c r="F233" s="43" t="inlineStr">
        <is>
          <t>Title/abstract screening and source verification</t>
        </is>
      </c>
      <c r="G233" s="41">
        <f>IF(D233="Provisional include",IFERROR(INDEX('Texto_completo_191'!$H$2:$H$193,MATCH(A233,'Texto_completo_191'!$A$2:$A$193,0)),"Not recorded"),IF(D233="Report not retrieved","Not retrieved","Not applicable"))</f>
        <v/>
      </c>
      <c r="H233" s="41">
        <f>IF(D233="Provisional include",IFERROR(INDEX('Texto_completo_191'!$J$2:$J$193,MATCH(A233,'Texto_completo_191'!$A$2:$A$193,0)),"Pending adjudication"),IF(D233="Report not retrieved","Report not retrieved","Not applicable"))</f>
        <v/>
      </c>
      <c r="I233" s="41" t="inlineStr">
        <is>
          <t>Retraction notice</t>
        </is>
      </c>
      <c r="J233" s="41" t="inlineStr">
        <is>
          <t>Aviso editorial, corrección, retirada, retractación o artículo retractado; no constituye un estudio nuevo incorporable.</t>
        </is>
      </c>
      <c r="K233" s="43" t="n"/>
      <c r="L233" s="43" t="n"/>
      <c r="M233" s="130" t="n">
        <v>2026</v>
      </c>
      <c r="N233" s="41" t="inlineStr">
        <is>
          <t>Retraction: Comparing automated and non-automated machine learning for autism spectrum disorders classification using facial images (ETRI Journal, (2022), 44, 4, (613-623), 10.4218/etrij.2021-0097)</t>
        </is>
      </c>
      <c r="O233" s="43" t="n"/>
      <c r="P233" s="43" t="inlineStr">
        <is>
          <t>10.4218/ETR2.70112</t>
        </is>
      </c>
      <c r="Q233" s="41" t="inlineStr">
        <is>
          <t>ETRI Journal</t>
        </is>
      </c>
      <c r="R233" s="43" t="inlineStr">
        <is>
          <t>article</t>
        </is>
      </c>
      <c r="S233" s="43" t="inlineStr">
        <is>
          <t>John Wiley and Sons Inc</t>
        </is>
      </c>
      <c r="T233" s="43" t="inlineStr">
        <is>
          <t>https://doi.org/10.4218/ETR2.70112</t>
        </is>
      </c>
      <c r="U233" s="41" t="str"/>
      <c r="V233" s="43" t="inlineStr">
        <is>
          <t>RETRACTION: B. R. G. Elshoky, E. M. G. Younis, A. A. Ali, and O. A. S. Ibrahim, “Comparing Automated and Non-Automated Machine Learning for Autism Spectrum Disorders Classification Using Facial Images,” ETRI Journal 44, no. 4 (2022): 613–623, https://doi.org/10.4218/etrij.2021-0097. The above article, published online on 23 March 2022 in Wiley Online Library (wileyonlinelibrary.com), has been retracted by agreement between the journal Editor-in-Chief, Sungwon Yi; and John Wiley &amp; Sons, Ltd. The retraction was agreed upon due to concerns regarding both the reliability of the study and significant privacy issues. The dataset used in the study contains images of children purported to have, or not have autism spectrum disorder (ASD), sourced from the internet without any documented clinical history or independent verification of an ASD diagnosis, raising concerns about the scientific validity of the dataset. In addition, the images of minors have been used and presented in the article without consent from the individuals or their parents/legal guardians. For these reasons, the article has been retracted and the corresponding images of children have been redacted. The corresponding author, Basma Ramdan Gamal Elshoky, agreed with the retraction decision; no confirmation was obtained by the remaining co-authors.</t>
        </is>
      </c>
      <c r="W233" s="43" t="inlineStr">
        <is>
          <t>title_abstract_plus_targeted_primary_source_verification</t>
        </is>
      </c>
      <c r="X233" s="43" t="inlineStr">
        <is>
          <t>doi:10.4218/etr2.70112</t>
        </is>
      </c>
      <c r="Y233" s="43">
        <f>COUNTIF($A$2:$A$431,A233)</f>
        <v/>
      </c>
      <c r="Z233" s="41">
        <f>IF(D233="Provisional include",IFERROR(IF(INDEX('Texto_completo_191'!$K$2:$K$193,MATCH(A233,'Texto_completo_191'!$A$2:$A$193,0))=0,"",INDEX('Texto_completo_191'!$K$2:$K$193,MATCH(A233,'Texto_completo_191'!$A$2:$A$193,0))),""),IF(D233="Excluded",J233,""))</f>
        <v/>
      </c>
      <c r="AA233" s="43">
        <f>IF(D233="Provisional include",IFERROR(IF(INDEX('Texto_completo_191'!$L$2:$L$193,MATCH(A233,'Texto_completo_191'!$A$2:$A$193,0))=0,"",INDEX('Texto_completo_191'!$L$2:$L$193,MATCH(A233,'Texto_completo_191'!$A$2:$A$193,0))),""),"")</f>
        <v/>
      </c>
      <c r="AB233" s="131">
        <f>IF(D233="Provisional include",IFERROR(IF(INDEX('Texto_completo_191'!$M$2:$M$193,MATCH(A233,'Texto_completo_191'!$A$2:$A$193,0))=0,"",INDEX('Texto_completo_191'!$M$2:$M$193,MATCH(A233,'Texto_completo_191'!$A$2:$A$193,0))),""),"")</f>
        <v/>
      </c>
    </row>
    <row r="234" ht="34" customHeight="1">
      <c r="A234" s="130" t="n">
        <v>233</v>
      </c>
      <c r="B234" s="43" t="inlineStr">
        <is>
          <t>include_after_title_abstract_screen</t>
        </is>
      </c>
      <c r="C234" s="41" t="inlineStr">
        <is>
          <t>Incluir provisionalmente</t>
        </is>
      </c>
      <c r="D234" s="43" t="inlineStr">
        <is>
          <t>Provisional include</t>
        </is>
      </c>
      <c r="E234" s="43" t="inlineStr">
        <is>
          <t>Sí</t>
        </is>
      </c>
      <c r="F234" s="43" t="inlineStr">
        <is>
          <t>Title/abstract screening</t>
        </is>
      </c>
      <c r="G234" s="41">
        <f>IF(D234="Provisional include",IFERROR(INDEX('Texto_completo_191'!$H$2:$H$193,MATCH(A234,'Texto_completo_191'!$A$2:$A$193,0)),"Not recorded"),IF(D234="Report not retrieved","Not retrieved","Not applicable"))</f>
        <v/>
      </c>
      <c r="H234" s="41">
        <f>IF(D234="Provisional include",IFERROR(INDEX('Texto_completo_191'!$J$2:$J$193,MATCH(A234,'Texto_completo_191'!$A$2:$A$193,0)),"Pending adjudication"),IF(D234="Report not retrieved","Report not retrieved","Not applicable"))</f>
        <v/>
      </c>
      <c r="I234" s="41" t="str"/>
      <c r="J234" s="41" t="inlineStr">
        <is>
          <t>Estudio primario o implementación/evaluación empírica de IA, aprendizaje automático o modelado computacional aplicado a ASD, riesgo, caracterización, apoyo o intervención.</t>
        </is>
      </c>
      <c r="K234" s="43" t="n"/>
      <c r="L234" s="43" t="n"/>
      <c r="M234" s="130" t="n">
        <v>2026</v>
      </c>
      <c r="N234" s="41" t="inlineStr">
        <is>
          <t>Autism Screening Based on Deep Learning Analysis of Eye Movement Trajectories</t>
        </is>
      </c>
      <c r="O234" s="43" t="inlineStr">
        <is>
          <t>Taizhe Tan and Zhanxi Guo and Jiahao Chen</t>
        </is>
      </c>
      <c r="P234" s="43" t="inlineStr">
        <is>
          <t>10.1049/CVI2.70078</t>
        </is>
      </c>
      <c r="Q234" s="41" t="inlineStr">
        <is>
          <t>IET Computer Vision</t>
        </is>
      </c>
      <c r="R234" s="43" t="inlineStr">
        <is>
          <t>article</t>
        </is>
      </c>
      <c r="S234" s="43" t="n"/>
      <c r="T234" s="43" t="inlineStr">
        <is>
          <t>https://ietresearch.onlinelibrary.wiley.com/doi/10.1049/cvi2.70078</t>
        </is>
      </c>
      <c r="U234" s="41" t="str"/>
      <c r="V234" s="43"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W234" s="43" t="inlineStr">
        <is>
          <t>title_abstract_plus_targeted_primary_source_verification</t>
        </is>
      </c>
      <c r="X234" s="43" t="inlineStr">
        <is>
          <t>doi:10.1049/cvi2.70078</t>
        </is>
      </c>
      <c r="Y234" s="43">
        <f>COUNTIF($A$2:$A$431,A234)</f>
        <v/>
      </c>
      <c r="Z234" s="41">
        <f>IF(D234="Provisional include",IFERROR(IF(INDEX('Texto_completo_191'!$K$2:$K$193,MATCH(A234,'Texto_completo_191'!$A$2:$A$193,0))=0,"",INDEX('Texto_completo_191'!$K$2:$K$193,MATCH(A234,'Texto_completo_191'!$A$2:$A$193,0))),""),IF(D234="Excluded",J234,""))</f>
        <v/>
      </c>
      <c r="AA234" s="43">
        <f>IF(D234="Provisional include",IFERROR(IF(INDEX('Texto_completo_191'!$L$2:$L$193,MATCH(A234,'Texto_completo_191'!$A$2:$A$193,0))=0,"",INDEX('Texto_completo_191'!$L$2:$L$193,MATCH(A234,'Texto_completo_191'!$A$2:$A$193,0))),""),"")</f>
        <v/>
      </c>
      <c r="AB234" s="131">
        <f>IF(D234="Provisional include",IFERROR(IF(INDEX('Texto_completo_191'!$M$2:$M$193,MATCH(A234,'Texto_completo_191'!$A$2:$A$193,0))=0,"",INDEX('Texto_completo_191'!$M$2:$M$193,MATCH(A234,'Texto_completo_191'!$A$2:$A$193,0))),""),"")</f>
        <v/>
      </c>
    </row>
    <row r="235" ht="34" customHeight="1">
      <c r="A235" s="130" t="n">
        <v>234</v>
      </c>
      <c r="B235" s="43" t="inlineStr">
        <is>
          <t>duplicate_within_export</t>
        </is>
      </c>
      <c r="C235" s="41" t="inlineStr">
        <is>
          <t>No agregar: duplicado interno</t>
        </is>
      </c>
      <c r="D235" s="43" t="inlineStr">
        <is>
          <t>Duplicate within update</t>
        </is>
      </c>
      <c r="E235" s="43" t="inlineStr">
        <is>
          <t>No</t>
        </is>
      </c>
      <c r="F235" s="43" t="inlineStr">
        <is>
          <t>Deduplication</t>
        </is>
      </c>
      <c r="G235" s="41">
        <f>IF(D235="Provisional include",IFERROR(INDEX('Texto_completo_191'!$H$2:$H$193,MATCH(A235,'Texto_completo_191'!$A$2:$A$193,0)),"Not recorded"),IF(D235="Report not retrieved","Not retrieved","Not applicable"))</f>
        <v/>
      </c>
      <c r="H235" s="41">
        <f>IF(D235="Provisional include",IFERROR(INDEX('Texto_completo_191'!$J$2:$J$193,MATCH(A235,'Texto_completo_191'!$A$2:$A$193,0)),"Pending adjudication"),IF(D235="Report not retrieved","Report not retrieved","Not applicable"))</f>
        <v/>
      </c>
      <c r="I235" s="41" t="str"/>
      <c r="J235" s="41" t="inlineStr">
        <is>
          <t>Mismo DOI o título que otro registro anterior de esta exportación.</t>
        </is>
      </c>
      <c r="K235" s="43" t="n">
        <v>215</v>
      </c>
      <c r="L235" s="43" t="n"/>
      <c r="M235" s="130" t="n">
        <v>2026</v>
      </c>
      <c r="N235" s="41" t="inlineStr">
        <is>
          <t>Integrated transcriptomic and clinical analysis of autism spectrum disorder reveals structured heterogeneity and links Methyl-CpG Binding Domain Protein 2 expression with symptom severity</t>
        </is>
      </c>
      <c r="O235" s="43" t="inlineStr">
        <is>
          <t>Wasana Yuwattana and Chayanit Poolcharoen and Thanit Saeliw and Marlieke Lisanne van Erp and Songphon Kanlayaprasit and Natchaya Vanwong and Valerie W Hu and Pon Trairatvorakul and Weerasak Chonchaiya and Kim Anh Lê Cao and Tewarit Sarachana</t>
        </is>
      </c>
      <c r="P235" s="43" t="inlineStr">
        <is>
          <t>10.1111/PCN.70065</t>
        </is>
      </c>
      <c r="Q235" s="41" t="inlineStr">
        <is>
          <t>Psychiatry and Clinical Neurosciences</t>
        </is>
      </c>
      <c r="R235" s="43" t="inlineStr">
        <is>
          <t>article</t>
        </is>
      </c>
      <c r="S235" s="43" t="inlineStr">
        <is>
          <t>John Wiley and Sons Inc</t>
        </is>
      </c>
      <c r="T235" s="43" t="inlineStr">
        <is>
          <t>https://doi.org/10.1111/PCN.70065</t>
        </is>
      </c>
      <c r="U235" s="41" t="str"/>
      <c r="V235"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235" s="43" t="inlineStr">
        <is>
          <t>title_abstract_plus_targeted_primary_source_verification</t>
        </is>
      </c>
      <c r="X235" s="43" t="inlineStr">
        <is>
          <t>doi:10.1111/pcn.70065</t>
        </is>
      </c>
      <c r="Y235" s="43">
        <f>COUNTIF($A$2:$A$431,A235)</f>
        <v/>
      </c>
      <c r="Z235" s="41">
        <f>IF(D235="Provisional include",IFERROR(IF(INDEX('Texto_completo_191'!$K$2:$K$193,MATCH(A235,'Texto_completo_191'!$A$2:$A$193,0))=0,"",INDEX('Texto_completo_191'!$K$2:$K$193,MATCH(A235,'Texto_completo_191'!$A$2:$A$193,0))),""),IF(D235="Excluded",J235,""))</f>
        <v/>
      </c>
      <c r="AA235" s="43">
        <f>IF(D235="Provisional include",IFERROR(IF(INDEX('Texto_completo_191'!$L$2:$L$193,MATCH(A235,'Texto_completo_191'!$A$2:$A$193,0))=0,"",INDEX('Texto_completo_191'!$L$2:$L$193,MATCH(A235,'Texto_completo_191'!$A$2:$A$193,0))),""),"")</f>
        <v/>
      </c>
      <c r="AB235" s="131">
        <f>IF(D235="Provisional include",IFERROR(IF(INDEX('Texto_completo_191'!$M$2:$M$193,MATCH(A235,'Texto_completo_191'!$A$2:$A$193,0))=0,"",INDEX('Texto_completo_191'!$M$2:$M$193,MATCH(A235,'Texto_completo_191'!$A$2:$A$193,0))),""),"")</f>
        <v/>
      </c>
    </row>
    <row r="236" ht="34" customHeight="1">
      <c r="A236" s="130" t="n">
        <v>235</v>
      </c>
      <c r="B236" s="43" t="inlineStr">
        <is>
          <t>include_after_title_abstract_screen</t>
        </is>
      </c>
      <c r="C236" s="41" t="inlineStr">
        <is>
          <t>Incluir provisionalmente</t>
        </is>
      </c>
      <c r="D236" s="43" t="inlineStr">
        <is>
          <t>Provisional include</t>
        </is>
      </c>
      <c r="E236" s="43" t="inlineStr">
        <is>
          <t>Sí</t>
        </is>
      </c>
      <c r="F236" s="43" t="inlineStr">
        <is>
          <t>Title/abstract screening</t>
        </is>
      </c>
      <c r="G236" s="41">
        <f>IF(D236="Provisional include",IFERROR(INDEX('Texto_completo_191'!$H$2:$H$193,MATCH(A236,'Texto_completo_191'!$A$2:$A$193,0)),"Not recorded"),IF(D236="Report not retrieved","Not retrieved","Not applicable"))</f>
        <v/>
      </c>
      <c r="H236" s="41">
        <f>IF(D236="Provisional include",IFERROR(INDEX('Texto_completo_191'!$J$2:$J$193,MATCH(A236,'Texto_completo_191'!$A$2:$A$193,0)),"Pending adjudication"),IF(D236="Report not retrieved","Report not retrieved","Not applicable"))</f>
        <v/>
      </c>
      <c r="I236" s="41" t="str"/>
      <c r="J236" s="41" t="inlineStr">
        <is>
          <t>Estudio primario o implementación/evaluación empírica de IA, aprendizaje automático o modelado computacional aplicado a ASD, riesgo, caracterización, apoyo o intervención.</t>
        </is>
      </c>
      <c r="K236" s="43" t="n"/>
      <c r="L236" s="43" t="n"/>
      <c r="M236" s="130" t="n">
        <v>2026</v>
      </c>
      <c r="N236" s="41" t="inlineStr">
        <is>
          <t>Automatic measurement of social gaze during naturalistic conversations in autism</t>
        </is>
      </c>
      <c r="O236" s="43"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P236" s="43" t="inlineStr">
        <is>
          <t>10.1016/j.jpsychires.2026.05.015</t>
        </is>
      </c>
      <c r="Q236" s="41" t="inlineStr">
        <is>
          <t>Journal of Psychiatric Research</t>
        </is>
      </c>
      <c r="R236" s="43" t="inlineStr">
        <is>
          <t>article</t>
        </is>
      </c>
      <c r="S236" s="43" t="inlineStr">
        <is>
          <t>Elsevier Ltd</t>
        </is>
      </c>
      <c r="T236" s="43" t="inlineStr">
        <is>
          <t>https://doi.org/10.1016/j.jpsychires.2026.05.015</t>
        </is>
      </c>
      <c r="U236" s="41" t="str"/>
      <c r="V236" s="43"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W236" s="43" t="inlineStr">
        <is>
          <t>title_abstract_plus_targeted_primary_source_verification</t>
        </is>
      </c>
      <c r="X236" s="43" t="inlineStr">
        <is>
          <t>doi:10.1016/j.jpsychires.2026.05.015</t>
        </is>
      </c>
      <c r="Y236" s="43">
        <f>COUNTIF($A$2:$A$431,A236)</f>
        <v/>
      </c>
      <c r="Z236" s="41">
        <f>IF(D236="Provisional include",IFERROR(IF(INDEX('Texto_completo_191'!$K$2:$K$193,MATCH(A236,'Texto_completo_191'!$A$2:$A$193,0))=0,"",INDEX('Texto_completo_191'!$K$2:$K$193,MATCH(A236,'Texto_completo_191'!$A$2:$A$193,0))),""),IF(D236="Excluded",J236,""))</f>
        <v/>
      </c>
      <c r="AA236" s="43">
        <f>IF(D236="Provisional include",IFERROR(IF(INDEX('Texto_completo_191'!$L$2:$L$193,MATCH(A236,'Texto_completo_191'!$A$2:$A$193,0))=0,"",INDEX('Texto_completo_191'!$L$2:$L$193,MATCH(A236,'Texto_completo_191'!$A$2:$A$193,0))),""),"")</f>
        <v/>
      </c>
      <c r="AB236" s="131">
        <f>IF(D236="Provisional include",IFERROR(IF(INDEX('Texto_completo_191'!$M$2:$M$193,MATCH(A236,'Texto_completo_191'!$A$2:$A$193,0))=0,"",INDEX('Texto_completo_191'!$M$2:$M$193,MATCH(A236,'Texto_completo_191'!$A$2:$A$193,0))),""),"")</f>
        <v/>
      </c>
    </row>
    <row r="237" ht="34" customHeight="1">
      <c r="A237" s="130" t="n">
        <v>236</v>
      </c>
      <c r="B237" s="43" t="inlineStr">
        <is>
          <t>include_after_title_abstract_screen</t>
        </is>
      </c>
      <c r="C237" s="41" t="inlineStr">
        <is>
          <t>Incluir provisionalmente</t>
        </is>
      </c>
      <c r="D237" s="43" t="inlineStr">
        <is>
          <t>Provisional include</t>
        </is>
      </c>
      <c r="E237" s="43" t="inlineStr">
        <is>
          <t>Sí</t>
        </is>
      </c>
      <c r="F237" s="43" t="inlineStr">
        <is>
          <t>Title/abstract screening</t>
        </is>
      </c>
      <c r="G237" s="41">
        <f>IF(D237="Provisional include",IFERROR(INDEX('Texto_completo_191'!$H$2:$H$193,MATCH(A237,'Texto_completo_191'!$A$2:$A$193,0)),"Not recorded"),IF(D237="Report not retrieved","Not retrieved","Not applicable"))</f>
        <v/>
      </c>
      <c r="H237" s="41">
        <f>IF(D237="Provisional include",IFERROR(INDEX('Texto_completo_191'!$J$2:$J$193,MATCH(A237,'Texto_completo_191'!$A$2:$A$193,0)),"Pending adjudication"),IF(D237="Report not retrieved","Report not retrieved","Not applicable"))</f>
        <v/>
      </c>
      <c r="I237" s="41" t="str"/>
      <c r="J237" s="41" t="inlineStr">
        <is>
          <t>Estudio primario o implementación/evaluación empírica de IA, aprendizaje automático o modelado computacional aplicado a ASD, riesgo, caracterización, apoyo o intervención.</t>
        </is>
      </c>
      <c r="K237" s="43" t="n"/>
      <c r="L237" s="43" t="n"/>
      <c r="M237" s="130" t="n">
        <v>2025</v>
      </c>
      <c r="N237" s="41" t="inlineStr">
        <is>
          <t>An image-based analytics framework for early autism detection using eye movements</t>
        </is>
      </c>
      <c r="O237" s="43" t="inlineStr">
        <is>
          <t>Roaa Soloh and Lara Abou Orm and Dana Dabdoub</t>
        </is>
      </c>
      <c r="P237" s="43" t="inlineStr">
        <is>
          <t>10.1016/j.health.2025.100439</t>
        </is>
      </c>
      <c r="Q237" s="41" t="inlineStr">
        <is>
          <t>Healthcare Analytics</t>
        </is>
      </c>
      <c r="R237" s="43" t="inlineStr">
        <is>
          <t>article</t>
        </is>
      </c>
      <c r="S237" s="43" t="inlineStr">
        <is>
          <t>Elsevier Inc.</t>
        </is>
      </c>
      <c r="T237" s="43" t="inlineStr">
        <is>
          <t>https://www.sciencedirect.com/science/article/pii/S2772442525000589</t>
        </is>
      </c>
      <c r="U237" s="41" t="str"/>
      <c r="V237" s="43"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W237" s="43" t="inlineStr">
        <is>
          <t>title_abstract_plus_targeted_primary_source_verification</t>
        </is>
      </c>
      <c r="X237" s="43" t="inlineStr">
        <is>
          <t>doi:10.1016/j.health.2025.100439</t>
        </is>
      </c>
      <c r="Y237" s="43">
        <f>COUNTIF($A$2:$A$431,A237)</f>
        <v/>
      </c>
      <c r="Z237" s="41">
        <f>IF(D237="Provisional include",IFERROR(IF(INDEX('Texto_completo_191'!$K$2:$K$193,MATCH(A237,'Texto_completo_191'!$A$2:$A$193,0))=0,"",INDEX('Texto_completo_191'!$K$2:$K$193,MATCH(A237,'Texto_completo_191'!$A$2:$A$193,0))),""),IF(D237="Excluded",J237,""))</f>
        <v/>
      </c>
      <c r="AA237" s="43">
        <f>IF(D237="Provisional include",IFERROR(IF(INDEX('Texto_completo_191'!$L$2:$L$193,MATCH(A237,'Texto_completo_191'!$A$2:$A$193,0))=0,"",INDEX('Texto_completo_191'!$L$2:$L$193,MATCH(A237,'Texto_completo_191'!$A$2:$A$193,0))),""),"")</f>
        <v/>
      </c>
      <c r="AB237" s="131">
        <f>IF(D237="Provisional include",IFERROR(IF(INDEX('Texto_completo_191'!$M$2:$M$193,MATCH(A237,'Texto_completo_191'!$A$2:$A$193,0))=0,"",INDEX('Texto_completo_191'!$M$2:$M$193,MATCH(A237,'Texto_completo_191'!$A$2:$A$193,0))),""),"")</f>
        <v/>
      </c>
    </row>
    <row r="238" ht="34" customHeight="1">
      <c r="A238" s="130" t="n">
        <v>237</v>
      </c>
      <c r="B238" s="43" t="inlineStr">
        <is>
          <t>include_after_full_text_open_access</t>
        </is>
      </c>
      <c r="C238" s="41" t="inlineStr">
        <is>
          <t>Incluir tras revisión de texto completo abierto</t>
        </is>
      </c>
      <c r="D238" s="43" t="inlineStr">
        <is>
          <t>Provisional include</t>
        </is>
      </c>
      <c r="E238" s="43" t="inlineStr">
        <is>
          <t>Sí</t>
        </is>
      </c>
      <c r="F238" s="43" t="inlineStr">
        <is>
          <t>Full-text review</t>
        </is>
      </c>
      <c r="G238" s="41">
        <f>IF(D238="Provisional include",IFERROR(INDEX('Texto_completo_191'!$H$2:$H$193,MATCH(A238,'Texto_completo_191'!$A$2:$A$193,0)),"Not recorded"),IF(D238="Report not retrieved","Not retrieved","Not applicable"))</f>
        <v/>
      </c>
      <c r="H238" s="41">
        <f>IF(D238="Provisional include",IFERROR(INDEX('Texto_completo_191'!$J$2:$J$193,MATCH(A238,'Texto_completo_191'!$A$2:$A$193,0)),"Pending adjudication"),IF(D238="Report not retrieved","Report not retrieved","Not applicable"))</f>
        <v/>
      </c>
      <c r="I238" s="41" t="n"/>
      <c r="J238" s="41" t="inlineStr">
        <is>
          <t>Texto completo confirma estudio primario con Hybrid aplicado a ASD (Emotion recognition).</t>
        </is>
      </c>
      <c r="K238" s="43" t="n"/>
      <c r="L238" s="43" t="n"/>
      <c r="M238" s="130" t="n">
        <v>2025</v>
      </c>
      <c r="N238" s="41" t="inlineStr">
        <is>
          <t>Late Fusion Model for Emotion Recognition from Facial Expressions and Biosignals in a Dataset of Children with Autism Spectrum Disorder</t>
        </is>
      </c>
      <c r="O238" s="43" t="inlineStr">
        <is>
          <t>Dominika Kiejdo and Monika Depka Prądzinska and Teresa Zawadzka</t>
        </is>
      </c>
      <c r="P238" s="43" t="inlineStr">
        <is>
          <t>10.3390/s25247485</t>
        </is>
      </c>
      <c r="Q238" s="41" t="inlineStr">
        <is>
          <t>Sensors</t>
        </is>
      </c>
      <c r="R238" s="43" t="inlineStr">
        <is>
          <t>article</t>
        </is>
      </c>
      <c r="S238" s="43" t="inlineStr">
        <is>
          <t>Multidisciplinary Digital Publishing Institute (MDPI)</t>
        </is>
      </c>
      <c r="T238" s="43" t="inlineStr">
        <is>
          <t>https://www.mdpi.com/1424-8220/25/24/7485/pdf?version=1765281915</t>
        </is>
      </c>
      <c r="U238" s="41" t="inlineStr">
        <is>
          <t>Texto completo abierto revisado; evidencia y codificación en Extraccion_RQ_nuevos.</t>
        </is>
      </c>
      <c r="V238" s="43"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W238" s="43" t="inlineStr">
        <is>
          <t>open_full_text_review_2026_09_04</t>
        </is>
      </c>
      <c r="X238" s="43" t="inlineStr">
        <is>
          <t>doi:10.3390/s25247485</t>
        </is>
      </c>
      <c r="Y238" s="43">
        <f>COUNTIF($A$2:$A$431,A238)</f>
        <v/>
      </c>
      <c r="Z238" s="41">
        <f>IF(D238="Provisional include",IFERROR(IF(INDEX('Texto_completo_191'!$K$2:$K$193,MATCH(A238,'Texto_completo_191'!$A$2:$A$193,0))=0,"",INDEX('Texto_completo_191'!$K$2:$K$193,MATCH(A238,'Texto_completo_191'!$A$2:$A$193,0))),""),IF(D238="Excluded",J238,""))</f>
        <v/>
      </c>
      <c r="AA238" s="43">
        <f>IF(D238="Provisional include",IFERROR(IF(INDEX('Texto_completo_191'!$L$2:$L$193,MATCH(A238,'Texto_completo_191'!$A$2:$A$193,0))=0,"",INDEX('Texto_completo_191'!$L$2:$L$193,MATCH(A238,'Texto_completo_191'!$A$2:$A$193,0))),""),"")</f>
        <v/>
      </c>
      <c r="AB238" s="131">
        <f>IF(D238="Provisional include",IFERROR(IF(INDEX('Texto_completo_191'!$M$2:$M$193,MATCH(A238,'Texto_completo_191'!$A$2:$A$193,0))=0,"",INDEX('Texto_completo_191'!$M$2:$M$193,MATCH(A238,'Texto_completo_191'!$A$2:$A$193,0))),""),"")</f>
        <v/>
      </c>
    </row>
    <row r="239" ht="34" customHeight="1">
      <c r="A239" s="130" t="n">
        <v>238</v>
      </c>
      <c r="B239" s="43" t="inlineStr">
        <is>
          <t>exclude_secondary_or_nonempirical_publication</t>
        </is>
      </c>
      <c r="C239" s="41" t="inlineStr">
        <is>
          <t>Excluir: publicación secundaria/no empírica</t>
        </is>
      </c>
      <c r="D239" s="43" t="inlineStr">
        <is>
          <t>Excluded</t>
        </is>
      </c>
      <c r="E239" s="43" t="inlineStr">
        <is>
          <t>No</t>
        </is>
      </c>
      <c r="F239" s="43" t="inlineStr">
        <is>
          <t>Title/abstract screening</t>
        </is>
      </c>
      <c r="G239" s="41">
        <f>IF(D239="Provisional include",IFERROR(INDEX('Texto_completo_191'!$H$2:$H$193,MATCH(A239,'Texto_completo_191'!$A$2:$A$193,0)),"Not recorded"),IF(D239="Report not retrieved","Not retrieved","Not applicable"))</f>
        <v/>
      </c>
      <c r="H239" s="41">
        <f>IF(D239="Provisional include",IFERROR(INDEX('Texto_completo_191'!$J$2:$J$193,MATCH(A239,'Texto_completo_191'!$A$2:$A$193,0)),"Pending adjudication"),IF(D239="Report not retrieved","Report not retrieved","Not applicable"))</f>
        <v/>
      </c>
      <c r="I239" s="41" t="str"/>
      <c r="J239" s="41" t="inlineStr">
        <is>
          <t>Revisión, metaanálisis, encuesta de literatura, protocolo, perspectiva, carta, editorial o capítulo de síntesis sin estudio primario elegible.</t>
        </is>
      </c>
      <c r="K239" s="43" t="n"/>
      <c r="L239" s="43" t="n"/>
      <c r="M239" s="130" t="n">
        <v>2026</v>
      </c>
      <c r="N239" s="41" t="inlineStr">
        <is>
          <t>Use of Automation Technologies and Data Mining in Speech Recognition for Autism</t>
        </is>
      </c>
      <c r="O239" s="43" t="inlineStr">
        <is>
          <t>Rongjie Mao and Yuncheng Zhu</t>
        </is>
      </c>
      <c r="P239" s="43" t="inlineStr">
        <is>
          <t>10.1002/BRB3.71229</t>
        </is>
      </c>
      <c r="Q239" s="41" t="inlineStr">
        <is>
          <t>Brain and Behavior</t>
        </is>
      </c>
      <c r="R239" s="43" t="inlineStr">
        <is>
          <t>article</t>
        </is>
      </c>
      <c r="S239" s="43" t="inlineStr">
        <is>
          <t>John Wiley and Sons Ltd</t>
        </is>
      </c>
      <c r="T239" s="43" t="inlineStr">
        <is>
          <t>https://doi.org/10.1002/BRB3.71229</t>
        </is>
      </c>
      <c r="U239" s="41" t="str"/>
      <c r="V239"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W239" s="43" t="inlineStr">
        <is>
          <t>title_abstract_plus_targeted_primary_source_verification</t>
        </is>
      </c>
      <c r="X239" s="43" t="inlineStr">
        <is>
          <t>doi:10.1002/brb3.71229</t>
        </is>
      </c>
      <c r="Y239" s="43">
        <f>COUNTIF($A$2:$A$431,A239)</f>
        <v/>
      </c>
      <c r="Z239" s="41">
        <f>IF(D239="Provisional include",IFERROR(IF(INDEX('Texto_completo_191'!$K$2:$K$193,MATCH(A239,'Texto_completo_191'!$A$2:$A$193,0))=0,"",INDEX('Texto_completo_191'!$K$2:$K$193,MATCH(A239,'Texto_completo_191'!$A$2:$A$193,0))),""),IF(D239="Excluded",J239,""))</f>
        <v/>
      </c>
      <c r="AA239" s="43">
        <f>IF(D239="Provisional include",IFERROR(IF(INDEX('Texto_completo_191'!$L$2:$L$193,MATCH(A239,'Texto_completo_191'!$A$2:$A$193,0))=0,"",INDEX('Texto_completo_191'!$L$2:$L$193,MATCH(A239,'Texto_completo_191'!$A$2:$A$193,0))),""),"")</f>
        <v/>
      </c>
      <c r="AB239" s="131">
        <f>IF(D239="Provisional include",IFERROR(IF(INDEX('Texto_completo_191'!$M$2:$M$193,MATCH(A239,'Texto_completo_191'!$A$2:$A$193,0))=0,"",INDEX('Texto_completo_191'!$M$2:$M$193,MATCH(A239,'Texto_completo_191'!$A$2:$A$193,0))),""),"")</f>
        <v/>
      </c>
    </row>
    <row r="240" ht="34" customHeight="1">
      <c r="A240" s="130" t="n">
        <v>239</v>
      </c>
      <c r="B240" s="43" t="inlineStr">
        <is>
          <t>include_after_title_abstract_screen</t>
        </is>
      </c>
      <c r="C240" s="41" t="inlineStr">
        <is>
          <t>Incluir provisionalmente</t>
        </is>
      </c>
      <c r="D240" s="43" t="inlineStr">
        <is>
          <t>Provisional include</t>
        </is>
      </c>
      <c r="E240" s="43" t="inlineStr">
        <is>
          <t>Sí</t>
        </is>
      </c>
      <c r="F240" s="43" t="inlineStr">
        <is>
          <t>Title/abstract screening</t>
        </is>
      </c>
      <c r="G240" s="41">
        <f>IF(D240="Provisional include",IFERROR(INDEX('Texto_completo_191'!$H$2:$H$193,MATCH(A240,'Texto_completo_191'!$A$2:$A$193,0)),"Not recorded"),IF(D240="Report not retrieved","Not retrieved","Not applicable"))</f>
        <v/>
      </c>
      <c r="H240" s="41">
        <f>IF(D240="Provisional include",IFERROR(INDEX('Texto_completo_191'!$J$2:$J$193,MATCH(A240,'Texto_completo_191'!$A$2:$A$193,0)),"Pending adjudication"),IF(D240="Report not retrieved","Report not retrieved","Not applicable"))</f>
        <v/>
      </c>
      <c r="I240" s="41" t="str"/>
      <c r="J240" s="41" t="inlineStr">
        <is>
          <t>Estudio primario o implementación/evaluación empírica de IA, aprendizaje automático o modelado computacional aplicado a ASD, riesgo, caracterización, apoyo o intervención.</t>
        </is>
      </c>
      <c r="K240" s="43" t="n"/>
      <c r="L240" s="43" t="n"/>
      <c r="M240" s="130" t="n">
        <v>2025</v>
      </c>
      <c r="N240" s="41" t="inlineStr">
        <is>
          <t>Real-Time Classification for EEG Data in Children With ASD Using Deep Learning Techniques</t>
        </is>
      </c>
      <c r="O240" s="43" t="inlineStr">
        <is>
          <t>P L Lekshmylal and E Suresh Kumar and Ashalatha Radhakrishnan and G Shiny</t>
        </is>
      </c>
      <c r="P240" s="43" t="inlineStr">
        <is>
          <t>10.1002/DNEU.23009</t>
        </is>
      </c>
      <c r="Q240" s="41" t="inlineStr">
        <is>
          <t>Developmental Neurobiology</t>
        </is>
      </c>
      <c r="R240" s="43" t="inlineStr">
        <is>
          <t>article</t>
        </is>
      </c>
      <c r="S240" s="43" t="inlineStr">
        <is>
          <t>John Wiley and Sons Inc</t>
        </is>
      </c>
      <c r="T240" s="43" t="inlineStr">
        <is>
          <t>https://doi.org/10.1002/DNEU.23009</t>
        </is>
      </c>
      <c r="U240" s="41" t="str"/>
      <c r="V240"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240" s="43" t="inlineStr">
        <is>
          <t>title_abstract_plus_targeted_primary_source_verification</t>
        </is>
      </c>
      <c r="X240" s="43" t="inlineStr">
        <is>
          <t>doi:10.1002/dneu.23009</t>
        </is>
      </c>
      <c r="Y240" s="43">
        <f>COUNTIF($A$2:$A$431,A240)</f>
        <v/>
      </c>
      <c r="Z240" s="41">
        <f>IF(D240="Provisional include",IFERROR(IF(INDEX('Texto_completo_191'!$K$2:$K$193,MATCH(A240,'Texto_completo_191'!$A$2:$A$193,0))=0,"",INDEX('Texto_completo_191'!$K$2:$K$193,MATCH(A240,'Texto_completo_191'!$A$2:$A$193,0))),""),IF(D240="Excluded",J240,""))</f>
        <v/>
      </c>
      <c r="AA240" s="43">
        <f>IF(D240="Provisional include",IFERROR(IF(INDEX('Texto_completo_191'!$L$2:$L$193,MATCH(A240,'Texto_completo_191'!$A$2:$A$193,0))=0,"",INDEX('Texto_completo_191'!$L$2:$L$193,MATCH(A240,'Texto_completo_191'!$A$2:$A$193,0))),""),"")</f>
        <v/>
      </c>
      <c r="AB240" s="131">
        <f>IF(D240="Provisional include",IFERROR(IF(INDEX('Texto_completo_191'!$M$2:$M$193,MATCH(A240,'Texto_completo_191'!$A$2:$A$193,0))=0,"",INDEX('Texto_completo_191'!$M$2:$M$193,MATCH(A240,'Texto_completo_191'!$A$2:$A$193,0))),""),"")</f>
        <v/>
      </c>
    </row>
    <row r="241" ht="34" customHeight="1">
      <c r="A241" s="130" t="n">
        <v>240</v>
      </c>
      <c r="B241" s="43" t="inlineStr">
        <is>
          <t>include_after_title_abstract_screen</t>
        </is>
      </c>
      <c r="C241" s="41" t="inlineStr">
        <is>
          <t>Incluir provisionalmente</t>
        </is>
      </c>
      <c r="D241" s="43" t="inlineStr">
        <is>
          <t>Provisional include</t>
        </is>
      </c>
      <c r="E241" s="43" t="inlineStr">
        <is>
          <t>Sí</t>
        </is>
      </c>
      <c r="F241" s="43" t="inlineStr">
        <is>
          <t>Title/abstract screening</t>
        </is>
      </c>
      <c r="G241" s="41">
        <f>IF(D241="Provisional include",IFERROR(INDEX('Texto_completo_191'!$H$2:$H$193,MATCH(A241,'Texto_completo_191'!$A$2:$A$193,0)),"Not recorded"),IF(D241="Report not retrieved","Not retrieved","Not applicable"))</f>
        <v/>
      </c>
      <c r="H241" s="41">
        <f>IF(D241="Provisional include",IFERROR(INDEX('Texto_completo_191'!$J$2:$J$193,MATCH(A241,'Texto_completo_191'!$A$2:$A$193,0)),"Pending adjudication"),IF(D241="Report not retrieved","Report not retrieved","Not applicable"))</f>
        <v/>
      </c>
      <c r="I241" s="41" t="str"/>
      <c r="J241" s="41" t="inlineStr">
        <is>
          <t>Estudio primario o implementación/evaluación empírica de IA, aprendizaje automático o modelado computacional aplicado a ASD, riesgo, caracterización, apoyo o intervención.</t>
        </is>
      </c>
      <c r="K241" s="43" t="n"/>
      <c r="L241" s="43" t="n"/>
      <c r="M241" s="130" t="n">
        <v>2026</v>
      </c>
      <c r="N241" s="41" t="inlineStr">
        <is>
          <t>Symptom-based classification of 16p11.2 copy number variations underlying the multidimensional autism spectrum disorder phenotype using machine learning methods</t>
        </is>
      </c>
      <c r="O241" s="43"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P241" s="43" t="inlineStr">
        <is>
          <t>10.1016/j.reia.2026.202865</t>
        </is>
      </c>
      <c r="Q241" s="41" t="inlineStr">
        <is>
          <t>Research in Autism</t>
        </is>
      </c>
      <c r="R241" s="43" t="inlineStr">
        <is>
          <t>article</t>
        </is>
      </c>
      <c r="S241" s="43" t="inlineStr">
        <is>
          <t>Elsevier Ltd</t>
        </is>
      </c>
      <c r="T241" s="43" t="inlineStr">
        <is>
          <t>https://www.sciencedirect.com/science/article/pii/S3050656526000799</t>
        </is>
      </c>
      <c r="U241" s="41" t="str"/>
      <c r="V241" s="43"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W241" s="43" t="inlineStr">
        <is>
          <t>title_abstract_plus_targeted_primary_source_verification</t>
        </is>
      </c>
      <c r="X241" s="43" t="inlineStr">
        <is>
          <t>doi:10.1016/j.reia.2026.202865</t>
        </is>
      </c>
      <c r="Y241" s="43">
        <f>COUNTIF($A$2:$A$431,A241)</f>
        <v/>
      </c>
      <c r="Z241" s="41">
        <f>IF(D241="Provisional include",IFERROR(IF(INDEX('Texto_completo_191'!$K$2:$K$193,MATCH(A241,'Texto_completo_191'!$A$2:$A$193,0))=0,"",INDEX('Texto_completo_191'!$K$2:$K$193,MATCH(A241,'Texto_completo_191'!$A$2:$A$193,0))),""),IF(D241="Excluded",J241,""))</f>
        <v/>
      </c>
      <c r="AA241" s="43">
        <f>IF(D241="Provisional include",IFERROR(IF(INDEX('Texto_completo_191'!$L$2:$L$193,MATCH(A241,'Texto_completo_191'!$A$2:$A$193,0))=0,"",INDEX('Texto_completo_191'!$L$2:$L$193,MATCH(A241,'Texto_completo_191'!$A$2:$A$193,0))),""),"")</f>
        <v/>
      </c>
      <c r="AB241" s="131">
        <f>IF(D241="Provisional include",IFERROR(IF(INDEX('Texto_completo_191'!$M$2:$M$193,MATCH(A241,'Texto_completo_191'!$A$2:$A$193,0))=0,"",INDEX('Texto_completo_191'!$M$2:$M$193,MATCH(A241,'Texto_completo_191'!$A$2:$A$193,0))),""),"")</f>
        <v/>
      </c>
    </row>
    <row r="242" ht="34" customHeight="1">
      <c r="A242" s="130" t="n">
        <v>241</v>
      </c>
      <c r="B242" s="43" t="inlineStr">
        <is>
          <t>duplicate_within_export</t>
        </is>
      </c>
      <c r="C242" s="41" t="inlineStr">
        <is>
          <t>No agregar: duplicado interno</t>
        </is>
      </c>
      <c r="D242" s="43" t="inlineStr">
        <is>
          <t>Duplicate within update</t>
        </is>
      </c>
      <c r="E242" s="43" t="inlineStr">
        <is>
          <t>No</t>
        </is>
      </c>
      <c r="F242" s="43" t="inlineStr">
        <is>
          <t>Deduplication</t>
        </is>
      </c>
      <c r="G242" s="41">
        <f>IF(D242="Provisional include",IFERROR(INDEX('Texto_completo_191'!$H$2:$H$193,MATCH(A242,'Texto_completo_191'!$A$2:$A$193,0)),"Not recorded"),IF(D242="Report not retrieved","Not retrieved","Not applicable"))</f>
        <v/>
      </c>
      <c r="H242" s="41">
        <f>IF(D242="Provisional include",IFERROR(INDEX('Texto_completo_191'!$J$2:$J$193,MATCH(A242,'Texto_completo_191'!$A$2:$A$193,0)),"Pending adjudication"),IF(D242="Report not retrieved","Report not retrieved","Not applicable"))</f>
        <v/>
      </c>
      <c r="I242" s="41" t="str"/>
      <c r="J242" s="41" t="inlineStr">
        <is>
          <t>Mismo DOI o título que otro registro anterior de esta exportación.</t>
        </is>
      </c>
      <c r="K242" s="43" t="n">
        <v>198</v>
      </c>
      <c r="L242" s="43" t="n"/>
      <c r="M242" s="130" t="n">
        <v>2026</v>
      </c>
      <c r="N242" s="41" t="inlineStr">
        <is>
          <t>A Multimodal AI Framework for Early Autism Identification Using CbRNN–Ensemble Modelling and Advanced NCIAPPF-Based Temporal Encoding</t>
        </is>
      </c>
      <c r="O242" s="43" t="inlineStr">
        <is>
          <t>Indhu Bonthala and Sravanthi Chadubudhi and Sreeja Linga and Shaik Khasim Saheb</t>
        </is>
      </c>
      <c r="P242" s="43" t="inlineStr">
        <is>
          <t>10.1002/JDN.70117</t>
        </is>
      </c>
      <c r="Q242" s="41" t="inlineStr">
        <is>
          <t>International Journal of Developmental Neuroscience</t>
        </is>
      </c>
      <c r="R242" s="43" t="inlineStr">
        <is>
          <t>article</t>
        </is>
      </c>
      <c r="S242" s="43" t="inlineStr">
        <is>
          <t>John Wiley and Sons Inc</t>
        </is>
      </c>
      <c r="T242" s="43" t="inlineStr">
        <is>
          <t>https://doi.org/10.1002/JDN.70117</t>
        </is>
      </c>
      <c r="U242" s="41" t="str"/>
      <c r="V242"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242" s="43" t="inlineStr">
        <is>
          <t>title_abstract_plus_targeted_primary_source_verification</t>
        </is>
      </c>
      <c r="X242" s="43" t="inlineStr">
        <is>
          <t>doi:10.1002/jdn.70117</t>
        </is>
      </c>
      <c r="Y242" s="43">
        <f>COUNTIF($A$2:$A$431,A242)</f>
        <v/>
      </c>
      <c r="Z242" s="41">
        <f>IF(D242="Provisional include",IFERROR(IF(INDEX('Texto_completo_191'!$K$2:$K$193,MATCH(A242,'Texto_completo_191'!$A$2:$A$193,0))=0,"",INDEX('Texto_completo_191'!$K$2:$K$193,MATCH(A242,'Texto_completo_191'!$A$2:$A$193,0))),""),IF(D242="Excluded",J242,""))</f>
        <v/>
      </c>
      <c r="AA242" s="43">
        <f>IF(D242="Provisional include",IFERROR(IF(INDEX('Texto_completo_191'!$L$2:$L$193,MATCH(A242,'Texto_completo_191'!$A$2:$A$193,0))=0,"",INDEX('Texto_completo_191'!$L$2:$L$193,MATCH(A242,'Texto_completo_191'!$A$2:$A$193,0))),""),"")</f>
        <v/>
      </c>
      <c r="AB242" s="131">
        <f>IF(D242="Provisional include",IFERROR(IF(INDEX('Texto_completo_191'!$M$2:$M$193,MATCH(A242,'Texto_completo_191'!$A$2:$A$193,0))=0,"",INDEX('Texto_completo_191'!$M$2:$M$193,MATCH(A242,'Texto_completo_191'!$A$2:$A$193,0))),""),"")</f>
        <v/>
      </c>
    </row>
    <row r="243" ht="34" customHeight="1">
      <c r="A243" s="130" t="n">
        <v>242</v>
      </c>
      <c r="B243" s="43" t="inlineStr">
        <is>
          <t>include_after_title_abstract_screen</t>
        </is>
      </c>
      <c r="C243" s="41" t="inlineStr">
        <is>
          <t>Incluir provisionalmente</t>
        </is>
      </c>
      <c r="D243" s="43" t="inlineStr">
        <is>
          <t>Provisional include</t>
        </is>
      </c>
      <c r="E243" s="43" t="inlineStr">
        <is>
          <t>Sí</t>
        </is>
      </c>
      <c r="F243" s="43" t="inlineStr">
        <is>
          <t>Title/abstract screening</t>
        </is>
      </c>
      <c r="G243" s="41">
        <f>IF(D243="Provisional include",IFERROR(INDEX('Texto_completo_191'!$H$2:$H$193,MATCH(A243,'Texto_completo_191'!$A$2:$A$193,0)),"Not recorded"),IF(D243="Report not retrieved","Not retrieved","Not applicable"))</f>
        <v/>
      </c>
      <c r="H243" s="41">
        <f>IF(D243="Provisional include",IFERROR(INDEX('Texto_completo_191'!$J$2:$J$193,MATCH(A243,'Texto_completo_191'!$A$2:$A$193,0)),"Pending adjudication"),IF(D243="Report not retrieved","Report not retrieved","Not applicable"))</f>
        <v/>
      </c>
      <c r="I243" s="41" t="str"/>
      <c r="J243" s="41" t="inlineStr">
        <is>
          <t>Estudio primario o implementación/evaluación empírica de IA, aprendizaje automático o modelado computacional aplicado a ASD, riesgo, caracterización, apoyo o intervención.</t>
        </is>
      </c>
      <c r="K243" s="43" t="n"/>
      <c r="L243" s="43" t="n"/>
      <c r="M243" s="130" t="n">
        <v>2026</v>
      </c>
      <c r="N243" s="41" t="inlineStr">
        <is>
          <t>Neurophysiological EEG Characterization of Autism Spectrum Disorder Using DWT-Based Frequency Analysis With Selective Electrodes and Brain Segmentation: An Explainable AI-Driven Approach</t>
        </is>
      </c>
      <c r="O243" s="43" t="inlineStr">
        <is>
          <t>Kazi Mahatir Mohammed Samir and Adnan Sami Sarker and Sawrav Das</t>
        </is>
      </c>
      <c r="P243" s="43" t="inlineStr">
        <is>
          <t>10.1096/FJ.202600019R</t>
        </is>
      </c>
      <c r="Q243" s="41" t="inlineStr">
        <is>
          <t>FASEB Journal</t>
        </is>
      </c>
      <c r="R243" s="43" t="inlineStr">
        <is>
          <t>article</t>
        </is>
      </c>
      <c r="S243" s="43" t="inlineStr">
        <is>
          <t>John Wiley and Sons Inc</t>
        </is>
      </c>
      <c r="T243" s="43" t="inlineStr">
        <is>
          <t>https://doi.org/10.1096/FJ.202600019R</t>
        </is>
      </c>
      <c r="U243" s="41" t="str"/>
      <c r="V243" s="43"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W243" s="43" t="inlineStr">
        <is>
          <t>title_abstract_plus_targeted_primary_source_verification</t>
        </is>
      </c>
      <c r="X243" s="43" t="inlineStr">
        <is>
          <t>doi:10.1096/fj.202600019r</t>
        </is>
      </c>
      <c r="Y243" s="43">
        <f>COUNTIF($A$2:$A$431,A243)</f>
        <v/>
      </c>
      <c r="Z243" s="41">
        <f>IF(D243="Provisional include",IFERROR(IF(INDEX('Texto_completo_191'!$K$2:$K$193,MATCH(A243,'Texto_completo_191'!$A$2:$A$193,0))=0,"",INDEX('Texto_completo_191'!$K$2:$K$193,MATCH(A243,'Texto_completo_191'!$A$2:$A$193,0))),""),IF(D243="Excluded",J243,""))</f>
        <v/>
      </c>
      <c r="AA243" s="43">
        <f>IF(D243="Provisional include",IFERROR(IF(INDEX('Texto_completo_191'!$L$2:$L$193,MATCH(A243,'Texto_completo_191'!$A$2:$A$193,0))=0,"",INDEX('Texto_completo_191'!$L$2:$L$193,MATCH(A243,'Texto_completo_191'!$A$2:$A$193,0))),""),"")</f>
        <v/>
      </c>
      <c r="AB243" s="131">
        <f>IF(D243="Provisional include",IFERROR(IF(INDEX('Texto_completo_191'!$M$2:$M$193,MATCH(A243,'Texto_completo_191'!$A$2:$A$193,0))=0,"",INDEX('Texto_completo_191'!$M$2:$M$193,MATCH(A243,'Texto_completo_191'!$A$2:$A$193,0))),""),"")</f>
        <v/>
      </c>
    </row>
    <row r="244" ht="34" customHeight="1">
      <c r="A244" s="130" t="n">
        <v>243</v>
      </c>
      <c r="B244" s="43" t="inlineStr">
        <is>
          <t>exclude_secondary_or_nonempirical_publication</t>
        </is>
      </c>
      <c r="C244" s="41" t="inlineStr">
        <is>
          <t>Excluir: publicación secundaria/no empírica</t>
        </is>
      </c>
      <c r="D244" s="43" t="inlineStr">
        <is>
          <t>Excluded</t>
        </is>
      </c>
      <c r="E244" s="43" t="inlineStr">
        <is>
          <t>No</t>
        </is>
      </c>
      <c r="F244" s="43" t="inlineStr">
        <is>
          <t>Title/abstract screening</t>
        </is>
      </c>
      <c r="G244" s="41">
        <f>IF(D244="Provisional include",IFERROR(INDEX('Texto_completo_191'!$H$2:$H$193,MATCH(A244,'Texto_completo_191'!$A$2:$A$193,0)),"Not recorded"),IF(D244="Report not retrieved","Not retrieved","Not applicable"))</f>
        <v/>
      </c>
      <c r="H244" s="41">
        <f>IF(D244="Provisional include",IFERROR(INDEX('Texto_completo_191'!$J$2:$J$193,MATCH(A244,'Texto_completo_191'!$A$2:$A$193,0)),"Pending adjudication"),IF(D244="Report not retrieved","Report not retrieved","Not applicable"))</f>
        <v/>
      </c>
      <c r="I244" s="41" t="str"/>
      <c r="J244" s="41" t="inlineStr">
        <is>
          <t>Revisión, metaanálisis, encuesta de literatura, protocolo, perspectiva, carta, editorial o capítulo de síntesis sin estudio primario elegible.</t>
        </is>
      </c>
      <c r="K244" s="43" t="n"/>
      <c r="L244" s="43" t="n"/>
      <c r="M244" s="130" t="n">
        <v>2026</v>
      </c>
      <c r="N244" s="41" t="inlineStr">
        <is>
          <t>Machine learning-based diagnosis of autism spectrum disorder in children and adolescents using eye-tracking data: a systematic review and meta-analysis</t>
        </is>
      </c>
      <c r="O244" s="43" t="inlineStr">
        <is>
          <t>Wenhao Han and Xinyu Yang and Xin Li and Jiacheng Wang and Juan Liu and Wei Pang</t>
        </is>
      </c>
      <c r="P244" s="43" t="inlineStr">
        <is>
          <t>10.1016/j.ijmedinf.2025.106235</t>
        </is>
      </c>
      <c r="Q244" s="41" t="inlineStr">
        <is>
          <t>International Journal of Medical Informatics</t>
        </is>
      </c>
      <c r="R244" s="43" t="inlineStr">
        <is>
          <t>article</t>
        </is>
      </c>
      <c r="S244" s="43" t="inlineStr">
        <is>
          <t>Elsevier Ireland Ltd</t>
        </is>
      </c>
      <c r="T244" s="43" t="inlineStr">
        <is>
          <t>https://www.sciencedirect.com/science/article/pii/S1386505625004526</t>
        </is>
      </c>
      <c r="U244" s="41" t="str"/>
      <c r="V244"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W244" s="43" t="inlineStr">
        <is>
          <t>title_abstract_plus_targeted_primary_source_verification</t>
        </is>
      </c>
      <c r="X244" s="43" t="inlineStr">
        <is>
          <t>doi:10.1016/j.ijmedinf.2025.106235</t>
        </is>
      </c>
      <c r="Y244" s="43">
        <f>COUNTIF($A$2:$A$431,A244)</f>
        <v/>
      </c>
      <c r="Z244" s="41">
        <f>IF(D244="Provisional include",IFERROR(IF(INDEX('Texto_completo_191'!$K$2:$K$193,MATCH(A244,'Texto_completo_191'!$A$2:$A$193,0))=0,"",INDEX('Texto_completo_191'!$K$2:$K$193,MATCH(A244,'Texto_completo_191'!$A$2:$A$193,0))),""),IF(D244="Excluded",J244,""))</f>
        <v/>
      </c>
      <c r="AA244" s="43">
        <f>IF(D244="Provisional include",IFERROR(IF(INDEX('Texto_completo_191'!$L$2:$L$193,MATCH(A244,'Texto_completo_191'!$A$2:$A$193,0))=0,"",INDEX('Texto_completo_191'!$L$2:$L$193,MATCH(A244,'Texto_completo_191'!$A$2:$A$193,0))),""),"")</f>
        <v/>
      </c>
      <c r="AB244" s="131">
        <f>IF(D244="Provisional include",IFERROR(IF(INDEX('Texto_completo_191'!$M$2:$M$193,MATCH(A244,'Texto_completo_191'!$A$2:$A$193,0))=0,"",INDEX('Texto_completo_191'!$M$2:$M$193,MATCH(A244,'Texto_completo_191'!$A$2:$A$193,0))),""),"")</f>
        <v/>
      </c>
    </row>
    <row r="245" ht="34" customHeight="1">
      <c r="A245" s="130" t="n">
        <v>244</v>
      </c>
      <c r="B245" s="43" t="inlineStr">
        <is>
          <t>include_after_title_abstract_screen</t>
        </is>
      </c>
      <c r="C245" s="41" t="inlineStr">
        <is>
          <t>Incluir provisionalmente</t>
        </is>
      </c>
      <c r="D245" s="43" t="inlineStr">
        <is>
          <t>Provisional include</t>
        </is>
      </c>
      <c r="E245" s="43" t="inlineStr">
        <is>
          <t>Sí</t>
        </is>
      </c>
      <c r="F245" s="43" t="inlineStr">
        <is>
          <t>Title/abstract screening</t>
        </is>
      </c>
      <c r="G245" s="41">
        <f>IF(D245="Provisional include",IFERROR(INDEX('Texto_completo_191'!$H$2:$H$193,MATCH(A245,'Texto_completo_191'!$A$2:$A$193,0)),"Not recorded"),IF(D245="Report not retrieved","Not retrieved","Not applicable"))</f>
        <v/>
      </c>
      <c r="H245" s="41">
        <f>IF(D245="Provisional include",IFERROR(INDEX('Texto_completo_191'!$J$2:$J$193,MATCH(A245,'Texto_completo_191'!$A$2:$A$193,0)),"Pending adjudication"),IF(D245="Report not retrieved","Report not retrieved","Not applicable"))</f>
        <v/>
      </c>
      <c r="I245" s="41" t="str"/>
      <c r="J245" s="41" t="inlineStr">
        <is>
          <t>Estudio primario o implementación/evaluación empírica de IA, aprendizaje automático o modelado computacional aplicado a ASD, riesgo, caracterización, apoyo o intervención.</t>
        </is>
      </c>
      <c r="K245" s="43" t="n"/>
      <c r="L245" s="43" t="n"/>
      <c r="M245" s="130" t="n">
        <v>2026</v>
      </c>
      <c r="N245" s="41" t="inlineStr">
        <is>
          <t>DHCA-Net: A Novel Dual-Stream Hierarchical Channel Attention Network for Explainable Autism Spectrum Disorder Detection From Facial Images</t>
        </is>
      </c>
      <c r="O245" s="43" t="inlineStr">
        <is>
          <t>Davinder Paul Singh and Tathagat Banerjee and C Anand Deva Durai and Shivam Mahendra Shukla and Prakash Gadipelli and Piyush Charan and Dheeraj Malhotra and Dharamvir and Ram Murat Singh and Yogendra Narayan and Vraj Patel and Ronak Panchal</t>
        </is>
      </c>
      <c r="P245" s="43" t="inlineStr">
        <is>
          <t>10.1002/JDN.70158</t>
        </is>
      </c>
      <c r="Q245" s="41" t="inlineStr">
        <is>
          <t>International Journal of Developmental Neuroscience</t>
        </is>
      </c>
      <c r="R245" s="43" t="inlineStr">
        <is>
          <t>article</t>
        </is>
      </c>
      <c r="S245" s="43" t="inlineStr">
        <is>
          <t>John Wiley and Sons Inc</t>
        </is>
      </c>
      <c r="T245" s="43" t="inlineStr">
        <is>
          <t>https://doi.org/10.1002/JDN.70158</t>
        </is>
      </c>
      <c r="U245" s="41" t="str"/>
      <c r="V245" s="43"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W245" s="43" t="inlineStr">
        <is>
          <t>title_abstract_plus_targeted_primary_source_verification</t>
        </is>
      </c>
      <c r="X245" s="43" t="inlineStr">
        <is>
          <t>doi:10.1002/jdn.70158</t>
        </is>
      </c>
      <c r="Y245" s="43">
        <f>COUNTIF($A$2:$A$431,A245)</f>
        <v/>
      </c>
      <c r="Z245" s="41">
        <f>IF(D245="Provisional include",IFERROR(IF(INDEX('Texto_completo_191'!$K$2:$K$193,MATCH(A245,'Texto_completo_191'!$A$2:$A$193,0))=0,"",INDEX('Texto_completo_191'!$K$2:$K$193,MATCH(A245,'Texto_completo_191'!$A$2:$A$193,0))),""),IF(D245="Excluded",J245,""))</f>
        <v/>
      </c>
      <c r="AA245" s="43">
        <f>IF(D245="Provisional include",IFERROR(IF(INDEX('Texto_completo_191'!$L$2:$L$193,MATCH(A245,'Texto_completo_191'!$A$2:$A$193,0))=0,"",INDEX('Texto_completo_191'!$L$2:$L$193,MATCH(A245,'Texto_completo_191'!$A$2:$A$193,0))),""),"")</f>
        <v/>
      </c>
      <c r="AB245" s="131">
        <f>IF(D245="Provisional include",IFERROR(IF(INDEX('Texto_completo_191'!$M$2:$M$193,MATCH(A245,'Texto_completo_191'!$A$2:$A$193,0))=0,"",INDEX('Texto_completo_191'!$M$2:$M$193,MATCH(A245,'Texto_completo_191'!$A$2:$A$193,0))),""),"")</f>
        <v/>
      </c>
    </row>
    <row r="246" ht="34" customHeight="1">
      <c r="A246" s="130" t="n">
        <v>245</v>
      </c>
      <c r="B246" s="43" t="inlineStr">
        <is>
          <t>duplicate_within_export</t>
        </is>
      </c>
      <c r="C246" s="41" t="inlineStr">
        <is>
          <t>No agregar: duplicado interno</t>
        </is>
      </c>
      <c r="D246" s="43" t="inlineStr">
        <is>
          <t>Duplicate within update</t>
        </is>
      </c>
      <c r="E246" s="43" t="inlineStr">
        <is>
          <t>No</t>
        </is>
      </c>
      <c r="F246" s="43" t="inlineStr">
        <is>
          <t>Deduplication</t>
        </is>
      </c>
      <c r="G246" s="41">
        <f>IF(D246="Provisional include",IFERROR(INDEX('Texto_completo_191'!$H$2:$H$193,MATCH(A246,'Texto_completo_191'!$A$2:$A$193,0)),"Not recorded"),IF(D246="Report not retrieved","Not retrieved","Not applicable"))</f>
        <v/>
      </c>
      <c r="H246" s="41">
        <f>IF(D246="Provisional include",IFERROR(INDEX('Texto_completo_191'!$J$2:$J$193,MATCH(A246,'Texto_completo_191'!$A$2:$A$193,0)),"Pending adjudication"),IF(D246="Report not retrieved","Report not retrieved","Not applicable"))</f>
        <v/>
      </c>
      <c r="I246" s="41" t="str"/>
      <c r="J246" s="41" t="inlineStr">
        <is>
          <t>Mismo DOI o título que otro registro anterior de esta exportación.</t>
        </is>
      </c>
      <c r="K246" s="43" t="n">
        <v>173</v>
      </c>
      <c r="L246" s="43" t="n"/>
      <c r="M246" s="130" t="n">
        <v>2025</v>
      </c>
      <c r="N246" s="41" t="inlineStr">
        <is>
          <t>From Click to Chat: A Comparative, Bilingual Study of Autism-Related Information on Websites and General-Purpose AI Chatbots (Preprint)</t>
        </is>
      </c>
      <c r="O246" s="43" t="inlineStr">
        <is>
          <t>Valentin Nădășan and Ciprian-Rareș Păroiu and Alexandra Neguțescu and Elena-Gabriela Strete</t>
        </is>
      </c>
      <c r="P246" s="43" t="inlineStr">
        <is>
          <t>10.2196/85196</t>
        </is>
      </c>
      <c r="Q246" s="41" t="inlineStr">
        <is>
          <t>JMIR Formative Research</t>
        </is>
      </c>
      <c r="R246" s="43" t="inlineStr">
        <is>
          <t>article</t>
        </is>
      </c>
      <c r="S246" s="43" t="inlineStr">
        <is>
          <t>JMIR Publications Inc.</t>
        </is>
      </c>
      <c r="T246" s="43" t="inlineStr">
        <is>
          <t>https://www.sciencedirect.com/science/article/pii/S2561326X26005287</t>
        </is>
      </c>
      <c r="U246" s="41" t="str"/>
      <c r="V246" s="43" t="n"/>
      <c r="W246" s="43" t="inlineStr">
        <is>
          <t>title_abstract_plus_targeted_primary_source_verification</t>
        </is>
      </c>
      <c r="X246" s="43" t="inlineStr">
        <is>
          <t>doi:10.2196/85196</t>
        </is>
      </c>
      <c r="Y246" s="43">
        <f>COUNTIF($A$2:$A$431,A246)</f>
        <v/>
      </c>
      <c r="Z246" s="41">
        <f>IF(D246="Provisional include",IFERROR(IF(INDEX('Texto_completo_191'!$K$2:$K$193,MATCH(A246,'Texto_completo_191'!$A$2:$A$193,0))=0,"",INDEX('Texto_completo_191'!$K$2:$K$193,MATCH(A246,'Texto_completo_191'!$A$2:$A$193,0))),""),IF(D246="Excluded",J246,""))</f>
        <v/>
      </c>
      <c r="AA246" s="43">
        <f>IF(D246="Provisional include",IFERROR(IF(INDEX('Texto_completo_191'!$L$2:$L$193,MATCH(A246,'Texto_completo_191'!$A$2:$A$193,0))=0,"",INDEX('Texto_completo_191'!$L$2:$L$193,MATCH(A246,'Texto_completo_191'!$A$2:$A$193,0))),""),"")</f>
        <v/>
      </c>
      <c r="AB246" s="131">
        <f>IF(D246="Provisional include",IFERROR(IF(INDEX('Texto_completo_191'!$M$2:$M$193,MATCH(A246,'Texto_completo_191'!$A$2:$A$193,0))=0,"",INDEX('Texto_completo_191'!$M$2:$M$193,MATCH(A246,'Texto_completo_191'!$A$2:$A$193,0))),""),"")</f>
        <v/>
      </c>
    </row>
    <row r="247" ht="34" customHeight="1">
      <c r="A247" s="130" t="n">
        <v>246</v>
      </c>
      <c r="B247" s="43" t="inlineStr">
        <is>
          <t>include_after_title_abstract_screen</t>
        </is>
      </c>
      <c r="C247" s="41" t="inlineStr">
        <is>
          <t>Incluir provisionalmente</t>
        </is>
      </c>
      <c r="D247" s="43" t="inlineStr">
        <is>
          <t>Provisional include</t>
        </is>
      </c>
      <c r="E247" s="43" t="inlineStr">
        <is>
          <t>Sí</t>
        </is>
      </c>
      <c r="F247" s="43" t="inlineStr">
        <is>
          <t>Title/abstract screening</t>
        </is>
      </c>
      <c r="G247" s="41">
        <f>IF(D247="Provisional include",IFERROR(INDEX('Texto_completo_191'!$H$2:$H$193,MATCH(A247,'Texto_completo_191'!$A$2:$A$193,0)),"Not recorded"),IF(D247="Report not retrieved","Not retrieved","Not applicable"))</f>
        <v/>
      </c>
      <c r="H247" s="41">
        <f>IF(D247="Provisional include",IFERROR(INDEX('Texto_completo_191'!$J$2:$J$193,MATCH(A247,'Texto_completo_191'!$A$2:$A$193,0)),"Pending adjudication"),IF(D247="Report not retrieved","Report not retrieved","Not applicable"))</f>
        <v/>
      </c>
      <c r="I247" s="41" t="str"/>
      <c r="J247" s="41" t="inlineStr">
        <is>
          <t>Estudio primario o implementación/evaluación empírica de IA, aprendizaje automático o modelado computacional aplicado a ASD, riesgo, caracterización, apoyo o intervención.</t>
        </is>
      </c>
      <c r="K247" s="43" t="n"/>
      <c r="L247" s="43" t="n"/>
      <c r="M247" s="130" t="n">
        <v>2025</v>
      </c>
      <c r="N247" s="41" t="inlineStr">
        <is>
          <t>MTT: Multi-Tier Transformer for Early Diagnosis of Autism Spectrum Disorder and Language Disorder in Infants</t>
        </is>
      </c>
      <c r="O247" s="43" t="inlineStr">
        <is>
          <t>Jingyu Liu and Honghua Wang and Jialing Wang and Han Wu and Yifei Xu and Tao Zhang and Guangfeng Zhou</t>
        </is>
      </c>
      <c r="P247" s="43" t="inlineStr">
        <is>
          <t>10.1111/COIN.70131</t>
        </is>
      </c>
      <c r="Q247" s="41" t="inlineStr">
        <is>
          <t>Computational Intelligence</t>
        </is>
      </c>
      <c r="R247" s="43" t="inlineStr">
        <is>
          <t>article</t>
        </is>
      </c>
      <c r="S247" s="43" t="inlineStr">
        <is>
          <t>John Wiley and Sons Inc</t>
        </is>
      </c>
      <c r="T247" s="43" t="inlineStr">
        <is>
          <t>https://doi.org/10.1111/COIN.70131</t>
        </is>
      </c>
      <c r="U247" s="41" t="str"/>
      <c r="V247" s="43"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W247" s="43" t="inlineStr">
        <is>
          <t>title_abstract_plus_targeted_primary_source_verification</t>
        </is>
      </c>
      <c r="X247" s="43" t="inlineStr">
        <is>
          <t>doi:10.1111/coin.70131</t>
        </is>
      </c>
      <c r="Y247" s="43">
        <f>COUNTIF($A$2:$A$431,A247)</f>
        <v/>
      </c>
      <c r="Z247" s="41">
        <f>IF(D247="Provisional include",IFERROR(IF(INDEX('Texto_completo_191'!$K$2:$K$193,MATCH(A247,'Texto_completo_191'!$A$2:$A$193,0))=0,"",INDEX('Texto_completo_191'!$K$2:$K$193,MATCH(A247,'Texto_completo_191'!$A$2:$A$193,0))),""),IF(D247="Excluded",J247,""))</f>
        <v/>
      </c>
      <c r="AA247" s="43">
        <f>IF(D247="Provisional include",IFERROR(IF(INDEX('Texto_completo_191'!$L$2:$L$193,MATCH(A247,'Texto_completo_191'!$A$2:$A$193,0))=0,"",INDEX('Texto_completo_191'!$L$2:$L$193,MATCH(A247,'Texto_completo_191'!$A$2:$A$193,0))),""),"")</f>
        <v/>
      </c>
      <c r="AB247" s="131">
        <f>IF(D247="Provisional include",IFERROR(IF(INDEX('Texto_completo_191'!$M$2:$M$193,MATCH(A247,'Texto_completo_191'!$A$2:$A$193,0))=0,"",INDEX('Texto_completo_191'!$M$2:$M$193,MATCH(A247,'Texto_completo_191'!$A$2:$A$193,0))),""),"")</f>
        <v/>
      </c>
    </row>
    <row r="248" ht="34" customHeight="1">
      <c r="A248" s="130" t="n">
        <v>247</v>
      </c>
      <c r="B248" s="43" t="inlineStr">
        <is>
          <t>include_after_full_text_open_access</t>
        </is>
      </c>
      <c r="C248" s="41" t="inlineStr">
        <is>
          <t>Incluir tras revisión de texto completo abierto</t>
        </is>
      </c>
      <c r="D248" s="43" t="inlineStr">
        <is>
          <t>Provisional include</t>
        </is>
      </c>
      <c r="E248" s="43" t="inlineStr">
        <is>
          <t>Sí</t>
        </is>
      </c>
      <c r="F248" s="43" t="inlineStr">
        <is>
          <t>Full-text review</t>
        </is>
      </c>
      <c r="G248" s="41">
        <f>IF(D248="Provisional include",IFERROR(INDEX('Texto_completo_191'!$H$2:$H$193,MATCH(A248,'Texto_completo_191'!$A$2:$A$193,0)),"Not recorded"),IF(D248="Report not retrieved","Not retrieved","Not applicable"))</f>
        <v/>
      </c>
      <c r="H248" s="41">
        <f>IF(D248="Provisional include",IFERROR(INDEX('Texto_completo_191'!$J$2:$J$193,MATCH(A248,'Texto_completo_191'!$A$2:$A$193,0)),"Pending adjudication"),IF(D248="Report not retrieved","Report not retrieved","Not applicable"))</f>
        <v/>
      </c>
      <c r="I248" s="41" t="n"/>
      <c r="J248" s="41" t="inlineStr">
        <is>
          <t>Texto completo confirma estudio primario con Deep Learning aplicado a ASD (Emotion recognition and adaptive intervention).</t>
        </is>
      </c>
      <c r="K248" s="43" t="n"/>
      <c r="L248" s="43" t="n"/>
      <c r="M248" s="130" t="n">
        <v>2025</v>
      </c>
      <c r="N248" s="41" t="inlineStr">
        <is>
          <t>New intelligent music therapy method for applications of enhancing social skills of autism children based on TL-GCN and deep learning</t>
        </is>
      </c>
      <c r="O248" s="43" t="inlineStr">
        <is>
          <t>Qilong Wu</t>
        </is>
      </c>
      <c r="P248" s="43" t="inlineStr">
        <is>
          <t>10.1038/s41598-025-26307-3</t>
        </is>
      </c>
      <c r="Q248" s="41" t="inlineStr">
        <is>
          <t>Scientific Reports</t>
        </is>
      </c>
      <c r="R248" s="43" t="inlineStr">
        <is>
          <t>article</t>
        </is>
      </c>
      <c r="S248" s="43" t="inlineStr">
        <is>
          <t>Nature Research</t>
        </is>
      </c>
      <c r="T248" s="43" t="inlineStr">
        <is>
          <t>https://www.nature.com/articles/s41598-025-26307-3.pdf</t>
        </is>
      </c>
      <c r="U248" s="41" t="inlineStr">
        <is>
          <t>Texto completo abierto revisado; evidencia y codificación en Extraccion_RQ_nuevos.</t>
        </is>
      </c>
      <c r="V248" s="43"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W248" s="43" t="inlineStr">
        <is>
          <t>open_full_text_review_2026_09_04</t>
        </is>
      </c>
      <c r="X248" s="43" t="inlineStr">
        <is>
          <t>doi:10.1038/s41598-025-26307-3</t>
        </is>
      </c>
      <c r="Y248" s="43">
        <f>COUNTIF($A$2:$A$431,A248)</f>
        <v/>
      </c>
      <c r="Z248" s="41">
        <f>IF(D248="Provisional include",IFERROR(IF(INDEX('Texto_completo_191'!$K$2:$K$193,MATCH(A248,'Texto_completo_191'!$A$2:$A$193,0))=0,"",INDEX('Texto_completo_191'!$K$2:$K$193,MATCH(A248,'Texto_completo_191'!$A$2:$A$193,0))),""),IF(D248="Excluded",J248,""))</f>
        <v/>
      </c>
      <c r="AA248" s="43">
        <f>IF(D248="Provisional include",IFERROR(IF(INDEX('Texto_completo_191'!$L$2:$L$193,MATCH(A248,'Texto_completo_191'!$A$2:$A$193,0))=0,"",INDEX('Texto_completo_191'!$L$2:$L$193,MATCH(A248,'Texto_completo_191'!$A$2:$A$193,0))),""),"")</f>
        <v/>
      </c>
      <c r="AB248" s="131">
        <f>IF(D248="Provisional include",IFERROR(IF(INDEX('Texto_completo_191'!$M$2:$M$193,MATCH(A248,'Texto_completo_191'!$A$2:$A$193,0))=0,"",INDEX('Texto_completo_191'!$M$2:$M$193,MATCH(A248,'Texto_completo_191'!$A$2:$A$193,0))),""),"")</f>
        <v/>
      </c>
    </row>
    <row r="249" ht="34" customHeight="1">
      <c r="A249" s="130" t="n">
        <v>248</v>
      </c>
      <c r="B249" s="43" t="inlineStr">
        <is>
          <t>include_after_title_abstract_screen</t>
        </is>
      </c>
      <c r="C249" s="41" t="inlineStr">
        <is>
          <t>Incluir provisionalmente</t>
        </is>
      </c>
      <c r="D249" s="43" t="inlineStr">
        <is>
          <t>Provisional include</t>
        </is>
      </c>
      <c r="E249" s="43" t="inlineStr">
        <is>
          <t>Sí</t>
        </is>
      </c>
      <c r="F249" s="43" t="inlineStr">
        <is>
          <t>Title/abstract screening</t>
        </is>
      </c>
      <c r="G249" s="41">
        <f>IF(D249="Provisional include",IFERROR(INDEX('Texto_completo_191'!$H$2:$H$193,MATCH(A249,'Texto_completo_191'!$A$2:$A$193,0)),"Not recorded"),IF(D249="Report not retrieved","Not retrieved","Not applicable"))</f>
        <v/>
      </c>
      <c r="H249" s="41">
        <f>IF(D249="Provisional include",IFERROR(INDEX('Texto_completo_191'!$J$2:$J$193,MATCH(A249,'Texto_completo_191'!$A$2:$A$193,0)),"Pending adjudication"),IF(D249="Report not retrieved","Report not retrieved","Not applicable"))</f>
        <v/>
      </c>
      <c r="I249" s="41" t="str"/>
      <c r="J249" s="41" t="inlineStr">
        <is>
          <t>Estudio primario o implementación/evaluación empírica de IA, aprendizaje automático o modelado computacional aplicado a ASD, riesgo, caracterización, apoyo o intervención.</t>
        </is>
      </c>
      <c r="K249" s="43" t="n"/>
      <c r="L249" s="43" t="n"/>
      <c r="M249" s="130" t="n">
        <v>2026</v>
      </c>
      <c r="N249" s="41" t="inlineStr">
        <is>
          <t>Optimized quadrangle attention consolidated convolutional multi-scale vision transformer based autism detection</t>
        </is>
      </c>
      <c r="O249" s="43" t="inlineStr">
        <is>
          <t>Jagadesh Balasubramani</t>
        </is>
      </c>
      <c r="P249" s="43" t="inlineStr">
        <is>
          <t>10.1016/j.pscychresns.2026.112251</t>
        </is>
      </c>
      <c r="Q249" s="41" t="inlineStr">
        <is>
          <t>Psychiatry Research - Neuroimaging</t>
        </is>
      </c>
      <c r="R249" s="43" t="inlineStr">
        <is>
          <t>article</t>
        </is>
      </c>
      <c r="S249" s="43" t="inlineStr">
        <is>
          <t>Elsevier Ireland Ltd</t>
        </is>
      </c>
      <c r="T249" s="43" t="inlineStr">
        <is>
          <t>https://doi.org/10.1016/j.pscychresns.2026.112251</t>
        </is>
      </c>
      <c r="U249" s="41" t="str"/>
      <c r="V249"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249" s="43" t="inlineStr">
        <is>
          <t>title_abstract_plus_targeted_primary_source_verification</t>
        </is>
      </c>
      <c r="X249" s="43" t="inlineStr">
        <is>
          <t>doi:10.1016/j.pscychresns.2026.112251</t>
        </is>
      </c>
      <c r="Y249" s="43">
        <f>COUNTIF($A$2:$A$431,A249)</f>
        <v/>
      </c>
      <c r="Z249" s="41">
        <f>IF(D249="Provisional include",IFERROR(IF(INDEX('Texto_completo_191'!$K$2:$K$193,MATCH(A249,'Texto_completo_191'!$A$2:$A$193,0))=0,"",INDEX('Texto_completo_191'!$K$2:$K$193,MATCH(A249,'Texto_completo_191'!$A$2:$A$193,0))),""),IF(D249="Excluded",J249,""))</f>
        <v/>
      </c>
      <c r="AA249" s="43">
        <f>IF(D249="Provisional include",IFERROR(IF(INDEX('Texto_completo_191'!$L$2:$L$193,MATCH(A249,'Texto_completo_191'!$A$2:$A$193,0))=0,"",INDEX('Texto_completo_191'!$L$2:$L$193,MATCH(A249,'Texto_completo_191'!$A$2:$A$193,0))),""),"")</f>
        <v/>
      </c>
      <c r="AB249" s="131">
        <f>IF(D249="Provisional include",IFERROR(IF(INDEX('Texto_completo_191'!$M$2:$M$193,MATCH(A249,'Texto_completo_191'!$A$2:$A$193,0))=0,"",INDEX('Texto_completo_191'!$M$2:$M$193,MATCH(A249,'Texto_completo_191'!$A$2:$A$193,0))),""),"")</f>
        <v/>
      </c>
    </row>
    <row r="250" ht="34" customHeight="1">
      <c r="A250" s="130" t="n">
        <v>249</v>
      </c>
      <c r="B250" s="43" t="inlineStr">
        <is>
          <t>include_after_title_abstract_screen</t>
        </is>
      </c>
      <c r="C250" s="41" t="inlineStr">
        <is>
          <t>Incluir provisionalmente</t>
        </is>
      </c>
      <c r="D250" s="43" t="inlineStr">
        <is>
          <t>Provisional include</t>
        </is>
      </c>
      <c r="E250" s="43" t="inlineStr">
        <is>
          <t>Sí</t>
        </is>
      </c>
      <c r="F250" s="43" t="inlineStr">
        <is>
          <t>Title/abstract screening</t>
        </is>
      </c>
      <c r="G250" s="41">
        <f>IF(D250="Provisional include",IFERROR(INDEX('Texto_completo_191'!$H$2:$H$193,MATCH(A250,'Texto_completo_191'!$A$2:$A$193,0)),"Not recorded"),IF(D250="Report not retrieved","Not retrieved","Not applicable"))</f>
        <v/>
      </c>
      <c r="H250" s="41">
        <f>IF(D250="Provisional include",IFERROR(INDEX('Texto_completo_191'!$J$2:$J$193,MATCH(A250,'Texto_completo_191'!$A$2:$A$193,0)),"Pending adjudication"),IF(D250="Report not retrieved","Report not retrieved","Not applicable"))</f>
        <v/>
      </c>
      <c r="I250" s="41" t="str"/>
      <c r="J250" s="41" t="inlineStr">
        <is>
          <t>Estudio primario o implementación/evaluación empírica de IA, aprendizaje automático o modelado computacional aplicado a ASD, riesgo, caracterización, apoyo o intervención.</t>
        </is>
      </c>
      <c r="K250" s="43" t="n"/>
      <c r="L250" s="43" t="n"/>
      <c r="M250" s="130" t="n">
        <v>2025</v>
      </c>
      <c r="N250" s="41" t="inlineStr">
        <is>
          <t>An early detection of autism spectrum disorder using machine learning</t>
        </is>
      </c>
      <c r="O250" s="43" t="inlineStr">
        <is>
          <t>Shaba Irram and Mohammad Suaib</t>
        </is>
      </c>
      <c r="P250" s="43" t="inlineStr">
        <is>
          <t>10.1016/j.compbiomed.2025.111238</t>
        </is>
      </c>
      <c r="Q250" s="41" t="inlineStr">
        <is>
          <t>Computers in Biology and Medicine</t>
        </is>
      </c>
      <c r="R250" s="43" t="inlineStr">
        <is>
          <t>article</t>
        </is>
      </c>
      <c r="S250" s="43" t="inlineStr">
        <is>
          <t>Elsevier Ltd</t>
        </is>
      </c>
      <c r="T250" s="43" t="inlineStr">
        <is>
          <t>https://www.sciencedirect.com/science/article/pii/S0010482525015914</t>
        </is>
      </c>
      <c r="U250" s="41" t="str"/>
      <c r="V250"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250" s="43" t="inlineStr">
        <is>
          <t>title_abstract_plus_targeted_primary_source_verification</t>
        </is>
      </c>
      <c r="X250" s="43" t="inlineStr">
        <is>
          <t>doi:10.1016/j.compbiomed.2025.111238</t>
        </is>
      </c>
      <c r="Y250" s="43">
        <f>COUNTIF($A$2:$A$431,A250)</f>
        <v/>
      </c>
      <c r="Z250" s="41">
        <f>IF(D250="Provisional include",IFERROR(IF(INDEX('Texto_completo_191'!$K$2:$K$193,MATCH(A250,'Texto_completo_191'!$A$2:$A$193,0))=0,"",INDEX('Texto_completo_191'!$K$2:$K$193,MATCH(A250,'Texto_completo_191'!$A$2:$A$193,0))),""),IF(D250="Excluded",J250,""))</f>
        <v/>
      </c>
      <c r="AA250" s="43">
        <f>IF(D250="Provisional include",IFERROR(IF(INDEX('Texto_completo_191'!$L$2:$L$193,MATCH(A250,'Texto_completo_191'!$A$2:$A$193,0))=0,"",INDEX('Texto_completo_191'!$L$2:$L$193,MATCH(A250,'Texto_completo_191'!$A$2:$A$193,0))),""),"")</f>
        <v/>
      </c>
      <c r="AB250" s="131">
        <f>IF(D250="Provisional include",IFERROR(IF(INDEX('Texto_completo_191'!$M$2:$M$193,MATCH(A250,'Texto_completo_191'!$A$2:$A$193,0))=0,"",INDEX('Texto_completo_191'!$M$2:$M$193,MATCH(A250,'Texto_completo_191'!$A$2:$A$193,0))),""),"")</f>
        <v/>
      </c>
    </row>
    <row r="251" ht="34" customHeight="1">
      <c r="A251" s="130" t="n">
        <v>250</v>
      </c>
      <c r="B251" s="43" t="inlineStr">
        <is>
          <t>include_after_title_abstract_screen</t>
        </is>
      </c>
      <c r="C251" s="41" t="inlineStr">
        <is>
          <t>Incluir provisionalmente</t>
        </is>
      </c>
      <c r="D251" s="43" t="inlineStr">
        <is>
          <t>Provisional include</t>
        </is>
      </c>
      <c r="E251" s="43" t="inlineStr">
        <is>
          <t>Sí</t>
        </is>
      </c>
      <c r="F251" s="43" t="inlineStr">
        <is>
          <t>Title/abstract screening</t>
        </is>
      </c>
      <c r="G251" s="41">
        <f>IF(D251="Provisional include",IFERROR(INDEX('Texto_completo_191'!$H$2:$H$193,MATCH(A251,'Texto_completo_191'!$A$2:$A$193,0)),"Not recorded"),IF(D251="Report not retrieved","Not retrieved","Not applicable"))</f>
        <v/>
      </c>
      <c r="H251" s="41">
        <f>IF(D251="Provisional include",IFERROR(INDEX('Texto_completo_191'!$J$2:$J$193,MATCH(A251,'Texto_completo_191'!$A$2:$A$193,0)),"Pending adjudication"),IF(D251="Report not retrieved","Report not retrieved","Not applicable"))</f>
        <v/>
      </c>
      <c r="I251" s="41" t="str"/>
      <c r="J251" s="41" t="inlineStr">
        <is>
          <t>Estudio primario o implementación/evaluación empírica de IA, aprendizaje automático o modelado computacional aplicado a ASD, riesgo, caracterización, apoyo o intervención.</t>
        </is>
      </c>
      <c r="K251" s="43" t="n"/>
      <c r="L251" s="43" t="n"/>
      <c r="M251" s="130" t="n">
        <v>2026</v>
      </c>
      <c r="N251" s="41" t="inlineStr">
        <is>
          <t>An Effective LRSF-DLNN-Based Autism Spectrum Disorder Prediction Using EEG and fMRI</t>
        </is>
      </c>
      <c r="O251" s="43" t="inlineStr">
        <is>
          <t>Sahunthala S and Malathi S and Tamil Thendral M and Sudhahar T N</t>
        </is>
      </c>
      <c r="P251" s="43" t="inlineStr">
        <is>
          <t>10.1002/DNEU.70047</t>
        </is>
      </c>
      <c r="Q251" s="41" t="inlineStr">
        <is>
          <t>Developmental neurobiology</t>
        </is>
      </c>
      <c r="R251" s="43" t="inlineStr">
        <is>
          <t>article</t>
        </is>
      </c>
      <c r="S251" s="43" t="n"/>
      <c r="T251" s="43" t="inlineStr">
        <is>
          <t>https://doi.org/10.1002/DNEU.70047</t>
        </is>
      </c>
      <c r="U251" s="41" t="str"/>
      <c r="V251"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251" s="43" t="inlineStr">
        <is>
          <t>title_abstract_plus_targeted_primary_source_verification</t>
        </is>
      </c>
      <c r="X251" s="43" t="inlineStr">
        <is>
          <t>doi:10.1002/dneu.70047</t>
        </is>
      </c>
      <c r="Y251" s="43">
        <f>COUNTIF($A$2:$A$431,A251)</f>
        <v/>
      </c>
      <c r="Z251" s="41">
        <f>IF(D251="Provisional include",IFERROR(IF(INDEX('Texto_completo_191'!$K$2:$K$193,MATCH(A251,'Texto_completo_191'!$A$2:$A$193,0))=0,"",INDEX('Texto_completo_191'!$K$2:$K$193,MATCH(A251,'Texto_completo_191'!$A$2:$A$193,0))),""),IF(D251="Excluded",J251,""))</f>
        <v/>
      </c>
      <c r="AA251" s="43">
        <f>IF(D251="Provisional include",IFERROR(IF(INDEX('Texto_completo_191'!$L$2:$L$193,MATCH(A251,'Texto_completo_191'!$A$2:$A$193,0))=0,"",INDEX('Texto_completo_191'!$L$2:$L$193,MATCH(A251,'Texto_completo_191'!$A$2:$A$193,0))),""),"")</f>
        <v/>
      </c>
      <c r="AB251" s="131">
        <f>IF(D251="Provisional include",IFERROR(IF(INDEX('Texto_completo_191'!$M$2:$M$193,MATCH(A251,'Texto_completo_191'!$A$2:$A$193,0))=0,"",INDEX('Texto_completo_191'!$M$2:$M$193,MATCH(A251,'Texto_completo_191'!$A$2:$A$193,0))),""),"")</f>
        <v/>
      </c>
    </row>
    <row r="252" ht="34" customHeight="1">
      <c r="A252" s="130" t="n">
        <v>251</v>
      </c>
      <c r="B252" s="43" t="inlineStr">
        <is>
          <t>include_after_title_abstract_screen</t>
        </is>
      </c>
      <c r="C252" s="41" t="inlineStr">
        <is>
          <t>Incluir provisionalmente</t>
        </is>
      </c>
      <c r="D252" s="43" t="inlineStr">
        <is>
          <t>Provisional include</t>
        </is>
      </c>
      <c r="E252" s="43" t="inlineStr">
        <is>
          <t>Sí</t>
        </is>
      </c>
      <c r="F252" s="43" t="inlineStr">
        <is>
          <t>Title/abstract screening</t>
        </is>
      </c>
      <c r="G252" s="41">
        <f>IF(D252="Provisional include",IFERROR(INDEX('Texto_completo_191'!$H$2:$H$193,MATCH(A252,'Texto_completo_191'!$A$2:$A$193,0)),"Not recorded"),IF(D252="Report not retrieved","Not retrieved","Not applicable"))</f>
        <v/>
      </c>
      <c r="H252" s="41">
        <f>IF(D252="Provisional include",IFERROR(INDEX('Texto_completo_191'!$J$2:$J$193,MATCH(A252,'Texto_completo_191'!$A$2:$A$193,0)),"Pending adjudication"),IF(D252="Report not retrieved","Report not retrieved","Not applicable"))</f>
        <v/>
      </c>
      <c r="I252" s="41" t="n"/>
      <c r="J252" s="41" t="inlineStr">
        <is>
          <t>El DOI, la página editorial y el resumen están localizados. El registro avanza a evaluación completa; no existe evidencia de una recuperación fallida.</t>
        </is>
      </c>
      <c r="K252" s="43" t="n"/>
      <c r="L252" s="43" t="n"/>
      <c r="M252" s="130" t="n">
        <v>2025</v>
      </c>
      <c r="N252" s="41" t="inlineStr">
        <is>
          <t>Leveraging Deep Learning for Early Detection of Autism Spectrum Disorder in Augmented and Virtual Reality Mental Healthcare Environments</t>
        </is>
      </c>
      <c r="O252" s="43" t="inlineStr">
        <is>
          <t>Manjunath Ramanna Lamani and V Asha and K Padmaja</t>
        </is>
      </c>
      <c r="P252" s="43" t="inlineStr">
        <is>
          <t>10.1002/9781394302864.CH6</t>
        </is>
      </c>
      <c r="Q252" s="41" t="inlineStr">
        <is>
          <t>Augmented and Virtual Reality in Immersive Healthcare</t>
        </is>
      </c>
      <c r="R252" s="43" t="inlineStr">
        <is>
          <t>incollection</t>
        </is>
      </c>
      <c r="S252" s="43" t="inlineStr">
        <is>
          <t>Wiley</t>
        </is>
      </c>
      <c r="T252" s="43" t="inlineStr">
        <is>
          <t>https://onlinelibrary.wiley.com/doi/10.1002/9781394302864.ch6</t>
        </is>
      </c>
      <c r="U252" s="41" t="inlineStr">
        <is>
          <t>Informe localizado en Wiley. El resumen describe un marco de aprendizaje profundo en entornos AR/VR; se requiere evaluar el capítulo para confirmar diseño empírico y resultados.</t>
        </is>
      </c>
      <c r="V252" s="43"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W252" s="43" t="inlineStr">
        <is>
          <t>title_abstract_screen_plus_located_publisher_record</t>
        </is>
      </c>
      <c r="X252" s="43" t="inlineStr">
        <is>
          <t>doi:10.1002/9781394302864.ch6</t>
        </is>
      </c>
      <c r="Y252" s="43">
        <f>COUNTIF($A$2:$A$431,A252)</f>
        <v/>
      </c>
      <c r="Z252" s="41">
        <f>IF(D252="Provisional include",IFERROR(IF(INDEX('Texto_completo_191'!$K$2:$K$193,MATCH(A252,'Texto_completo_191'!$A$2:$A$193,0))=0,"",INDEX('Texto_completo_191'!$K$2:$K$193,MATCH(A252,'Texto_completo_191'!$A$2:$A$193,0))),""),IF(D252="Excluded",J252,""))</f>
        <v/>
      </c>
      <c r="AA252" s="43">
        <f>IF(D252="Provisional include",IFERROR(IF(INDEX('Texto_completo_191'!$L$2:$L$193,MATCH(A252,'Texto_completo_191'!$A$2:$A$193,0))=0,"",INDEX('Texto_completo_191'!$L$2:$L$193,MATCH(A252,'Texto_completo_191'!$A$2:$A$193,0))),""),"")</f>
        <v/>
      </c>
      <c r="AB252" s="131">
        <f>IF(D252="Provisional include",IFERROR(IF(INDEX('Texto_completo_191'!$M$2:$M$193,MATCH(A252,'Texto_completo_191'!$A$2:$A$193,0))=0,"",INDEX('Texto_completo_191'!$M$2:$M$193,MATCH(A252,'Texto_completo_191'!$A$2:$A$193,0))),""),"")</f>
        <v/>
      </c>
    </row>
    <row r="253" ht="34" customHeight="1">
      <c r="A253" s="130" t="n">
        <v>252</v>
      </c>
      <c r="B253" s="43" t="inlineStr">
        <is>
          <t>include_after_title_abstract_screen</t>
        </is>
      </c>
      <c r="C253" s="41" t="inlineStr">
        <is>
          <t>Incluir provisionalmente</t>
        </is>
      </c>
      <c r="D253" s="43" t="inlineStr">
        <is>
          <t>Provisional include</t>
        </is>
      </c>
      <c r="E253" s="43" t="inlineStr">
        <is>
          <t>Sí</t>
        </is>
      </c>
      <c r="F253" s="43" t="inlineStr">
        <is>
          <t>Title/abstract screening</t>
        </is>
      </c>
      <c r="G253" s="41">
        <f>IF(D253="Provisional include",IFERROR(INDEX('Texto_completo_191'!$H$2:$H$193,MATCH(A253,'Texto_completo_191'!$A$2:$A$193,0)),"Not recorded"),IF(D253="Report not retrieved","Not retrieved","Not applicable"))</f>
        <v/>
      </c>
      <c r="H253" s="41">
        <f>IF(D253="Provisional include",IFERROR(INDEX('Texto_completo_191'!$J$2:$J$193,MATCH(A253,'Texto_completo_191'!$A$2:$A$193,0)),"Pending adjudication"),IF(D253="Report not retrieved","Report not retrieved","Not applicable"))</f>
        <v/>
      </c>
      <c r="I253" s="41" t="str"/>
      <c r="J253" s="41" t="inlineStr">
        <is>
          <t>Estudio primario o implementación/evaluación empírica de IA, aprendizaje automático o modelado computacional aplicado a ASD, riesgo, caracterización, apoyo o intervención.</t>
        </is>
      </c>
      <c r="K253" s="43" t="n"/>
      <c r="L253" s="43" t="n"/>
      <c r="M253" s="130" t="n">
        <v>2025</v>
      </c>
      <c r="N253" s="41" t="inlineStr">
        <is>
          <t>A New Paradigm for Autism Spectrum Disorder Discrimination in Children Utilizing EEG Data Collected During Cartoon Viewing With a Focus on Atypical Semantic Processing</t>
        </is>
      </c>
      <c r="O253" s="43" t="inlineStr">
        <is>
          <t>Lin Deng and Meng Jie Lu and Le tong Yang and Yue Zhang and Hang yu Tan and Miao Cao and Fei Li</t>
        </is>
      </c>
      <c r="P253" s="43" t="inlineStr">
        <is>
          <t>10.1002/aur.70105</t>
        </is>
      </c>
      <c r="Q253" s="41" t="inlineStr">
        <is>
          <t>Autism Research</t>
        </is>
      </c>
      <c r="R253" s="43" t="inlineStr">
        <is>
          <t>article</t>
        </is>
      </c>
      <c r="S253" s="43" t="inlineStr">
        <is>
          <t>John Wiley and Sons Inc</t>
        </is>
      </c>
      <c r="T253" s="43" t="inlineStr">
        <is>
          <t>https://doi.org/10.1002/aur.70105</t>
        </is>
      </c>
      <c r="U253" s="41" t="str"/>
      <c r="V253" s="43"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W253" s="43" t="inlineStr">
        <is>
          <t>title_abstract_plus_targeted_primary_source_verification</t>
        </is>
      </c>
      <c r="X253" s="43" t="inlineStr">
        <is>
          <t>doi:10.1002/aur.70105</t>
        </is>
      </c>
      <c r="Y253" s="43">
        <f>COUNTIF($A$2:$A$431,A253)</f>
        <v/>
      </c>
      <c r="Z253" s="41">
        <f>IF(D253="Provisional include",IFERROR(IF(INDEX('Texto_completo_191'!$K$2:$K$193,MATCH(A253,'Texto_completo_191'!$A$2:$A$193,0))=0,"",INDEX('Texto_completo_191'!$K$2:$K$193,MATCH(A253,'Texto_completo_191'!$A$2:$A$193,0))),""),IF(D253="Excluded",J253,""))</f>
        <v/>
      </c>
      <c r="AA253" s="43">
        <f>IF(D253="Provisional include",IFERROR(IF(INDEX('Texto_completo_191'!$L$2:$L$193,MATCH(A253,'Texto_completo_191'!$A$2:$A$193,0))=0,"",INDEX('Texto_completo_191'!$L$2:$L$193,MATCH(A253,'Texto_completo_191'!$A$2:$A$193,0))),""),"")</f>
        <v/>
      </c>
      <c r="AB253" s="131">
        <f>IF(D253="Provisional include",IFERROR(IF(INDEX('Texto_completo_191'!$M$2:$M$193,MATCH(A253,'Texto_completo_191'!$A$2:$A$193,0))=0,"",INDEX('Texto_completo_191'!$M$2:$M$193,MATCH(A253,'Texto_completo_191'!$A$2:$A$193,0))),""),"")</f>
        <v/>
      </c>
    </row>
    <row r="254" ht="34" customHeight="1">
      <c r="A254" s="130" t="n">
        <v>253</v>
      </c>
      <c r="B254" s="43" t="inlineStr">
        <is>
          <t>exclude_secondary_or_nonempirical_publication</t>
        </is>
      </c>
      <c r="C254" s="41" t="inlineStr">
        <is>
          <t>Excluir: publicación secundaria/no empírica</t>
        </is>
      </c>
      <c r="D254" s="43" t="inlineStr">
        <is>
          <t>Excluded</t>
        </is>
      </c>
      <c r="E254" s="43" t="inlineStr">
        <is>
          <t>No</t>
        </is>
      </c>
      <c r="F254" s="43" t="inlineStr">
        <is>
          <t>Title/abstract screening</t>
        </is>
      </c>
      <c r="G254" s="41">
        <f>IF(D254="Provisional include",IFERROR(INDEX('Texto_completo_191'!$H$2:$H$193,MATCH(A254,'Texto_completo_191'!$A$2:$A$193,0)),"Not recorded"),IF(D254="Report not retrieved","Not retrieved","Not applicable"))</f>
        <v/>
      </c>
      <c r="H254" s="41">
        <f>IF(D254="Provisional include",IFERROR(INDEX('Texto_completo_191'!$J$2:$J$193,MATCH(A254,'Texto_completo_191'!$A$2:$A$193,0)),"Pending adjudication"),IF(D254="Report not retrieved","Report not retrieved","Not applicable"))</f>
        <v/>
      </c>
      <c r="I254" s="41" t="str"/>
      <c r="J254" s="41" t="inlineStr">
        <is>
          <t>Revisión, metaanálisis, encuesta de literatura, protocolo, perspectiva, carta, editorial o capítulo de síntesis sin estudio primario elegible.</t>
        </is>
      </c>
      <c r="K254" s="43" t="n"/>
      <c r="L254" s="43" t="n"/>
      <c r="M254" s="130" t="n">
        <v>2025</v>
      </c>
      <c r="N254" s="41" t="inlineStr">
        <is>
          <t>The evolving landscape: A bibliometric and visual analysis of language interventions research for children with ASD</t>
        </is>
      </c>
      <c r="O254" s="43" t="inlineStr">
        <is>
          <t>Yu Zhang and Yuanyuan Liu</t>
        </is>
      </c>
      <c r="P254" s="43" t="inlineStr">
        <is>
          <t>10.1016/j.ridd.2025.105169</t>
        </is>
      </c>
      <c r="Q254" s="41" t="inlineStr">
        <is>
          <t>Research in Developmental Disabilities</t>
        </is>
      </c>
      <c r="R254" s="43" t="inlineStr">
        <is>
          <t>article</t>
        </is>
      </c>
      <c r="S254" s="43" t="inlineStr">
        <is>
          <t>Elsevier Inc.</t>
        </is>
      </c>
      <c r="T254" s="43" t="inlineStr">
        <is>
          <t>https://www.sciencedirect.com/science/article/pii/S0891422225002537</t>
        </is>
      </c>
      <c r="U254" s="41" t="str"/>
      <c r="V254" s="43" t="inlineStr">
        <is>
          <t>Purpose This study conducts a multi-database bibliometric analysis to map the intellectual landscape of language intervention research for children with ASD from 2001 to 2024, seeking to identify foundational and trending topics, map collaborative networks, and trace thematic evolution, thereby offering data-driven guidance for setting research priorities, fostering international cooperation, and informing clinical practice translation. Methods We systematically searched Web of Science Core Collection, EBSCOhost, and PubMed. After deduplication and screening, 2720 publications were retained for bibliometric analysis using CiteSpace. Co-citation analysis, time-zone map, burst detection, and network visualization identified research clusters and temporal evolution trajectories. Results Publications exhibited three distinct growth phases: initial exploration (2001–2012), accelerated expansion (2013–2017), and exponential growth (2018–2024). Ten major research clusters comprising 573 nodes demonstrated high structural validity (mean silhouette=0.835, modularity Q=0.812). Augmentative and Alternative Communication (AAC) exhibited the highest structural importance (burst=17.34, sigma=17.15), while computational methods, particularly machine learning (323 citations), showed rapid growth despite peripheral network positions (centrality=0.09), indicating they are emerging yet not central to the mainstream discourse. The United States dominated collaborative networks (betweenness=0.68, 57 connections), with emerging contributions from China, UK, and Canada. Conclusion The temporal analysis reveals that the field has successfully navigated multiple paradigm expansions, evolving from initial behavioral approaches to encompass technological and neurobiological perspectives. Five emerging frontiers warrant strategic investment: computational-clinical integration, telehealth implementation science, AI-enhanced AAC systems, neurobiological phenotyping, and community-based early detection. Future research should prioritize implementation science, foster interdisciplinary collaboration, and embed participatory principles.</t>
        </is>
      </c>
      <c r="W254" s="43" t="inlineStr">
        <is>
          <t>title_abstract_plus_targeted_primary_source_verification</t>
        </is>
      </c>
      <c r="X254" s="43" t="inlineStr">
        <is>
          <t>doi:10.1016/j.ridd.2025.105169</t>
        </is>
      </c>
      <c r="Y254" s="43">
        <f>COUNTIF($A$2:$A$431,A254)</f>
        <v/>
      </c>
      <c r="Z254" s="41">
        <f>IF(D254="Provisional include",IFERROR(IF(INDEX('Texto_completo_191'!$K$2:$K$193,MATCH(A254,'Texto_completo_191'!$A$2:$A$193,0))=0,"",INDEX('Texto_completo_191'!$K$2:$K$193,MATCH(A254,'Texto_completo_191'!$A$2:$A$193,0))),""),IF(D254="Excluded",J254,""))</f>
        <v/>
      </c>
      <c r="AA254" s="43">
        <f>IF(D254="Provisional include",IFERROR(IF(INDEX('Texto_completo_191'!$L$2:$L$193,MATCH(A254,'Texto_completo_191'!$A$2:$A$193,0))=0,"",INDEX('Texto_completo_191'!$L$2:$L$193,MATCH(A254,'Texto_completo_191'!$A$2:$A$193,0))),""),"")</f>
        <v/>
      </c>
      <c r="AB254" s="131">
        <f>IF(D254="Provisional include",IFERROR(IF(INDEX('Texto_completo_191'!$M$2:$M$193,MATCH(A254,'Texto_completo_191'!$A$2:$A$193,0))=0,"",INDEX('Texto_completo_191'!$M$2:$M$193,MATCH(A254,'Texto_completo_191'!$A$2:$A$193,0))),""),"")</f>
        <v/>
      </c>
    </row>
    <row r="255" ht="34" customHeight="1">
      <c r="A255" s="130" t="n">
        <v>254</v>
      </c>
      <c r="B255" s="43" t="inlineStr">
        <is>
          <t>include_after_title_abstract_screen</t>
        </is>
      </c>
      <c r="C255" s="41" t="inlineStr">
        <is>
          <t>Incluir provisionalmente</t>
        </is>
      </c>
      <c r="D255" s="43" t="inlineStr">
        <is>
          <t>Provisional include</t>
        </is>
      </c>
      <c r="E255" s="43" t="inlineStr">
        <is>
          <t>Sí</t>
        </is>
      </c>
      <c r="F255" s="43" t="inlineStr">
        <is>
          <t>Title/abstract screening</t>
        </is>
      </c>
      <c r="G255" s="41">
        <f>IF(D255="Provisional include",IFERROR(INDEX('Texto_completo_191'!$H$2:$H$193,MATCH(A255,'Texto_completo_191'!$A$2:$A$193,0)),"Not recorded"),IF(D255="Report not retrieved","Not retrieved","Not applicable"))</f>
        <v/>
      </c>
      <c r="H255" s="41">
        <f>IF(D255="Provisional include",IFERROR(INDEX('Texto_completo_191'!$J$2:$J$193,MATCH(A255,'Texto_completo_191'!$A$2:$A$193,0)),"Pending adjudication"),IF(D255="Report not retrieved","Report not retrieved","Not applicable"))</f>
        <v/>
      </c>
      <c r="I255" s="41" t="str"/>
      <c r="J255" s="41" t="inlineStr">
        <is>
          <t>Estudio primario o implementación/evaluación empírica de IA, aprendizaje automático o modelado computacional aplicado a ASD, riesgo, caracterización, apoyo o intervención.</t>
        </is>
      </c>
      <c r="K255" s="43" t="n"/>
      <c r="L255" s="43" t="n"/>
      <c r="M255" s="130" t="n">
        <v>2026</v>
      </c>
      <c r="N255" s="41" t="inlineStr">
        <is>
          <t>Hybrid groupers-moray orangutan optimization algorithm-based dense-resolution network for autism spectrum disorder detection using multimodal data</t>
        </is>
      </c>
      <c r="O255" s="43" t="inlineStr">
        <is>
          <t>Urtti Bhagyalatha and Bidush Kumar Sahoo and Satish Muppidi</t>
        </is>
      </c>
      <c r="P255" s="43" t="inlineStr">
        <is>
          <t>10.1016/j.pscychresns.2026.112204</t>
        </is>
      </c>
      <c r="Q255" s="41" t="inlineStr">
        <is>
          <t>Psychiatry Research - Neuroimaging</t>
        </is>
      </c>
      <c r="R255" s="43" t="inlineStr">
        <is>
          <t>article</t>
        </is>
      </c>
      <c r="S255" s="43" t="inlineStr">
        <is>
          <t>Elsevier Ireland Ltd</t>
        </is>
      </c>
      <c r="T255" s="43" t="inlineStr">
        <is>
          <t>https://doi.org/10.1016/j.pscychresns.2026.112204</t>
        </is>
      </c>
      <c r="U255" s="41" t="str"/>
      <c r="V255"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255" s="43" t="inlineStr">
        <is>
          <t>title_abstract_plus_targeted_primary_source_verification</t>
        </is>
      </c>
      <c r="X255" s="43" t="inlineStr">
        <is>
          <t>doi:10.1016/j.pscychresns.2026.112204</t>
        </is>
      </c>
      <c r="Y255" s="43">
        <f>COUNTIF($A$2:$A$431,A255)</f>
        <v/>
      </c>
      <c r="Z255" s="41">
        <f>IF(D255="Provisional include",IFERROR(IF(INDEX('Texto_completo_191'!$K$2:$K$193,MATCH(A255,'Texto_completo_191'!$A$2:$A$193,0))=0,"",INDEX('Texto_completo_191'!$K$2:$K$193,MATCH(A255,'Texto_completo_191'!$A$2:$A$193,0))),""),IF(D255="Excluded",J255,""))</f>
        <v/>
      </c>
      <c r="AA255" s="43">
        <f>IF(D255="Provisional include",IFERROR(IF(INDEX('Texto_completo_191'!$L$2:$L$193,MATCH(A255,'Texto_completo_191'!$A$2:$A$193,0))=0,"",INDEX('Texto_completo_191'!$L$2:$L$193,MATCH(A255,'Texto_completo_191'!$A$2:$A$193,0))),""),"")</f>
        <v/>
      </c>
      <c r="AB255" s="131">
        <f>IF(D255="Provisional include",IFERROR(IF(INDEX('Texto_completo_191'!$M$2:$M$193,MATCH(A255,'Texto_completo_191'!$A$2:$A$193,0))=0,"",INDEX('Texto_completo_191'!$M$2:$M$193,MATCH(A255,'Texto_completo_191'!$A$2:$A$193,0))),""),"")</f>
        <v/>
      </c>
    </row>
    <row r="256" ht="34" customHeight="1">
      <c r="A256" s="130" t="n">
        <v>255</v>
      </c>
      <c r="B256" s="43" t="inlineStr">
        <is>
          <t>exclude_out_of_scope_topic_or_population</t>
        </is>
      </c>
      <c r="C256" s="41" t="inlineStr">
        <is>
          <t>Excluir: tema/población fuera de alcance</t>
        </is>
      </c>
      <c r="D256" s="43" t="inlineStr">
        <is>
          <t>Excluded</t>
        </is>
      </c>
      <c r="E256" s="43" t="inlineStr">
        <is>
          <t>No</t>
        </is>
      </c>
      <c r="F256" s="43" t="inlineStr">
        <is>
          <t>Title/abstract screening</t>
        </is>
      </c>
      <c r="G256" s="41">
        <f>IF(D256="Provisional include",IFERROR(INDEX('Texto_completo_191'!$H$2:$H$193,MATCH(A256,'Texto_completo_191'!$A$2:$A$193,0)),"Not recorded"),IF(D256="Report not retrieved","Not retrieved","Not applicable"))</f>
        <v/>
      </c>
      <c r="H256" s="41">
        <f>IF(D256="Provisional include",IFERROR(INDEX('Texto_completo_191'!$J$2:$J$193,MATCH(A256,'Texto_completo_191'!$A$2:$A$193,0)),"Pending adjudication"),IF(D256="Report not retrieved","Report not retrieved","Not applicable"))</f>
        <v/>
      </c>
      <c r="I256" s="41" t="str"/>
      <c r="J256" s="41" t="inlineStr">
        <is>
          <t>No estudia ASD en el sentido del protocolo, usa otro significado de ASD o aborda otra población/resultado sin aplicación pertinente al proceso ASD.</t>
        </is>
      </c>
      <c r="K256" s="43" t="n"/>
      <c r="L256" s="43" t="n"/>
      <c r="M256" s="130" t="n">
        <v>2025</v>
      </c>
      <c r="N256" s="41" t="inlineStr">
        <is>
          <t>Augmented and Virtual Reality in Immersive Healthcare</t>
        </is>
      </c>
      <c r="O256" s="43" t="inlineStr">
        <is>
          <t>Hari Murthy and Kukatlapalli Pradeep Kumar and Tulsi Pawan Fowdur and Aynur Unal</t>
        </is>
      </c>
      <c r="P256" s="43" t="inlineStr">
        <is>
          <t>10.1002/9781394302864</t>
        </is>
      </c>
      <c r="Q256" s="41" t="inlineStr">
        <is>
          <t>Augmented and Virtual Reality in Immersive Healthcare</t>
        </is>
      </c>
      <c r="R256" s="43" t="inlineStr">
        <is>
          <t>article</t>
        </is>
      </c>
      <c r="S256" s="43" t="inlineStr">
        <is>
          <t>wiley</t>
        </is>
      </c>
      <c r="T256" s="43" t="inlineStr">
        <is>
          <t>https://doi.org/10.1002/9781394302864</t>
        </is>
      </c>
      <c r="U256" s="41" t="str"/>
      <c r="V256" s="43" t="inlineStr">
        <is>
          <t>Future-proof your medical expertise with this indispensable guide that offers a comprehensive, expert-led exploration of how Augmented and Virtual Reality (AR/VR) are revolutionizing healthcare. Augmented reality (AR) and virtual reality (VR) have profoundly impacted the healthcare sector, introducing ground-breaking applications ranging from surgical simulations and pain management to mental health therapies and patient education. This book delves into the various applications of AR and VR, including deep learning, surgical training, teleconsultation, and patient rehabilitation. By blending theoretical insights with practical case studies, it provides a deeper understanding of how these technologies are being integrated into medical practices to improve outcomes, enhance patient care, and train healthcare professionals. It also explores cutting-edge developments, such as AI-powered AR systems and VR-based mental health treatments, highlighting the future of healthcare innovation. With contributions from leading experts in healthcare, technology, and academia, this book offers a multidimensional perspective on the challenges and opportunities associated with AR and VR in the medical field. Through its accessible language and detailed illustrations, this book is an indispensable guide for anyone interested in the intersection of technology and medicine. Readers will find the volume: • Provides a comprehensive exploration of how immersive technology is unlocking new possibilities in healthcare, education, and rehabilitation; • Offers insights from top researchers and practitioners in the field, providing authoritative perspectives on the latest technologies, applications, and trends shaping the future of XR; • Offers practical guidance and actionable insights to help you harness the power of AR and VR, accelerating innovation and driving real-world impacts; • Uncovers the diverse range of applications empowered by the convergence of healthcare and gamification, revolutionizing healthcare delivery and improving patient outcomes. Audience Healthcare professionals, medical educators and students, engineers, developers, researchers, and policymakers looking for cutting-edge technologies to enhance patient care and treatment outcomes.</t>
        </is>
      </c>
      <c r="W256" s="43" t="inlineStr">
        <is>
          <t>title_abstract_plus_targeted_primary_source_verification</t>
        </is>
      </c>
      <c r="X256" s="43" t="inlineStr">
        <is>
          <t>doi:10.1002/9781394302864</t>
        </is>
      </c>
      <c r="Y256" s="43">
        <f>COUNTIF($A$2:$A$431,A256)</f>
        <v/>
      </c>
      <c r="Z256" s="41">
        <f>IF(D256="Provisional include",IFERROR(IF(INDEX('Texto_completo_191'!$K$2:$K$193,MATCH(A256,'Texto_completo_191'!$A$2:$A$193,0))=0,"",INDEX('Texto_completo_191'!$K$2:$K$193,MATCH(A256,'Texto_completo_191'!$A$2:$A$193,0))),""),IF(D256="Excluded",J256,""))</f>
        <v/>
      </c>
      <c r="AA256" s="43">
        <f>IF(D256="Provisional include",IFERROR(IF(INDEX('Texto_completo_191'!$L$2:$L$193,MATCH(A256,'Texto_completo_191'!$A$2:$A$193,0))=0,"",INDEX('Texto_completo_191'!$L$2:$L$193,MATCH(A256,'Texto_completo_191'!$A$2:$A$193,0))),""),"")</f>
        <v/>
      </c>
      <c r="AB256" s="131">
        <f>IF(D256="Provisional include",IFERROR(IF(INDEX('Texto_completo_191'!$M$2:$M$193,MATCH(A256,'Texto_completo_191'!$A$2:$A$193,0))=0,"",INDEX('Texto_completo_191'!$M$2:$M$193,MATCH(A256,'Texto_completo_191'!$A$2:$A$193,0))),""),"")</f>
        <v/>
      </c>
    </row>
    <row r="257" ht="34" customHeight="1">
      <c r="A257" s="130" t="n">
        <v>256</v>
      </c>
      <c r="B257" s="43" t="inlineStr">
        <is>
          <t>duplicate_within_export</t>
        </is>
      </c>
      <c r="C257" s="41" t="inlineStr">
        <is>
          <t>No agregar: duplicado interno</t>
        </is>
      </c>
      <c r="D257" s="43" t="inlineStr">
        <is>
          <t>Duplicate within update</t>
        </is>
      </c>
      <c r="E257" s="43" t="inlineStr">
        <is>
          <t>No</t>
        </is>
      </c>
      <c r="F257" s="43" t="inlineStr">
        <is>
          <t>Deduplication</t>
        </is>
      </c>
      <c r="G257" s="41">
        <f>IF(D257="Provisional include",IFERROR(INDEX('Texto_completo_191'!$H$2:$H$193,MATCH(A257,'Texto_completo_191'!$A$2:$A$193,0)),"Not recorded"),IF(D257="Report not retrieved","Not retrieved","Not applicable"))</f>
        <v/>
      </c>
      <c r="H257" s="41">
        <f>IF(D257="Provisional include",IFERROR(INDEX('Texto_completo_191'!$J$2:$J$193,MATCH(A257,'Texto_completo_191'!$A$2:$A$193,0)),"Pending adjudication"),IF(D257="Report not retrieved","Report not retrieved","Not applicable"))</f>
        <v/>
      </c>
      <c r="I257" s="41" t="str"/>
      <c r="J257" s="41" t="inlineStr">
        <is>
          <t>Mismo DOI o título que otro registro anterior de esta exportación.</t>
        </is>
      </c>
      <c r="K257" s="43" t="n">
        <v>172</v>
      </c>
      <c r="L257" s="43" t="n"/>
      <c r="M257" s="130" t="n">
        <v>2026</v>
      </c>
      <c r="N257" s="41" t="inlineStr">
        <is>
          <t>Evaluating Public Sentiment on Attention-Deficit/Hyperactivity Disorder and Autism Spectrum Disorder Compared With Other Mental Health Disorders From Posts on X (Formerly Known as Twitter): Longitudinal Analysis</t>
        </is>
      </c>
      <c r="O257" s="43" t="inlineStr">
        <is>
          <t>Vitor Tiosso Batistetti and Facundo G Sanchez and Andrea Varaona and Francisco Lara-Abelenda and Mariana Pinto da Costa and Juan Pablo Chart-Pascual and Alberto Rodriguez-Quiroga and Javier Quintero and Miguel Angel Alvarez-Mon</t>
        </is>
      </c>
      <c r="P257" s="43" t="inlineStr">
        <is>
          <t>10.2196/74440</t>
        </is>
      </c>
      <c r="Q257" s="41" t="inlineStr">
        <is>
          <t>JMIR Infodemiology</t>
        </is>
      </c>
      <c r="R257" s="43" t="inlineStr">
        <is>
          <t>article</t>
        </is>
      </c>
      <c r="S257" s="43" t="inlineStr">
        <is>
          <t>JMIR Publications Inc.</t>
        </is>
      </c>
      <c r="T257" s="43" t="inlineStr">
        <is>
          <t>https://www.sciencedirect.com/science/article/pii/S2564189126000150</t>
        </is>
      </c>
      <c r="U257" s="41" t="str"/>
      <c r="V257"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257" s="43" t="inlineStr">
        <is>
          <t>title_abstract_plus_targeted_primary_source_verification</t>
        </is>
      </c>
      <c r="X257" s="43" t="inlineStr">
        <is>
          <t>doi:10.2196/74440</t>
        </is>
      </c>
      <c r="Y257" s="43">
        <f>COUNTIF($A$2:$A$431,A257)</f>
        <v/>
      </c>
      <c r="Z257" s="41">
        <f>IF(D257="Provisional include",IFERROR(IF(INDEX('Texto_completo_191'!$K$2:$K$193,MATCH(A257,'Texto_completo_191'!$A$2:$A$193,0))=0,"",INDEX('Texto_completo_191'!$K$2:$K$193,MATCH(A257,'Texto_completo_191'!$A$2:$A$193,0))),""),IF(D257="Excluded",J257,""))</f>
        <v/>
      </c>
      <c r="AA257" s="43">
        <f>IF(D257="Provisional include",IFERROR(IF(INDEX('Texto_completo_191'!$L$2:$L$193,MATCH(A257,'Texto_completo_191'!$A$2:$A$193,0))=0,"",INDEX('Texto_completo_191'!$L$2:$L$193,MATCH(A257,'Texto_completo_191'!$A$2:$A$193,0))),""),"")</f>
        <v/>
      </c>
      <c r="AB257" s="131">
        <f>IF(D257="Provisional include",IFERROR(IF(INDEX('Texto_completo_191'!$M$2:$M$193,MATCH(A257,'Texto_completo_191'!$A$2:$A$193,0))=0,"",INDEX('Texto_completo_191'!$M$2:$M$193,MATCH(A257,'Texto_completo_191'!$A$2:$A$193,0))),""),"")</f>
        <v/>
      </c>
    </row>
    <row r="258" ht="34" customHeight="1">
      <c r="A258" s="130" t="n">
        <v>257</v>
      </c>
      <c r="B258" s="43" t="inlineStr">
        <is>
          <t>include_after_full_text_open_access</t>
        </is>
      </c>
      <c r="C258" s="41" t="inlineStr">
        <is>
          <t>Incluir tras revisión de texto completo abierto</t>
        </is>
      </c>
      <c r="D258" s="43" t="inlineStr">
        <is>
          <t>Provisional include</t>
        </is>
      </c>
      <c r="E258" s="43" t="inlineStr">
        <is>
          <t>Sí</t>
        </is>
      </c>
      <c r="F258" s="43" t="inlineStr">
        <is>
          <t>Full-text review</t>
        </is>
      </c>
      <c r="G258" s="41">
        <f>IF(D258="Provisional include",IFERROR(INDEX('Texto_completo_191'!$H$2:$H$193,MATCH(A258,'Texto_completo_191'!$A$2:$A$193,0)),"Not recorded"),IF(D258="Report not retrieved","Not retrieved","Not applicable"))</f>
        <v/>
      </c>
      <c r="H258" s="41">
        <f>IF(D258="Provisional include",IFERROR(INDEX('Texto_completo_191'!$J$2:$J$193,MATCH(A258,'Texto_completo_191'!$A$2:$A$193,0)),"Pending adjudication"),IF(D258="Report not retrieved","Report not retrieved","Not applicable"))</f>
        <v/>
      </c>
      <c r="I258" s="41" t="n"/>
      <c r="J258" s="41" t="inlineStr">
        <is>
          <t>Texto completo confirma estudio primario con Not specified aplicado a ASD (Robot-assisted pedagogical intervention).</t>
        </is>
      </c>
      <c r="K258" s="43" t="n"/>
      <c r="L258" s="43" t="n"/>
      <c r="M258" s="130" t="n">
        <v>2025</v>
      </c>
      <c r="N258" s="41" t="inlineStr">
        <is>
          <t>The Use of the Social Robot LOVOT for Children with Autism Spectrum Disorder: A Feasibility Study</t>
        </is>
      </c>
      <c r="O258" s="43" t="inlineStr">
        <is>
          <t>Anders Bobo Larsen and Rasmus Birk Buhl and Kristina Ørtoft Müller and Birthe Dinesen</t>
        </is>
      </c>
      <c r="P258" s="43" t="inlineStr">
        <is>
          <t>10.3233/SHTI251499</t>
        </is>
      </c>
      <c r="Q258" s="41" t="inlineStr">
        <is>
          <t>Studies in Health Technology and Informatics</t>
        </is>
      </c>
      <c r="R258" s="43" t="inlineStr">
        <is>
          <t>article</t>
        </is>
      </c>
      <c r="S258" s="43" t="inlineStr">
        <is>
          <t>IOS Press BV</t>
        </is>
      </c>
      <c r="T258" s="43" t="inlineStr">
        <is>
          <t>https://doi.org/10.3233/shti251499</t>
        </is>
      </c>
      <c r="U258" s="41" t="inlineStr">
        <is>
          <t>Texto completo abierto revisado; evidencia y codificación en Extraccion_RQ_nuevos.</t>
        </is>
      </c>
      <c r="V258" s="43"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W258" s="43" t="inlineStr">
        <is>
          <t>open_full_text_review_2026_09_04</t>
        </is>
      </c>
      <c r="X258" s="43" t="inlineStr">
        <is>
          <t>doi:10.3233/shti251499</t>
        </is>
      </c>
      <c r="Y258" s="43">
        <f>COUNTIF($A$2:$A$431,A258)</f>
        <v/>
      </c>
      <c r="Z258" s="41">
        <f>IF(D258="Provisional include",IFERROR(IF(INDEX('Texto_completo_191'!$K$2:$K$193,MATCH(A258,'Texto_completo_191'!$A$2:$A$193,0))=0,"",INDEX('Texto_completo_191'!$K$2:$K$193,MATCH(A258,'Texto_completo_191'!$A$2:$A$193,0))),""),IF(D258="Excluded",J258,""))</f>
        <v/>
      </c>
      <c r="AA258" s="43">
        <f>IF(D258="Provisional include",IFERROR(IF(INDEX('Texto_completo_191'!$L$2:$L$193,MATCH(A258,'Texto_completo_191'!$A$2:$A$193,0))=0,"",INDEX('Texto_completo_191'!$L$2:$L$193,MATCH(A258,'Texto_completo_191'!$A$2:$A$193,0))),""),"")</f>
        <v/>
      </c>
      <c r="AB258" s="131">
        <f>IF(D258="Provisional include",IFERROR(IF(INDEX('Texto_completo_191'!$M$2:$M$193,MATCH(A258,'Texto_completo_191'!$A$2:$A$193,0))=0,"",INDEX('Texto_completo_191'!$M$2:$M$193,MATCH(A258,'Texto_completo_191'!$A$2:$A$193,0))),""),"")</f>
        <v/>
      </c>
    </row>
    <row r="259" ht="34" customHeight="1">
      <c r="A259" s="130" t="n">
        <v>258</v>
      </c>
      <c r="B259" s="43" t="inlineStr">
        <is>
          <t>duplicate_within_export</t>
        </is>
      </c>
      <c r="C259" s="41" t="inlineStr">
        <is>
          <t>No agregar: duplicado interno</t>
        </is>
      </c>
      <c r="D259" s="43" t="inlineStr">
        <is>
          <t>Duplicate within update</t>
        </is>
      </c>
      <c r="E259" s="43" t="inlineStr">
        <is>
          <t>No</t>
        </is>
      </c>
      <c r="F259" s="43" t="inlineStr">
        <is>
          <t>Deduplication</t>
        </is>
      </c>
      <c r="G259" s="41">
        <f>IF(D259="Provisional include",IFERROR(INDEX('Texto_completo_191'!$H$2:$H$193,MATCH(A259,'Texto_completo_191'!$A$2:$A$193,0)),"Not recorded"),IF(D259="Report not retrieved","Not retrieved","Not applicable"))</f>
        <v/>
      </c>
      <c r="H259" s="41">
        <f>IF(D259="Provisional include",IFERROR(INDEX('Texto_completo_191'!$J$2:$J$193,MATCH(A259,'Texto_completo_191'!$A$2:$A$193,0)),"Pending adjudication"),IF(D259="Report not retrieved","Report not retrieved","Not applicable"))</f>
        <v/>
      </c>
      <c r="I259" s="41" t="str"/>
      <c r="J259" s="41" t="inlineStr">
        <is>
          <t>Mismo DOI o título que otro registro anterior de esta exportación.</t>
        </is>
      </c>
      <c r="K259" s="43" t="n">
        <v>166</v>
      </c>
      <c r="L259" s="43" t="n"/>
      <c r="M259" s="130" t="n">
        <v>2026</v>
      </c>
      <c r="N259" s="41" t="inlineStr">
        <is>
          <t>Feasibility and Acceptability of AI-Powered Tools for Early Autism Screening in Egypt: Semistructured Focus Group Study</t>
        </is>
      </c>
      <c r="O259" s="43" t="inlineStr">
        <is>
          <t>Pratheepan Yogarajah and Ammal M Metwally and Priyanka Chaurasia and Ghada A Elshaarawy and Shereen M El Khateeb and Engy A Ashaat and Amal Elsaeid and Nahed A Elghareeb and Amira S ElRifay</t>
        </is>
      </c>
      <c r="P259" s="43" t="inlineStr">
        <is>
          <t>10.2196/82564</t>
        </is>
      </c>
      <c r="Q259" s="41" t="inlineStr">
        <is>
          <t>Journal of Medical Internet Research</t>
        </is>
      </c>
      <c r="R259" s="43" t="inlineStr">
        <is>
          <t>article</t>
        </is>
      </c>
      <c r="S259" s="43" t="inlineStr">
        <is>
          <t>JMIR Publications Inc.</t>
        </is>
      </c>
      <c r="T259" s="43" t="inlineStr">
        <is>
          <t>https://doi.org/10.2196/82564</t>
        </is>
      </c>
      <c r="U259" s="41" t="str"/>
      <c r="V259"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259" s="43" t="inlineStr">
        <is>
          <t>title_abstract_plus_targeted_primary_source_verification</t>
        </is>
      </c>
      <c r="X259" s="43" t="inlineStr">
        <is>
          <t>doi:10.2196/82564</t>
        </is>
      </c>
      <c r="Y259" s="43">
        <f>COUNTIF($A$2:$A$431,A259)</f>
        <v/>
      </c>
      <c r="Z259" s="41">
        <f>IF(D259="Provisional include",IFERROR(IF(INDEX('Texto_completo_191'!$K$2:$K$193,MATCH(A259,'Texto_completo_191'!$A$2:$A$193,0))=0,"",INDEX('Texto_completo_191'!$K$2:$K$193,MATCH(A259,'Texto_completo_191'!$A$2:$A$193,0))),""),IF(D259="Excluded",J259,""))</f>
        <v/>
      </c>
      <c r="AA259" s="43">
        <f>IF(D259="Provisional include",IFERROR(IF(INDEX('Texto_completo_191'!$L$2:$L$193,MATCH(A259,'Texto_completo_191'!$A$2:$A$193,0))=0,"",INDEX('Texto_completo_191'!$L$2:$L$193,MATCH(A259,'Texto_completo_191'!$A$2:$A$193,0))),""),"")</f>
        <v/>
      </c>
      <c r="AB259" s="131">
        <f>IF(D259="Provisional include",IFERROR(IF(INDEX('Texto_completo_191'!$M$2:$M$193,MATCH(A259,'Texto_completo_191'!$A$2:$A$193,0))=0,"",INDEX('Texto_completo_191'!$M$2:$M$193,MATCH(A259,'Texto_completo_191'!$A$2:$A$193,0))),""),"")</f>
        <v/>
      </c>
    </row>
    <row r="260" ht="34" customHeight="1">
      <c r="A260" s="130" t="n">
        <v>259</v>
      </c>
      <c r="B260" s="43" t="inlineStr">
        <is>
          <t>include_after_full_text_open_access</t>
        </is>
      </c>
      <c r="C260" s="41" t="inlineStr">
        <is>
          <t>Incluir tras revisión de texto completo abierto</t>
        </is>
      </c>
      <c r="D260" s="43" t="inlineStr">
        <is>
          <t>Provisional include</t>
        </is>
      </c>
      <c r="E260" s="43" t="inlineStr">
        <is>
          <t>Sí</t>
        </is>
      </c>
      <c r="F260" s="43" t="inlineStr">
        <is>
          <t>Full-text review</t>
        </is>
      </c>
      <c r="G260" s="41">
        <f>IF(D260="Provisional include",IFERROR(INDEX('Texto_completo_191'!$H$2:$H$193,MATCH(A260,'Texto_completo_191'!$A$2:$A$193,0)),"Not recorded"),IF(D260="Report not retrieved","Not retrieved","Not applicable"))</f>
        <v/>
      </c>
      <c r="H260" s="41">
        <f>IF(D260="Provisional include",IFERROR(INDEX('Texto_completo_191'!$J$2:$J$193,MATCH(A260,'Texto_completo_191'!$A$2:$A$193,0)),"Pending adjudication"),IF(D260="Report not retrieved","Report not retrieved","Not applicable"))</f>
        <v/>
      </c>
      <c r="I260" s="41" t="n"/>
      <c r="J260" s="41" t="inlineStr">
        <is>
          <t>Texto completo confirma estudio primario con Machine Learning aplicado a ASD (Age-specific screening classification).</t>
        </is>
      </c>
      <c r="K260" s="43" t="n"/>
      <c r="L260" s="43" t="n"/>
      <c r="M260" s="130" t="n">
        <v>2026</v>
      </c>
      <c r="N260" s="41" t="inlineStr">
        <is>
          <t>Data-Driven and Explainable Discovery of Autism Spectrum Disorder Patterns Across Age Groups</t>
        </is>
      </c>
      <c r="O260" s="43" t="inlineStr">
        <is>
          <t>Md Anisur Rahman and Md Geaur Rahman and Uffe Kock Wiil and Md Anwarul Kaium Patwary and Mohammad Zavid Parvez and Shazia Rehman and Fadi Thabtah</t>
        </is>
      </c>
      <c r="P260" s="43" t="inlineStr">
        <is>
          <t>10.1155/HBE2/1923339</t>
        </is>
      </c>
      <c r="Q260" s="41" t="inlineStr">
        <is>
          <t>Human Behavior and Emerging Technologies</t>
        </is>
      </c>
      <c r="R260" s="43" t="inlineStr">
        <is>
          <t>article</t>
        </is>
      </c>
      <c r="S260" s="43" t="inlineStr">
        <is>
          <t>John Wiley and Sons Inc</t>
        </is>
      </c>
      <c r="T260" s="43" t="inlineStr">
        <is>
          <t>https://doi.org/10.1155/hbe2/1923339</t>
        </is>
      </c>
      <c r="U260" s="41" t="inlineStr">
        <is>
          <t>Texto completo abierto revisado; evidencia y codificación en Extraccion_RQ_nuevos.</t>
        </is>
      </c>
      <c r="V260" s="43"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W260" s="43" t="inlineStr">
        <is>
          <t>open_full_text_review_2026_09_04</t>
        </is>
      </c>
      <c r="X260" s="43" t="inlineStr">
        <is>
          <t>doi:10.1155/hbe2/1923339</t>
        </is>
      </c>
      <c r="Y260" s="43">
        <f>COUNTIF($A$2:$A$431,A260)</f>
        <v/>
      </c>
      <c r="Z260" s="41">
        <f>IF(D260="Provisional include",IFERROR(IF(INDEX('Texto_completo_191'!$K$2:$K$193,MATCH(A260,'Texto_completo_191'!$A$2:$A$193,0))=0,"",INDEX('Texto_completo_191'!$K$2:$K$193,MATCH(A260,'Texto_completo_191'!$A$2:$A$193,0))),""),IF(D260="Excluded",J260,""))</f>
        <v/>
      </c>
      <c r="AA260" s="43">
        <f>IF(D260="Provisional include",IFERROR(IF(INDEX('Texto_completo_191'!$L$2:$L$193,MATCH(A260,'Texto_completo_191'!$A$2:$A$193,0))=0,"",INDEX('Texto_completo_191'!$L$2:$L$193,MATCH(A260,'Texto_completo_191'!$A$2:$A$193,0))),""),"")</f>
        <v/>
      </c>
      <c r="AB260" s="131">
        <f>IF(D260="Provisional include",IFERROR(IF(INDEX('Texto_completo_191'!$M$2:$M$193,MATCH(A260,'Texto_completo_191'!$A$2:$A$193,0))=0,"",INDEX('Texto_completo_191'!$M$2:$M$193,MATCH(A260,'Texto_completo_191'!$A$2:$A$193,0))),""),"")</f>
        <v/>
      </c>
    </row>
    <row r="261" ht="34" customHeight="1">
      <c r="A261" s="130" t="n">
        <v>260</v>
      </c>
      <c r="B261" s="43" t="inlineStr">
        <is>
          <t>exclude_secondary_or_nonempirical_publication</t>
        </is>
      </c>
      <c r="C261" s="41" t="inlineStr">
        <is>
          <t>Excluir: publicación secundaria/no empírica</t>
        </is>
      </c>
      <c r="D261" s="43" t="inlineStr">
        <is>
          <t>Excluded</t>
        </is>
      </c>
      <c r="E261" s="43" t="inlineStr">
        <is>
          <t>No</t>
        </is>
      </c>
      <c r="F261" s="43" t="inlineStr">
        <is>
          <t>Title/abstract screening</t>
        </is>
      </c>
      <c r="G261" s="41">
        <f>IF(D261="Provisional include",IFERROR(INDEX('Texto_completo_191'!$H$2:$H$193,MATCH(A261,'Texto_completo_191'!$A$2:$A$193,0)),"Not recorded"),IF(D261="Report not retrieved","Not retrieved","Not applicable"))</f>
        <v/>
      </c>
      <c r="H261" s="41">
        <f>IF(D261="Provisional include",IFERROR(INDEX('Texto_completo_191'!$J$2:$J$193,MATCH(A261,'Texto_completo_191'!$A$2:$A$193,0)),"Pending adjudication"),IF(D261="Report not retrieved","Report not retrieved","Not applicable"))</f>
        <v/>
      </c>
      <c r="I261" s="41" t="str"/>
      <c r="J261" s="41" t="inlineStr">
        <is>
          <t>Revisión, metaanálisis, encuesta de literatura, protocolo, perspectiva, carta, editorial o capítulo de síntesis sin estudio primario elegible.</t>
        </is>
      </c>
      <c r="K261" s="43" t="n"/>
      <c r="L261" s="43" t="n"/>
      <c r="M261" s="130" t="n">
        <v>2026</v>
      </c>
      <c r="N261" s="41" t="inlineStr">
        <is>
          <t>Novel therapeutics in autism spectrum disorder</t>
        </is>
      </c>
      <c r="O261" s="43" t="inlineStr">
        <is>
          <t>Sara Daniella Kevelson and Rana Elmaghraby and Fenil Patel and Hallie Brown and Michelle Gorenstein and Jennifer Bain and Zachary Michael Grinspan and Ernie Pedapati and Jeremy Veenstra-VanderWeele and Pankhuree Vandana</t>
        </is>
      </c>
      <c r="P261" s="43" t="inlineStr">
        <is>
          <t>10.1016/j.neurot.2026.e00857</t>
        </is>
      </c>
      <c r="Q261" s="41" t="inlineStr">
        <is>
          <t>Neurotherapeutics</t>
        </is>
      </c>
      <c r="R261" s="43" t="inlineStr">
        <is>
          <t>article</t>
        </is>
      </c>
      <c r="S261" s="43" t="inlineStr">
        <is>
          <t>Elsevier B.V.</t>
        </is>
      </c>
      <c r="T261" s="43" t="inlineStr">
        <is>
          <t>https://www.sciencedirect.com/science/article/pii/S1878747926000279</t>
        </is>
      </c>
      <c r="U261" s="41" t="str"/>
      <c r="V261" s="43" t="inlineStr">
        <is>
          <t>AbstractAutism spectrum disorder (ASD) is a heterogeneous neurodevelopmental condition with limited treatment options that address its full complexity. This review critically evaluates novel therapeutics across five key domains: behavioral and psychosocial interventions, psychopharmacology, digital and AI-driven tools, neuromodulation, and genetic therapies. The broad heterogeneity of ASD complicates clinical research, often obscuring treatment effects and limiting generalizability. Challenges across domains include identifying reliable biomarkers, defining meaningful outcomes, and ensuring equitable access to evidence-based care and research participation. Behavioral and psychosocial therapies, considered first line interventions, are shifting toward naturalistic, developmentally informed, and neurodiversity-affirming models that reflect individual needs across the spectrum and across the lifespan. There continues to be no medications that are currently FDA approved for core autism symptoms, though ongoing pharmacologic research increasingly emphasizes biologically informed, stratified approaches to develop biomarkers that identify subsets of individuals who may benefit from a specific treatment. Digital and AI-driven tools promise greater personalization and expanded access but require safeguards, validation, and attention to equity. Neuromodulation techniques, including Transcranial Magnetic Stimulation (TMS) and Transcranial Direct Current Stimulation (tDCS), remain experimental yet highlight the importance of personalized protocols and ethical oversight. Genetics has seen advancements in gene-targeted therapies for syndromic forms of ASD marking a pivotal move toward precision medicine in autism, though ongoing challenges regarding safety, efficacy, and equitable access persist. This review informs clinicians, researchers, individuals with lived experiences and other important stakeholders by appraising current evidence, identifying limitations, and outlining future directions to advance rigorous, inclusive, and collaborative autism therapeutics.</t>
        </is>
      </c>
      <c r="W261" s="43" t="inlineStr">
        <is>
          <t>title_abstract_plus_targeted_primary_source_verification</t>
        </is>
      </c>
      <c r="X261" s="43" t="inlineStr">
        <is>
          <t>doi:10.1016/j.neurot.2026.e00857</t>
        </is>
      </c>
      <c r="Y261" s="43">
        <f>COUNTIF($A$2:$A$431,A261)</f>
        <v/>
      </c>
      <c r="Z261" s="41">
        <f>IF(D261="Provisional include",IFERROR(IF(INDEX('Texto_completo_191'!$K$2:$K$193,MATCH(A261,'Texto_completo_191'!$A$2:$A$193,0))=0,"",INDEX('Texto_completo_191'!$K$2:$K$193,MATCH(A261,'Texto_completo_191'!$A$2:$A$193,0))),""),IF(D261="Excluded",J261,""))</f>
        <v/>
      </c>
      <c r="AA261" s="43">
        <f>IF(D261="Provisional include",IFERROR(IF(INDEX('Texto_completo_191'!$L$2:$L$193,MATCH(A261,'Texto_completo_191'!$A$2:$A$193,0))=0,"",INDEX('Texto_completo_191'!$L$2:$L$193,MATCH(A261,'Texto_completo_191'!$A$2:$A$193,0))),""),"")</f>
        <v/>
      </c>
      <c r="AB261" s="131">
        <f>IF(D261="Provisional include",IFERROR(IF(INDEX('Texto_completo_191'!$M$2:$M$193,MATCH(A261,'Texto_completo_191'!$A$2:$A$193,0))=0,"",INDEX('Texto_completo_191'!$M$2:$M$193,MATCH(A261,'Texto_completo_191'!$A$2:$A$193,0))),""),"")</f>
        <v/>
      </c>
    </row>
    <row r="262" ht="34" customHeight="1">
      <c r="A262" s="130" t="n">
        <v>261</v>
      </c>
      <c r="B262" s="43" t="inlineStr">
        <is>
          <t>include_after_full_text_open_access</t>
        </is>
      </c>
      <c r="C262" s="41" t="inlineStr">
        <is>
          <t>Incluir tras revisión de texto completo abierto</t>
        </is>
      </c>
      <c r="D262" s="43" t="inlineStr">
        <is>
          <t>Provisional include</t>
        </is>
      </c>
      <c r="E262" s="43" t="inlineStr">
        <is>
          <t>Sí</t>
        </is>
      </c>
      <c r="F262" s="43" t="inlineStr">
        <is>
          <t>Full-text review</t>
        </is>
      </c>
      <c r="G262" s="41">
        <f>IF(D262="Provisional include",IFERROR(INDEX('Texto_completo_191'!$H$2:$H$193,MATCH(A262,'Texto_completo_191'!$A$2:$A$193,0)),"Not recorded"),IF(D262="Report not retrieved","Not retrieved","Not applicable"))</f>
        <v/>
      </c>
      <c r="H262" s="41">
        <f>IF(D262="Provisional include",IFERROR(INDEX('Texto_completo_191'!$J$2:$J$193,MATCH(A262,'Texto_completo_191'!$A$2:$A$193,0)),"Pending adjudication"),IF(D262="Report not retrieved","Report not retrieved","Not applicable"))</f>
        <v/>
      </c>
      <c r="I262" s="41" t="n"/>
      <c r="J262" s="41" t="inlineStr">
        <is>
          <t>Texto completo confirma estudio primario con Deep Learning aplicado a ASD (Pathology classification).</t>
        </is>
      </c>
      <c r="K262" s="43" t="n"/>
      <c r="L262" s="43" t="n"/>
      <c r="M262" s="130" t="n">
        <v>2025</v>
      </c>
      <c r="N262" s="41" t="inlineStr">
        <is>
          <t>Artificial Intelligence Networks Combining Histopathology and Machine Learning Can Extract Axon Pathology in Autism Spectrum Disorder</t>
        </is>
      </c>
      <c r="O262" s="43" t="inlineStr">
        <is>
          <t>Arash Yazdanbakhsh and Kim T M Dang and Kelvin Kuang and Tingru Lian and Xuefeng Liu and Songlin Xie and Basilis Zikopoulos</t>
        </is>
      </c>
      <c r="P262" s="43" t="inlineStr">
        <is>
          <t>10.1002/AUR.70135</t>
        </is>
      </c>
      <c r="Q262" s="41" t="inlineStr">
        <is>
          <t>Autism Research</t>
        </is>
      </c>
      <c r="R262" s="43" t="inlineStr">
        <is>
          <t>article</t>
        </is>
      </c>
      <c r="S262" s="43" t="inlineStr">
        <is>
          <t>John Wiley and Sons Inc</t>
        </is>
      </c>
      <c r="T262" s="43" t="inlineStr">
        <is>
          <t>https://onlinelibrary.wiley.com/doi/pdfdirect/10.1002/aur.70135</t>
        </is>
      </c>
      <c r="U262" s="41" t="inlineStr">
        <is>
          <t>Texto completo abierto revisado; evidencia y codificación en Extraccion_RQ_nuevos.</t>
        </is>
      </c>
      <c r="V262"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262" s="43" t="inlineStr">
        <is>
          <t>open_full_text_review_2026_09_04</t>
        </is>
      </c>
      <c r="X262" s="43" t="inlineStr">
        <is>
          <t>doi:10.1002/aur.70135</t>
        </is>
      </c>
      <c r="Y262" s="43">
        <f>COUNTIF($A$2:$A$431,A262)</f>
        <v/>
      </c>
      <c r="Z262" s="41">
        <f>IF(D262="Provisional include",IFERROR(IF(INDEX('Texto_completo_191'!$K$2:$K$193,MATCH(A262,'Texto_completo_191'!$A$2:$A$193,0))=0,"",INDEX('Texto_completo_191'!$K$2:$K$193,MATCH(A262,'Texto_completo_191'!$A$2:$A$193,0))),""),IF(D262="Excluded",J262,""))</f>
        <v/>
      </c>
      <c r="AA262" s="43">
        <f>IF(D262="Provisional include",IFERROR(IF(INDEX('Texto_completo_191'!$L$2:$L$193,MATCH(A262,'Texto_completo_191'!$A$2:$A$193,0))=0,"",INDEX('Texto_completo_191'!$L$2:$L$193,MATCH(A262,'Texto_completo_191'!$A$2:$A$193,0))),""),"")</f>
        <v/>
      </c>
      <c r="AB262" s="131">
        <f>IF(D262="Provisional include",IFERROR(IF(INDEX('Texto_completo_191'!$M$2:$M$193,MATCH(A262,'Texto_completo_191'!$A$2:$A$193,0))=0,"",INDEX('Texto_completo_191'!$M$2:$M$193,MATCH(A262,'Texto_completo_191'!$A$2:$A$193,0))),""),"")</f>
        <v/>
      </c>
    </row>
    <row r="263" ht="34" customHeight="1">
      <c r="A263" s="130" t="n">
        <v>262</v>
      </c>
      <c r="B263" s="43" t="inlineStr">
        <is>
          <t>include_after_full_text_open_access</t>
        </is>
      </c>
      <c r="C263" s="41" t="inlineStr">
        <is>
          <t>Incluir tras revisión de texto completo abierto</t>
        </is>
      </c>
      <c r="D263" s="43" t="inlineStr">
        <is>
          <t>Provisional include</t>
        </is>
      </c>
      <c r="E263" s="43" t="inlineStr">
        <is>
          <t>Sí</t>
        </is>
      </c>
      <c r="F263" s="43" t="inlineStr">
        <is>
          <t>Full-text review</t>
        </is>
      </c>
      <c r="G263" s="41">
        <f>IF(D263="Provisional include",IFERROR(INDEX('Texto_completo_191'!$H$2:$H$193,MATCH(A263,'Texto_completo_191'!$A$2:$A$193,0)),"Not recorded"),IF(D263="Report not retrieved","Not retrieved","Not applicable"))</f>
        <v/>
      </c>
      <c r="H263" s="41">
        <f>IF(D263="Provisional include",IFERROR(INDEX('Texto_completo_191'!$J$2:$J$193,MATCH(A263,'Texto_completo_191'!$A$2:$A$193,0)),"Pending adjudication"),IF(D263="Report not retrieved","Report not retrieved","Not applicable"))</f>
        <v/>
      </c>
      <c r="I263" s="41" t="n"/>
      <c r="J263" s="41" t="inlineStr">
        <is>
          <t>Texto completo confirma estudio primario con Machine Learning aplicado a ASD (Transdiagnostic subtyping).</t>
        </is>
      </c>
      <c r="K263" s="43" t="n"/>
      <c r="L263" s="43" t="n"/>
      <c r="M263" s="130" t="n">
        <v>2026</v>
      </c>
      <c r="N263" s="41" t="inlineStr">
        <is>
          <t>Profiling Chinese children with symptoms of SpLD, ADHD, or ASD: a transdiagnostic and biopsychosocial study</t>
        </is>
      </c>
      <c r="O263" s="43" t="inlineStr">
        <is>
          <t>Duo Liu and Ziqian Wei and Urs Maurer and Kevin Kien Hoa Chung and Jesus Alfonso D Datu and Liory Fern-Pollak and Taeko Wydell and Winnie Wan Yee Tso and Fenghua Sun and Lirong Luo and Li Chih Wang and Yen Na Yum and Guandong Xu and Su Li</t>
        </is>
      </c>
      <c r="P263" s="43" t="inlineStr">
        <is>
          <t>10.1186/s12888-025-07754-8</t>
        </is>
      </c>
      <c r="Q263" s="41" t="inlineStr">
        <is>
          <t>BMC Psychiatry</t>
        </is>
      </c>
      <c r="R263" s="43" t="inlineStr">
        <is>
          <t>article</t>
        </is>
      </c>
      <c r="S263" s="43" t="inlineStr">
        <is>
          <t>BioMed Central Ltd</t>
        </is>
      </c>
      <c r="T263" s="43" t="inlineStr">
        <is>
          <t>https://doi.org/10.1186/s12888-025-07754-8</t>
        </is>
      </c>
      <c r="U263" s="41" t="inlineStr">
        <is>
          <t>Texto completo abierto revisado; evidencia y codificación en Extraccion_RQ_nuevos.</t>
        </is>
      </c>
      <c r="V263" s="43"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W263" s="43" t="inlineStr">
        <is>
          <t>open_full_text_review_2026_09_04</t>
        </is>
      </c>
      <c r="X263" s="43" t="inlineStr">
        <is>
          <t>doi:10.1186/s12888-025-07754-8</t>
        </is>
      </c>
      <c r="Y263" s="43">
        <f>COUNTIF($A$2:$A$431,A263)</f>
        <v/>
      </c>
      <c r="Z263" s="41">
        <f>IF(D263="Provisional include",IFERROR(IF(INDEX('Texto_completo_191'!$K$2:$K$193,MATCH(A263,'Texto_completo_191'!$A$2:$A$193,0))=0,"",INDEX('Texto_completo_191'!$K$2:$K$193,MATCH(A263,'Texto_completo_191'!$A$2:$A$193,0))),""),IF(D263="Excluded",J263,""))</f>
        <v/>
      </c>
      <c r="AA263" s="43">
        <f>IF(D263="Provisional include",IFERROR(IF(INDEX('Texto_completo_191'!$L$2:$L$193,MATCH(A263,'Texto_completo_191'!$A$2:$A$193,0))=0,"",INDEX('Texto_completo_191'!$L$2:$L$193,MATCH(A263,'Texto_completo_191'!$A$2:$A$193,0))),""),"")</f>
        <v/>
      </c>
      <c r="AB263" s="131">
        <f>IF(D263="Provisional include",IFERROR(IF(INDEX('Texto_completo_191'!$M$2:$M$193,MATCH(A263,'Texto_completo_191'!$A$2:$A$193,0))=0,"",INDEX('Texto_completo_191'!$M$2:$M$193,MATCH(A263,'Texto_completo_191'!$A$2:$A$193,0))),""),"")</f>
        <v/>
      </c>
    </row>
    <row r="264" ht="34" customHeight="1">
      <c r="A264" s="130" t="n">
        <v>263</v>
      </c>
      <c r="B264" s="43" t="inlineStr">
        <is>
          <t>include_after_full_text_open_access</t>
        </is>
      </c>
      <c r="C264" s="41" t="inlineStr">
        <is>
          <t>Incluir tras revisión de texto completo abierto</t>
        </is>
      </c>
      <c r="D264" s="43" t="inlineStr">
        <is>
          <t>Provisional include</t>
        </is>
      </c>
      <c r="E264" s="43" t="inlineStr">
        <is>
          <t>Sí</t>
        </is>
      </c>
      <c r="F264" s="43" t="inlineStr">
        <is>
          <t>Full-text review</t>
        </is>
      </c>
      <c r="G264" s="41">
        <f>IF(D264="Provisional include",IFERROR(INDEX('Texto_completo_191'!$H$2:$H$193,MATCH(A264,'Texto_completo_191'!$A$2:$A$193,0)),"Not recorded"),IF(D264="Report not retrieved","Not retrieved","Not applicable"))</f>
        <v/>
      </c>
      <c r="H264" s="41">
        <f>IF(D264="Provisional include",IFERROR(INDEX('Texto_completo_191'!$J$2:$J$193,MATCH(A264,'Texto_completo_191'!$A$2:$A$193,0)),"Pending adjudication"),IF(D264="Report not retrieved","Report not retrieved","Not applicable"))</f>
        <v/>
      </c>
      <c r="I264" s="41" t="n"/>
      <c r="J264" s="41" t="inlineStr">
        <is>
          <t>Texto completo confirma estudio primario con Deep Learning aplicado a ASD (Classification from parental reports).</t>
        </is>
      </c>
      <c r="K264" s="43" t="n"/>
      <c r="L264" s="43" t="n"/>
      <c r="M264" s="130" t="n">
        <v>2026</v>
      </c>
      <c r="N264" s="41" t="inlineStr">
        <is>
          <t>Enhancing Psychological Assessments with Open-Ended Questionnaires and Large Language Models: An ASD Case Study</t>
        </is>
      </c>
      <c r="O264" s="43" t="inlineStr">
        <is>
          <t>Alberto Altozano and Maria Eleonora Minissi and Lucía Gómez-Zaragozá and Luna Maddalon and Mariano Alcañiz and Javier Marin-Morales</t>
        </is>
      </c>
      <c r="P264" s="43" t="inlineStr">
        <is>
          <t>10.1109/JBHI.2025.3599643</t>
        </is>
      </c>
      <c r="Q264" s="41" t="inlineStr">
        <is>
          <t>IEEE Journal of Biomedical and Health Informatics</t>
        </is>
      </c>
      <c r="R264" s="43" t="inlineStr">
        <is>
          <t>article</t>
        </is>
      </c>
      <c r="S264" s="43" t="inlineStr">
        <is>
          <t>Institute of Electrical and Electronics Engineers Inc.</t>
        </is>
      </c>
      <c r="T264" s="43" t="inlineStr">
        <is>
          <t>https://doi.org/10.1109/jbhi.2025.3599643</t>
        </is>
      </c>
      <c r="U264" s="41" t="inlineStr">
        <is>
          <t>Texto completo abierto revisado; evidencia y codificación en Extraccion_RQ_nuevos.</t>
        </is>
      </c>
      <c r="V264" s="43"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W264" s="43" t="inlineStr">
        <is>
          <t>open_full_text_review_2026_09_04</t>
        </is>
      </c>
      <c r="X264" s="43" t="inlineStr">
        <is>
          <t>doi:10.1109/jbhi.2025.3599643</t>
        </is>
      </c>
      <c r="Y264" s="43">
        <f>COUNTIF($A$2:$A$431,A264)</f>
        <v/>
      </c>
      <c r="Z264" s="41">
        <f>IF(D264="Provisional include",IFERROR(IF(INDEX('Texto_completo_191'!$K$2:$K$193,MATCH(A264,'Texto_completo_191'!$A$2:$A$193,0))=0,"",INDEX('Texto_completo_191'!$K$2:$K$193,MATCH(A264,'Texto_completo_191'!$A$2:$A$193,0))),""),IF(D264="Excluded",J264,""))</f>
        <v/>
      </c>
      <c r="AA264" s="43">
        <f>IF(D264="Provisional include",IFERROR(IF(INDEX('Texto_completo_191'!$L$2:$L$193,MATCH(A264,'Texto_completo_191'!$A$2:$A$193,0))=0,"",INDEX('Texto_completo_191'!$L$2:$L$193,MATCH(A264,'Texto_completo_191'!$A$2:$A$193,0))),""),"")</f>
        <v/>
      </c>
      <c r="AB264" s="131">
        <f>IF(D264="Provisional include",IFERROR(IF(INDEX('Texto_completo_191'!$M$2:$M$193,MATCH(A264,'Texto_completo_191'!$A$2:$A$193,0))=0,"",INDEX('Texto_completo_191'!$M$2:$M$193,MATCH(A264,'Texto_completo_191'!$A$2:$A$193,0))),""),"")</f>
        <v/>
      </c>
    </row>
    <row r="265" ht="34" customHeight="1">
      <c r="A265" s="130" t="n">
        <v>264</v>
      </c>
      <c r="B265" s="43" t="inlineStr">
        <is>
          <t>duplicate_within_export</t>
        </is>
      </c>
      <c r="C265" s="41" t="inlineStr">
        <is>
          <t>No agregar: duplicado interno</t>
        </is>
      </c>
      <c r="D265" s="43" t="inlineStr">
        <is>
          <t>Duplicate within update</t>
        </is>
      </c>
      <c r="E265" s="43" t="inlineStr">
        <is>
          <t>No</t>
        </is>
      </c>
      <c r="F265" s="43" t="inlineStr">
        <is>
          <t>Deduplication</t>
        </is>
      </c>
      <c r="G265" s="41">
        <f>IF(D265="Provisional include",IFERROR(INDEX('Texto_completo_191'!$H$2:$H$193,MATCH(A265,'Texto_completo_191'!$A$2:$A$193,0)),"Not recorded"),IF(D265="Report not retrieved","Not retrieved","Not applicable"))</f>
        <v/>
      </c>
      <c r="H265" s="41">
        <f>IF(D265="Provisional include",IFERROR(INDEX('Texto_completo_191'!$J$2:$J$193,MATCH(A265,'Texto_completo_191'!$A$2:$A$193,0)),"Pending adjudication"),IF(D265="Report not retrieved","Report not retrieved","Not applicable"))</f>
        <v/>
      </c>
      <c r="I265" s="41" t="str"/>
      <c r="J265" s="41" t="inlineStr">
        <is>
          <t>Mismo DOI o título que otro registro anterior de esta exportación.</t>
        </is>
      </c>
      <c r="K265" s="43" t="n">
        <v>222</v>
      </c>
      <c r="L265" s="43" t="n"/>
      <c r="M265" s="130" t="n">
        <v>2026</v>
      </c>
      <c r="N265" s="41" t="inlineStr">
        <is>
          <t>Adaptive network based fuzzy inference system efficientnet for autism spectrum disorder detection with optimization based pivotal region extraction</t>
        </is>
      </c>
      <c r="O265" s="43" t="inlineStr">
        <is>
          <t>Satish Muppidi and Kishore Bhamidipati and Grandhi Siva Sankar and Anupkumar M Bongale and Ramesh Babu P</t>
        </is>
      </c>
      <c r="P265" s="43" t="inlineStr">
        <is>
          <t>10.1016/j.pscychresns.2025.112109</t>
        </is>
      </c>
      <c r="Q265" s="41" t="inlineStr">
        <is>
          <t>Psychiatry Research - Neuroimaging</t>
        </is>
      </c>
      <c r="R265" s="43" t="inlineStr">
        <is>
          <t>article</t>
        </is>
      </c>
      <c r="S265" s="43" t="inlineStr">
        <is>
          <t>Elsevier Ireland Ltd</t>
        </is>
      </c>
      <c r="T265" s="43" t="inlineStr">
        <is>
          <t>https://www.sciencedirect.com/science/article/pii/S0925492725001647</t>
        </is>
      </c>
      <c r="U265" s="41" t="str"/>
      <c r="V265"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265" s="43" t="inlineStr">
        <is>
          <t>title_abstract_plus_targeted_primary_source_verification</t>
        </is>
      </c>
      <c r="X265" s="43" t="inlineStr">
        <is>
          <t>doi:10.1016/j.pscychresns.2025.112109</t>
        </is>
      </c>
      <c r="Y265" s="43">
        <f>COUNTIF($A$2:$A$431,A265)</f>
        <v/>
      </c>
      <c r="Z265" s="41">
        <f>IF(D265="Provisional include",IFERROR(IF(INDEX('Texto_completo_191'!$K$2:$K$193,MATCH(A265,'Texto_completo_191'!$A$2:$A$193,0))=0,"",INDEX('Texto_completo_191'!$K$2:$K$193,MATCH(A265,'Texto_completo_191'!$A$2:$A$193,0))),""),IF(D265="Excluded",J265,""))</f>
        <v/>
      </c>
      <c r="AA265" s="43">
        <f>IF(D265="Provisional include",IFERROR(IF(INDEX('Texto_completo_191'!$L$2:$L$193,MATCH(A265,'Texto_completo_191'!$A$2:$A$193,0))=0,"",INDEX('Texto_completo_191'!$L$2:$L$193,MATCH(A265,'Texto_completo_191'!$A$2:$A$193,0))),""),"")</f>
        <v/>
      </c>
      <c r="AB265" s="131">
        <f>IF(D265="Provisional include",IFERROR(IF(INDEX('Texto_completo_191'!$M$2:$M$193,MATCH(A265,'Texto_completo_191'!$A$2:$A$193,0))=0,"",INDEX('Texto_completo_191'!$M$2:$M$193,MATCH(A265,'Texto_completo_191'!$A$2:$A$193,0))),""),"")</f>
        <v/>
      </c>
    </row>
    <row r="266" ht="34" customHeight="1">
      <c r="A266" s="130" t="n">
        <v>265</v>
      </c>
      <c r="B266" s="43" t="inlineStr">
        <is>
          <t>duplicate_within_export</t>
        </is>
      </c>
      <c r="C266" s="41" t="inlineStr">
        <is>
          <t>No agregar: duplicado interno</t>
        </is>
      </c>
      <c r="D266" s="43" t="inlineStr">
        <is>
          <t>Duplicate within update</t>
        </is>
      </c>
      <c r="E266" s="43" t="inlineStr">
        <is>
          <t>No</t>
        </is>
      </c>
      <c r="F266" s="43" t="inlineStr">
        <is>
          <t>Deduplication</t>
        </is>
      </c>
      <c r="G266" s="41">
        <f>IF(D266="Provisional include",IFERROR(INDEX('Texto_completo_191'!$H$2:$H$193,MATCH(A266,'Texto_completo_191'!$A$2:$A$193,0)),"Not recorded"),IF(D266="Report not retrieved","Not retrieved","Not applicable"))</f>
        <v/>
      </c>
      <c r="H266" s="41">
        <f>IF(D266="Provisional include",IFERROR(INDEX('Texto_completo_191'!$J$2:$J$193,MATCH(A266,'Texto_completo_191'!$A$2:$A$193,0)),"Pending adjudication"),IF(D266="Report not retrieved","Report not retrieved","Not applicable"))</f>
        <v/>
      </c>
      <c r="I266" s="41" t="str"/>
      <c r="J266" s="41" t="inlineStr">
        <is>
          <t>Mismo DOI o título que otro registro anterior de esta exportación.</t>
        </is>
      </c>
      <c r="K266" s="43" t="n">
        <v>218</v>
      </c>
      <c r="L266" s="43" t="n"/>
      <c r="M266" s="130" t="n">
        <v>2026</v>
      </c>
      <c r="N266" s="41" t="inlineStr">
        <is>
          <t>A Robust Computational Framework for Autism Spectrum Disorder Identification Using Optimized Image Processing and Hybrid Learning Models</t>
        </is>
      </c>
      <c r="O266" s="43" t="inlineStr">
        <is>
          <t>A Kanchana and Rashmitha Khilar</t>
        </is>
      </c>
      <c r="P266" s="43" t="inlineStr">
        <is>
          <t>10.1002/DNEU.70028</t>
        </is>
      </c>
      <c r="Q266" s="41" t="inlineStr">
        <is>
          <t>Developmental Neurobiology</t>
        </is>
      </c>
      <c r="R266" s="43" t="inlineStr">
        <is>
          <t>article</t>
        </is>
      </c>
      <c r="S266" s="43" t="inlineStr">
        <is>
          <t>John Wiley and Sons Inc</t>
        </is>
      </c>
      <c r="T266" s="43" t="inlineStr">
        <is>
          <t>https://doi.org/10.1002/DNEU.70028</t>
        </is>
      </c>
      <c r="U266" s="41" t="str"/>
      <c r="V266"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266" s="43" t="inlineStr">
        <is>
          <t>title_abstract_plus_targeted_primary_source_verification</t>
        </is>
      </c>
      <c r="X266" s="43" t="inlineStr">
        <is>
          <t>doi:10.1002/dneu.70028</t>
        </is>
      </c>
      <c r="Y266" s="43">
        <f>COUNTIF($A$2:$A$431,A266)</f>
        <v/>
      </c>
      <c r="Z266" s="41">
        <f>IF(D266="Provisional include",IFERROR(IF(INDEX('Texto_completo_191'!$K$2:$K$193,MATCH(A266,'Texto_completo_191'!$A$2:$A$193,0))=0,"",INDEX('Texto_completo_191'!$K$2:$K$193,MATCH(A266,'Texto_completo_191'!$A$2:$A$193,0))),""),IF(D266="Excluded",J266,""))</f>
        <v/>
      </c>
      <c r="AA266" s="43">
        <f>IF(D266="Provisional include",IFERROR(IF(INDEX('Texto_completo_191'!$L$2:$L$193,MATCH(A266,'Texto_completo_191'!$A$2:$A$193,0))=0,"",INDEX('Texto_completo_191'!$L$2:$L$193,MATCH(A266,'Texto_completo_191'!$A$2:$A$193,0))),""),"")</f>
        <v/>
      </c>
      <c r="AB266" s="131">
        <f>IF(D266="Provisional include",IFERROR(IF(INDEX('Texto_completo_191'!$M$2:$M$193,MATCH(A266,'Texto_completo_191'!$A$2:$A$193,0))=0,"",INDEX('Texto_completo_191'!$M$2:$M$193,MATCH(A266,'Texto_completo_191'!$A$2:$A$193,0))),""),"")</f>
        <v/>
      </c>
    </row>
    <row r="267" ht="34" customHeight="1">
      <c r="A267" s="130" t="n">
        <v>266</v>
      </c>
      <c r="B267" s="43" t="inlineStr">
        <is>
          <t>include_after_title_abstract_screen</t>
        </is>
      </c>
      <c r="C267" s="41" t="inlineStr">
        <is>
          <t>Incluir provisionalmente</t>
        </is>
      </c>
      <c r="D267" s="43" t="inlineStr">
        <is>
          <t>Provisional include</t>
        </is>
      </c>
      <c r="E267" s="43" t="inlineStr">
        <is>
          <t>Sí</t>
        </is>
      </c>
      <c r="F267" s="43" t="inlineStr">
        <is>
          <t>Title/abstract screening</t>
        </is>
      </c>
      <c r="G267" s="41">
        <f>IF(D267="Provisional include",IFERROR(INDEX('Texto_completo_191'!$H$2:$H$193,MATCH(A267,'Texto_completo_191'!$A$2:$A$193,0)),"Not recorded"),IF(D267="Report not retrieved","Not retrieved","Not applicable"))</f>
        <v/>
      </c>
      <c r="H267" s="41">
        <f>IF(D267="Provisional include",IFERROR(INDEX('Texto_completo_191'!$J$2:$J$193,MATCH(A267,'Texto_completo_191'!$A$2:$A$193,0)),"Pending adjudication"),IF(D267="Report not retrieved","Report not retrieved","Not applicable"))</f>
        <v/>
      </c>
      <c r="I267" s="41" t="str"/>
      <c r="J267" s="41" t="inlineStr">
        <is>
          <t>Estudio primario o implementación/evaluación empírica de IA, aprendizaje automático o modelado computacional aplicado a ASD, riesgo, caracterización, apoyo o intervención.</t>
        </is>
      </c>
      <c r="K267" s="43" t="n"/>
      <c r="L267" s="43" t="n"/>
      <c r="M267" s="130" t="n">
        <v>2026</v>
      </c>
      <c r="N267" s="41" t="inlineStr">
        <is>
          <t>Machine Learning-Based Early Prediction Model for Autism Spectrum Disorder in Infants Using Acoustic Feature</t>
        </is>
      </c>
      <c r="O267" s="43" t="inlineStr">
        <is>
          <t>Shengjian Yin and Zhijia Li and Luyang Guan and Zenghe Yue and Jincen Wang and Jinyi Zhu and Yazhu Han and Qian Li and Lan Lin and Yaxin Dai and Haozhen Chen and Yuheng Chen and Yun Li and Xiaoyan Ke</t>
        </is>
      </c>
      <c r="P267" s="43" t="inlineStr">
        <is>
          <t>10.1002/AUR.70179</t>
        </is>
      </c>
      <c r="Q267" s="41" t="inlineStr">
        <is>
          <t>Autism Research</t>
        </is>
      </c>
      <c r="R267" s="43" t="inlineStr">
        <is>
          <t>article</t>
        </is>
      </c>
      <c r="S267" s="43" t="inlineStr">
        <is>
          <t>John Wiley and Sons Inc</t>
        </is>
      </c>
      <c r="T267" s="43" t="inlineStr">
        <is>
          <t>https://doi.org/10.1002/AUR.70179</t>
        </is>
      </c>
      <c r="U267" s="41" t="str"/>
      <c r="V267"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267" s="43" t="inlineStr">
        <is>
          <t>title_abstract_plus_targeted_primary_source_verification</t>
        </is>
      </c>
      <c r="X267" s="43" t="inlineStr">
        <is>
          <t>doi:10.1002/aur.70179</t>
        </is>
      </c>
      <c r="Y267" s="43">
        <f>COUNTIF($A$2:$A$431,A267)</f>
        <v/>
      </c>
      <c r="Z267" s="41">
        <f>IF(D267="Provisional include",IFERROR(IF(INDEX('Texto_completo_191'!$K$2:$K$193,MATCH(A267,'Texto_completo_191'!$A$2:$A$193,0))=0,"",INDEX('Texto_completo_191'!$K$2:$K$193,MATCH(A267,'Texto_completo_191'!$A$2:$A$193,0))),""),IF(D267="Excluded",J267,""))</f>
        <v/>
      </c>
      <c r="AA267" s="43">
        <f>IF(D267="Provisional include",IFERROR(IF(INDEX('Texto_completo_191'!$L$2:$L$193,MATCH(A267,'Texto_completo_191'!$A$2:$A$193,0))=0,"",INDEX('Texto_completo_191'!$L$2:$L$193,MATCH(A267,'Texto_completo_191'!$A$2:$A$193,0))),""),"")</f>
        <v/>
      </c>
      <c r="AB267" s="131">
        <f>IF(D267="Provisional include",IFERROR(IF(INDEX('Texto_completo_191'!$M$2:$M$193,MATCH(A267,'Texto_completo_191'!$A$2:$A$193,0))=0,"",INDEX('Texto_completo_191'!$M$2:$M$193,MATCH(A267,'Texto_completo_191'!$A$2:$A$193,0))),""),"")</f>
        <v/>
      </c>
    </row>
    <row r="268" ht="34" customHeight="1">
      <c r="A268" s="130" t="n">
        <v>267</v>
      </c>
      <c r="B268" s="43" t="inlineStr">
        <is>
          <t>duplicate_within_export</t>
        </is>
      </c>
      <c r="C268" s="41" t="inlineStr">
        <is>
          <t>No agregar: duplicado interno</t>
        </is>
      </c>
      <c r="D268" s="43" t="inlineStr">
        <is>
          <t>Duplicate within update</t>
        </is>
      </c>
      <c r="E268" s="43" t="inlineStr">
        <is>
          <t>No</t>
        </is>
      </c>
      <c r="F268" s="43" t="inlineStr">
        <is>
          <t>Deduplication</t>
        </is>
      </c>
      <c r="G268" s="41">
        <f>IF(D268="Provisional include",IFERROR(INDEX('Texto_completo_191'!$H$2:$H$193,MATCH(A268,'Texto_completo_191'!$A$2:$A$193,0)),"Not recorded"),IF(D268="Report not retrieved","Not retrieved","Not applicable"))</f>
        <v/>
      </c>
      <c r="H268" s="41">
        <f>IF(D268="Provisional include",IFERROR(INDEX('Texto_completo_191'!$J$2:$J$193,MATCH(A268,'Texto_completo_191'!$A$2:$A$193,0)),"Pending adjudication"),IF(D268="Report not retrieved","Report not retrieved","Not applicable"))</f>
        <v/>
      </c>
      <c r="I268" s="41" t="str"/>
      <c r="J268" s="41" t="inlineStr">
        <is>
          <t>Mismo DOI o título que otro registro anterior de esta exportación.</t>
        </is>
      </c>
      <c r="K268" s="43" t="n">
        <v>166</v>
      </c>
      <c r="L268" s="43" t="n"/>
      <c r="M268" s="130" t="n">
        <v>2026</v>
      </c>
      <c r="N268" s="41" t="inlineStr">
        <is>
          <t>Feasibility and Acceptability of AI-Powered Tools for Early Autism Screening in Egypt: Semistructured Focus Group Study</t>
        </is>
      </c>
      <c r="O268" s="43" t="inlineStr">
        <is>
          <t>Pratheepan Yogarajah and Ammal M Metwally and Priyanka Chaurasia and Ghada A Elshaarawy and Shereen M El Khateeb and Engy A Ashaat and Amal Elsaeid and Nahed A Elghareeb and Amira S ElRifay</t>
        </is>
      </c>
      <c r="P268" s="43" t="inlineStr">
        <is>
          <t>10.2196/82564</t>
        </is>
      </c>
      <c r="Q268" s="41" t="inlineStr">
        <is>
          <t>Journal of Medical Internet Research</t>
        </is>
      </c>
      <c r="R268" s="43" t="inlineStr">
        <is>
          <t>article</t>
        </is>
      </c>
      <c r="S268" s="43" t="inlineStr">
        <is>
          <t>JMIR Publications Inc.</t>
        </is>
      </c>
      <c r="T268" s="43" t="inlineStr">
        <is>
          <t>https://www.sciencedirect.com/science/article/pii/S1438887126003249</t>
        </is>
      </c>
      <c r="U268" s="41" t="str"/>
      <c r="V268"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268" s="43" t="inlineStr">
        <is>
          <t>title_abstract_plus_targeted_primary_source_verification</t>
        </is>
      </c>
      <c r="X268" s="43" t="inlineStr">
        <is>
          <t>doi:10.2196/82564</t>
        </is>
      </c>
      <c r="Y268" s="43">
        <f>COUNTIF($A$2:$A$431,A268)</f>
        <v/>
      </c>
      <c r="Z268" s="41">
        <f>IF(D268="Provisional include",IFERROR(IF(INDEX('Texto_completo_191'!$K$2:$K$193,MATCH(A268,'Texto_completo_191'!$A$2:$A$193,0))=0,"",INDEX('Texto_completo_191'!$K$2:$K$193,MATCH(A268,'Texto_completo_191'!$A$2:$A$193,0))),""),IF(D268="Excluded",J268,""))</f>
        <v/>
      </c>
      <c r="AA268" s="43">
        <f>IF(D268="Provisional include",IFERROR(IF(INDEX('Texto_completo_191'!$L$2:$L$193,MATCH(A268,'Texto_completo_191'!$A$2:$A$193,0))=0,"",INDEX('Texto_completo_191'!$L$2:$L$193,MATCH(A268,'Texto_completo_191'!$A$2:$A$193,0))),""),"")</f>
        <v/>
      </c>
      <c r="AB268" s="131">
        <f>IF(D268="Provisional include",IFERROR(IF(INDEX('Texto_completo_191'!$M$2:$M$193,MATCH(A268,'Texto_completo_191'!$A$2:$A$193,0))=0,"",INDEX('Texto_completo_191'!$M$2:$M$193,MATCH(A268,'Texto_completo_191'!$A$2:$A$193,0))),""),"")</f>
        <v/>
      </c>
    </row>
    <row r="269" ht="34" customHeight="1">
      <c r="A269" s="130" t="n">
        <v>268</v>
      </c>
      <c r="B269" s="43" t="inlineStr">
        <is>
          <t>include_after_full_text_open_access</t>
        </is>
      </c>
      <c r="C269" s="41" t="inlineStr">
        <is>
          <t>Incluir tras revisión de texto completo abierto</t>
        </is>
      </c>
      <c r="D269" s="43" t="inlineStr">
        <is>
          <t>Provisional include</t>
        </is>
      </c>
      <c r="E269" s="43" t="inlineStr">
        <is>
          <t>Sí</t>
        </is>
      </c>
      <c r="F269" s="43" t="inlineStr">
        <is>
          <t>Full-text review</t>
        </is>
      </c>
      <c r="G269" s="41">
        <f>IF(D269="Provisional include",IFERROR(INDEX('Texto_completo_191'!$H$2:$H$193,MATCH(A269,'Texto_completo_191'!$A$2:$A$193,0)),"Not recorded"),IF(D269="Report not retrieved","Not retrieved","Not applicable"))</f>
        <v/>
      </c>
      <c r="H269" s="41">
        <f>IF(D269="Provisional include",IFERROR(INDEX('Texto_completo_191'!$J$2:$J$193,MATCH(A269,'Texto_completo_191'!$A$2:$A$193,0)),"Pending adjudication"),IF(D269="Report not retrieved","Report not retrieved","Not applicable"))</f>
        <v/>
      </c>
      <c r="I269" s="41" t="n"/>
      <c r="J269" s="41" t="inlineStr">
        <is>
          <t>Texto completo confirma estudio primario con Machine Learning aplicado a ASD (Compact-item screening prediction).</t>
        </is>
      </c>
      <c r="K269" s="43" t="n"/>
      <c r="L269" s="43" t="n"/>
      <c r="M269" s="130" t="n">
        <v>2025</v>
      </c>
      <c r="N269" s="41" t="inlineStr">
        <is>
          <t>Compact subsets of autism screening items predict clinical diagnoses with a machine learning analysis of the QCHAT-10</t>
        </is>
      </c>
      <c r="O269" s="43" t="inlineStr">
        <is>
          <t>Lydia J Sollis and Dennis P Wall and Peter Y Washington</t>
        </is>
      </c>
      <c r="P269" s="43" t="inlineStr">
        <is>
          <t>10.1038/s41598-025-26131-9</t>
        </is>
      </c>
      <c r="Q269" s="41" t="inlineStr">
        <is>
          <t>Scientific Reports</t>
        </is>
      </c>
      <c r="R269" s="43" t="inlineStr">
        <is>
          <t>article</t>
        </is>
      </c>
      <c r="S269" s="43" t="inlineStr">
        <is>
          <t>Nature Research</t>
        </is>
      </c>
      <c r="T269" s="43" t="inlineStr">
        <is>
          <t>https://www.nature.com/articles/s41598-025-26131-9.pdf</t>
        </is>
      </c>
      <c r="U269" s="41" t="inlineStr">
        <is>
          <t>Texto completo abierto revisado; evidencia y codificación en Extraccion_RQ_nuevos.</t>
        </is>
      </c>
      <c r="V269" s="43"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W269" s="43" t="inlineStr">
        <is>
          <t>open_full_text_review_2026_09_04</t>
        </is>
      </c>
      <c r="X269" s="43" t="inlineStr">
        <is>
          <t>doi:10.1038/s41598-025-26131-9</t>
        </is>
      </c>
      <c r="Y269" s="43">
        <f>COUNTIF($A$2:$A$431,A269)</f>
        <v/>
      </c>
      <c r="Z269" s="41">
        <f>IF(D269="Provisional include",IFERROR(IF(INDEX('Texto_completo_191'!$K$2:$K$193,MATCH(A269,'Texto_completo_191'!$A$2:$A$193,0))=0,"",INDEX('Texto_completo_191'!$K$2:$K$193,MATCH(A269,'Texto_completo_191'!$A$2:$A$193,0))),""),IF(D269="Excluded",J269,""))</f>
        <v/>
      </c>
      <c r="AA269" s="43">
        <f>IF(D269="Provisional include",IFERROR(IF(INDEX('Texto_completo_191'!$L$2:$L$193,MATCH(A269,'Texto_completo_191'!$A$2:$A$193,0))=0,"",INDEX('Texto_completo_191'!$L$2:$L$193,MATCH(A269,'Texto_completo_191'!$A$2:$A$193,0))),""),"")</f>
        <v/>
      </c>
      <c r="AB269" s="131">
        <f>IF(D269="Provisional include",IFERROR(IF(INDEX('Texto_completo_191'!$M$2:$M$193,MATCH(A269,'Texto_completo_191'!$A$2:$A$193,0))=0,"",INDEX('Texto_completo_191'!$M$2:$M$193,MATCH(A269,'Texto_completo_191'!$A$2:$A$193,0))),""),"")</f>
        <v/>
      </c>
    </row>
    <row r="270" ht="34" customHeight="1">
      <c r="A270" s="130" t="n">
        <v>269</v>
      </c>
      <c r="B270" s="43" t="inlineStr">
        <is>
          <t>include_after_title_abstract_screen</t>
        </is>
      </c>
      <c r="C270" s="41" t="inlineStr">
        <is>
          <t>Incluir provisionalmente</t>
        </is>
      </c>
      <c r="D270" s="43" t="inlineStr">
        <is>
          <t>Provisional include</t>
        </is>
      </c>
      <c r="E270" s="43" t="inlineStr">
        <is>
          <t>Sí</t>
        </is>
      </c>
      <c r="F270" s="43" t="inlineStr">
        <is>
          <t>Title/abstract screening</t>
        </is>
      </c>
      <c r="G270" s="41">
        <f>IF(D270="Provisional include",IFERROR(INDEX('Texto_completo_191'!$H$2:$H$193,MATCH(A270,'Texto_completo_191'!$A$2:$A$193,0)),"Not recorded"),IF(D270="Report not retrieved","Not retrieved","Not applicable"))</f>
        <v/>
      </c>
      <c r="H270" s="41">
        <f>IF(D270="Provisional include",IFERROR(INDEX('Texto_completo_191'!$J$2:$J$193,MATCH(A270,'Texto_completo_191'!$A$2:$A$193,0)),"Pending adjudication"),IF(D270="Report not retrieved","Report not retrieved","Not applicable"))</f>
        <v/>
      </c>
      <c r="I270" s="41" t="str"/>
      <c r="J270" s="41" t="inlineStr">
        <is>
          <t>Estudio primario o implementación/evaluación empírica de IA, aprendizaje automático o modelado computacional aplicado a ASD, riesgo, caracterización, apoyo o intervención.</t>
        </is>
      </c>
      <c r="K270" s="43" t="n"/>
      <c r="L270" s="43" t="n"/>
      <c r="M270" s="130" t="n">
        <v>2026</v>
      </c>
      <c r="N270" s="41" t="inlineStr">
        <is>
          <t>Predicting fine motor deficit in autism by measuring brain activities and characterizing motor impairments</t>
        </is>
      </c>
      <c r="O270" s="43" t="inlineStr">
        <is>
          <t>Zaibunnisa L H Malik and Pooja Raundale</t>
        </is>
      </c>
      <c r="P270" s="43" t="inlineStr">
        <is>
          <t>10.1016/j.compbiomed.2026.111470</t>
        </is>
      </c>
      <c r="Q270" s="41" t="inlineStr">
        <is>
          <t>Computers in Biology and Medicine</t>
        </is>
      </c>
      <c r="R270" s="43" t="inlineStr">
        <is>
          <t>article</t>
        </is>
      </c>
      <c r="S270" s="43" t="inlineStr">
        <is>
          <t>Elsevier Ltd</t>
        </is>
      </c>
      <c r="T270" s="43" t="inlineStr">
        <is>
          <t>https://www.sciencedirect.com/science/article/pii/S0010482526000314</t>
        </is>
      </c>
      <c r="U270" s="41" t="str"/>
      <c r="V270"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270" s="43" t="inlineStr">
        <is>
          <t>title_abstract_plus_targeted_primary_source_verification</t>
        </is>
      </c>
      <c r="X270" s="43" t="inlineStr">
        <is>
          <t>doi:10.1016/j.compbiomed.2026.111470</t>
        </is>
      </c>
      <c r="Y270" s="43">
        <f>COUNTIF($A$2:$A$431,A270)</f>
        <v/>
      </c>
      <c r="Z270" s="41">
        <f>IF(D270="Provisional include",IFERROR(IF(INDEX('Texto_completo_191'!$K$2:$K$193,MATCH(A270,'Texto_completo_191'!$A$2:$A$193,0))=0,"",INDEX('Texto_completo_191'!$K$2:$K$193,MATCH(A270,'Texto_completo_191'!$A$2:$A$193,0))),""),IF(D270="Excluded",J270,""))</f>
        <v/>
      </c>
      <c r="AA270" s="43">
        <f>IF(D270="Provisional include",IFERROR(IF(INDEX('Texto_completo_191'!$L$2:$L$193,MATCH(A270,'Texto_completo_191'!$A$2:$A$193,0))=0,"",INDEX('Texto_completo_191'!$L$2:$L$193,MATCH(A270,'Texto_completo_191'!$A$2:$A$193,0))),""),"")</f>
        <v/>
      </c>
      <c r="AB270" s="131">
        <f>IF(D270="Provisional include",IFERROR(IF(INDEX('Texto_completo_191'!$M$2:$M$193,MATCH(A270,'Texto_completo_191'!$A$2:$A$193,0))=0,"",INDEX('Texto_completo_191'!$M$2:$M$193,MATCH(A270,'Texto_completo_191'!$A$2:$A$193,0))),""),"")</f>
        <v/>
      </c>
    </row>
    <row r="271" ht="34" customHeight="1">
      <c r="A271" s="130" t="n">
        <v>270</v>
      </c>
      <c r="B271" s="43" t="inlineStr">
        <is>
          <t>include_after_title_abstract_screen</t>
        </is>
      </c>
      <c r="C271" s="41" t="inlineStr">
        <is>
          <t>Incluir provisionalmente</t>
        </is>
      </c>
      <c r="D271" s="43" t="inlineStr">
        <is>
          <t>Provisional include</t>
        </is>
      </c>
      <c r="E271" s="43" t="inlineStr">
        <is>
          <t>Sí</t>
        </is>
      </c>
      <c r="F271" s="43" t="inlineStr">
        <is>
          <t>Title/abstract screening</t>
        </is>
      </c>
      <c r="G271" s="41">
        <f>IF(D271="Provisional include",IFERROR(INDEX('Texto_completo_191'!$H$2:$H$193,MATCH(A271,'Texto_completo_191'!$A$2:$A$193,0)),"Not recorded"),IF(D271="Report not retrieved","Not retrieved","Not applicable"))</f>
        <v/>
      </c>
      <c r="H271" s="41">
        <f>IF(D271="Provisional include",IFERROR(INDEX('Texto_completo_191'!$J$2:$J$193,MATCH(A271,'Texto_completo_191'!$A$2:$A$193,0)),"Pending adjudication"),IF(D271="Report not retrieved","Report not retrieved","Not applicable"))</f>
        <v/>
      </c>
      <c r="I271" s="41" t="str"/>
      <c r="J271" s="41" t="inlineStr">
        <is>
          <t>Estudio primario o implementación/evaluación empírica de IA, aprendizaje automático o modelado computacional aplicado a ASD, riesgo, caracterización, apoyo o intervención.</t>
        </is>
      </c>
      <c r="K271" s="43" t="n"/>
      <c r="L271" s="43" t="n"/>
      <c r="M271" s="130" t="n">
        <v>2026</v>
      </c>
      <c r="N271" s="41" t="inlineStr">
        <is>
          <t>Diagnosing autism spectrum disorders using ensemble-aided weighted fused features and attention-based residual LSTM with brain MRI images</t>
        </is>
      </c>
      <c r="O271" s="43" t="inlineStr">
        <is>
          <t>Nandhini V and Ananthajothi K</t>
        </is>
      </c>
      <c r="P271" s="43" t="inlineStr">
        <is>
          <t>10.1016/j.pscychresns.2026.112230</t>
        </is>
      </c>
      <c r="Q271" s="41" t="inlineStr">
        <is>
          <t>Psychiatry Research - Neuroimaging</t>
        </is>
      </c>
      <c r="R271" s="43" t="inlineStr">
        <is>
          <t>article</t>
        </is>
      </c>
      <c r="S271" s="43" t="inlineStr">
        <is>
          <t>Elsevier Ireland Ltd</t>
        </is>
      </c>
      <c r="T271" s="43" t="inlineStr">
        <is>
          <t>https://doi.org/10.1016/j.pscychresns.2026.112230</t>
        </is>
      </c>
      <c r="U271" s="41" t="str"/>
      <c r="V271"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271" s="43" t="inlineStr">
        <is>
          <t>title_abstract_plus_targeted_primary_source_verification</t>
        </is>
      </c>
      <c r="X271" s="43" t="inlineStr">
        <is>
          <t>doi:10.1016/j.pscychresns.2026.112230</t>
        </is>
      </c>
      <c r="Y271" s="43">
        <f>COUNTIF($A$2:$A$431,A271)</f>
        <v/>
      </c>
      <c r="Z271" s="41">
        <f>IF(D271="Provisional include",IFERROR(IF(INDEX('Texto_completo_191'!$K$2:$K$193,MATCH(A271,'Texto_completo_191'!$A$2:$A$193,0))=0,"",INDEX('Texto_completo_191'!$K$2:$K$193,MATCH(A271,'Texto_completo_191'!$A$2:$A$193,0))),""),IF(D271="Excluded",J271,""))</f>
        <v/>
      </c>
      <c r="AA271" s="43">
        <f>IF(D271="Provisional include",IFERROR(IF(INDEX('Texto_completo_191'!$L$2:$L$193,MATCH(A271,'Texto_completo_191'!$A$2:$A$193,0))=0,"",INDEX('Texto_completo_191'!$L$2:$L$193,MATCH(A271,'Texto_completo_191'!$A$2:$A$193,0))),""),"")</f>
        <v/>
      </c>
      <c r="AB271" s="131">
        <f>IF(D271="Provisional include",IFERROR(IF(INDEX('Texto_completo_191'!$M$2:$M$193,MATCH(A271,'Texto_completo_191'!$A$2:$A$193,0))=0,"",INDEX('Texto_completo_191'!$M$2:$M$193,MATCH(A271,'Texto_completo_191'!$A$2:$A$193,0))),""),"")</f>
        <v/>
      </c>
    </row>
    <row r="272" ht="34" customHeight="1">
      <c r="A272" s="130" t="n">
        <v>271</v>
      </c>
      <c r="B272" s="43" t="inlineStr">
        <is>
          <t>include_after_title_abstract_screen</t>
        </is>
      </c>
      <c r="C272" s="41" t="inlineStr">
        <is>
          <t>Incluir provisionalmente</t>
        </is>
      </c>
      <c r="D272" s="43" t="inlineStr">
        <is>
          <t>Provisional include</t>
        </is>
      </c>
      <c r="E272" s="43" t="inlineStr">
        <is>
          <t>Sí</t>
        </is>
      </c>
      <c r="F272" s="43" t="inlineStr">
        <is>
          <t>Title/abstract screening</t>
        </is>
      </c>
      <c r="G272" s="41">
        <f>IF(D272="Provisional include",IFERROR(INDEX('Texto_completo_191'!$H$2:$H$193,MATCH(A272,'Texto_completo_191'!$A$2:$A$193,0)),"Not recorded"),IF(D272="Report not retrieved","Not retrieved","Not applicable"))</f>
        <v/>
      </c>
      <c r="H272" s="41">
        <f>IF(D272="Provisional include",IFERROR(INDEX('Texto_completo_191'!$J$2:$J$193,MATCH(A272,'Texto_completo_191'!$A$2:$A$193,0)),"Pending adjudication"),IF(D272="Report not retrieved","Report not retrieved","Not applicable"))</f>
        <v/>
      </c>
      <c r="I272" s="41" t="str"/>
      <c r="J272" s="41" t="inlineStr">
        <is>
          <t>Estudio primario o implementación/evaluación empírica de IA, aprendizaje automático o modelado computacional aplicado a ASD, riesgo, caracterización, apoyo o intervención.</t>
        </is>
      </c>
      <c r="K272" s="43" t="n"/>
      <c r="L272" s="43" t="n"/>
      <c r="M272" s="130" t="n">
        <v>2025</v>
      </c>
      <c r="N272" s="41" t="inlineStr">
        <is>
          <t>Early Autism Spectrum Disorder Detection Using SMOTE-Enhanced 1D-CNN and Behavioral Screening Data</t>
        </is>
      </c>
      <c r="O272" s="43" t="inlineStr">
        <is>
          <t>Ahlam Alghamdi and Samia Dardouri</t>
        </is>
      </c>
      <c r="P272" s="43" t="inlineStr">
        <is>
          <t>10.1155/AHCI/1316854</t>
        </is>
      </c>
      <c r="Q272" s="41" t="inlineStr">
        <is>
          <t>Advances in Human-Computer Interaction</t>
        </is>
      </c>
      <c r="R272" s="43" t="inlineStr">
        <is>
          <t>article</t>
        </is>
      </c>
      <c r="S272" s="43" t="inlineStr">
        <is>
          <t>John Wiley and Sons Ltd</t>
        </is>
      </c>
      <c r="T272" s="43" t="inlineStr">
        <is>
          <t>https://doi.org/10.1155/AHCI/1316854</t>
        </is>
      </c>
      <c r="U272" s="41" t="str"/>
      <c r="V272" s="43"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W272" s="43" t="inlineStr">
        <is>
          <t>title_abstract_plus_targeted_primary_source_verification</t>
        </is>
      </c>
      <c r="X272" s="43" t="inlineStr">
        <is>
          <t>doi:10.1155/ahci/1316854</t>
        </is>
      </c>
      <c r="Y272" s="43">
        <f>COUNTIF($A$2:$A$431,A272)</f>
        <v/>
      </c>
      <c r="Z272" s="41">
        <f>IF(D272="Provisional include",IFERROR(IF(INDEX('Texto_completo_191'!$K$2:$K$193,MATCH(A272,'Texto_completo_191'!$A$2:$A$193,0))=0,"",INDEX('Texto_completo_191'!$K$2:$K$193,MATCH(A272,'Texto_completo_191'!$A$2:$A$193,0))),""),IF(D272="Excluded",J272,""))</f>
        <v/>
      </c>
      <c r="AA272" s="43">
        <f>IF(D272="Provisional include",IFERROR(IF(INDEX('Texto_completo_191'!$L$2:$L$193,MATCH(A272,'Texto_completo_191'!$A$2:$A$193,0))=0,"",INDEX('Texto_completo_191'!$L$2:$L$193,MATCH(A272,'Texto_completo_191'!$A$2:$A$193,0))),""),"")</f>
        <v/>
      </c>
      <c r="AB272" s="131">
        <f>IF(D272="Provisional include",IFERROR(IF(INDEX('Texto_completo_191'!$M$2:$M$193,MATCH(A272,'Texto_completo_191'!$A$2:$A$193,0))=0,"",INDEX('Texto_completo_191'!$M$2:$M$193,MATCH(A272,'Texto_completo_191'!$A$2:$A$193,0))),""),"")</f>
        <v/>
      </c>
    </row>
    <row r="273" ht="34" customHeight="1">
      <c r="A273" s="130" t="n">
        <v>272</v>
      </c>
      <c r="B273" s="43" t="inlineStr">
        <is>
          <t>duplicate_within_export</t>
        </is>
      </c>
      <c r="C273" s="41" t="inlineStr">
        <is>
          <t>No agregar: duplicado interno</t>
        </is>
      </c>
      <c r="D273" s="43" t="inlineStr">
        <is>
          <t>Duplicate within update</t>
        </is>
      </c>
      <c r="E273" s="43" t="inlineStr">
        <is>
          <t>No</t>
        </is>
      </c>
      <c r="F273" s="43" t="inlineStr">
        <is>
          <t>Deduplication</t>
        </is>
      </c>
      <c r="G273" s="41">
        <f>IF(D273="Provisional include",IFERROR(INDEX('Texto_completo_191'!$H$2:$H$193,MATCH(A273,'Texto_completo_191'!$A$2:$A$193,0)),"Not recorded"),IF(D273="Report not retrieved","Not retrieved","Not applicable"))</f>
        <v/>
      </c>
      <c r="H273" s="41">
        <f>IF(D273="Provisional include",IFERROR(INDEX('Texto_completo_191'!$J$2:$J$193,MATCH(A273,'Texto_completo_191'!$A$2:$A$193,0)),"Pending adjudication"),IF(D273="Report not retrieved","Report not retrieved","Not applicable"))</f>
        <v/>
      </c>
      <c r="I273" s="41" t="str"/>
      <c r="J273" s="41" t="inlineStr">
        <is>
          <t>Mismo DOI o título que otro registro anterior de esta exportación.</t>
        </is>
      </c>
      <c r="K273" s="43" t="n">
        <v>35</v>
      </c>
      <c r="L273" s="43" t="n"/>
      <c r="M273" s="130" t="n">
        <v>2025</v>
      </c>
      <c r="N273" s="41" t="inlineStr">
        <is>
          <t>Deep Learning Approaches for Classifying Children With and Without Autism Spectrum Disorder Using Inertial Measurement Unit Hand Tracking Data: Comparative Study.</t>
        </is>
      </c>
      <c r="O273" s="43" t="inlineStr">
        <is>
          <t>John Mutersbaugh and Wan-Chun Su and Anjana Bhat and Amir Gandjbakhche</t>
        </is>
      </c>
      <c r="P273" s="43" t="inlineStr">
        <is>
          <t>10.2196/73440</t>
        </is>
      </c>
      <c r="Q273" s="41" t="inlineStr">
        <is>
          <t>JMIR medical informatics</t>
        </is>
      </c>
      <c r="R273" s="43" t="inlineStr">
        <is>
          <t>article</t>
        </is>
      </c>
      <c r="S273" s="43" t="inlineStr">
        <is>
          <t>JMIR Publications Inc.</t>
        </is>
      </c>
      <c r="T273" s="43" t="inlineStr">
        <is>
          <t>http://www.ncbi.nlm.nih.gov/pubmed/41428363 http://www.pubmedcentral.nih.gov/articlerender.fcgi?artid=PMC12721220</t>
        </is>
      </c>
      <c r="U273" s="41" t="str"/>
      <c r="V273"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273" s="43" t="inlineStr">
        <is>
          <t>title_abstract_plus_targeted_primary_source_verification</t>
        </is>
      </c>
      <c r="X273" s="43" t="inlineStr">
        <is>
          <t>doi:10.2196/73440</t>
        </is>
      </c>
      <c r="Y273" s="43">
        <f>COUNTIF($A$2:$A$431,A273)</f>
        <v/>
      </c>
      <c r="Z273" s="41">
        <f>IF(D273="Provisional include",IFERROR(IF(INDEX('Texto_completo_191'!$K$2:$K$193,MATCH(A273,'Texto_completo_191'!$A$2:$A$193,0))=0,"",INDEX('Texto_completo_191'!$K$2:$K$193,MATCH(A273,'Texto_completo_191'!$A$2:$A$193,0))),""),IF(D273="Excluded",J273,""))</f>
        <v/>
      </c>
      <c r="AA273" s="43">
        <f>IF(D273="Provisional include",IFERROR(IF(INDEX('Texto_completo_191'!$L$2:$L$193,MATCH(A273,'Texto_completo_191'!$A$2:$A$193,0))=0,"",INDEX('Texto_completo_191'!$L$2:$L$193,MATCH(A273,'Texto_completo_191'!$A$2:$A$193,0))),""),"")</f>
        <v/>
      </c>
      <c r="AB273" s="131">
        <f>IF(D273="Provisional include",IFERROR(IF(INDEX('Texto_completo_191'!$M$2:$M$193,MATCH(A273,'Texto_completo_191'!$A$2:$A$193,0))=0,"",INDEX('Texto_completo_191'!$M$2:$M$193,MATCH(A273,'Texto_completo_191'!$A$2:$A$193,0))),""),"")</f>
        <v/>
      </c>
    </row>
    <row r="274" ht="34" customHeight="1">
      <c r="A274" s="130" t="n">
        <v>273</v>
      </c>
      <c r="B274" s="43" t="inlineStr">
        <is>
          <t>include_after_title_abstract_screen</t>
        </is>
      </c>
      <c r="C274" s="41" t="inlineStr">
        <is>
          <t>Incluir provisionalmente</t>
        </is>
      </c>
      <c r="D274" s="43" t="inlineStr">
        <is>
          <t>Provisional include</t>
        </is>
      </c>
      <c r="E274" s="43" t="inlineStr">
        <is>
          <t>Sí</t>
        </is>
      </c>
      <c r="F274" s="43" t="inlineStr">
        <is>
          <t>Title/abstract screening</t>
        </is>
      </c>
      <c r="G274" s="41">
        <f>IF(D274="Provisional include",IFERROR(INDEX('Texto_completo_191'!$H$2:$H$193,MATCH(A274,'Texto_completo_191'!$A$2:$A$193,0)),"Not recorded"),IF(D274="Report not retrieved","Not retrieved","Not applicable"))</f>
        <v/>
      </c>
      <c r="H274" s="41">
        <f>IF(D274="Provisional include",IFERROR(INDEX('Texto_completo_191'!$J$2:$J$193,MATCH(A274,'Texto_completo_191'!$A$2:$A$193,0)),"Pending adjudication"),IF(D274="Report not retrieved","Report not retrieved","Not applicable"))</f>
        <v/>
      </c>
      <c r="I274" s="41" t="str"/>
      <c r="J274" s="41" t="inlineStr">
        <is>
          <t>Estudio primario o implementación/evaluación empírica de IA, aprendizaje automático o modelado computacional aplicado a ASD, riesgo, caracterización, apoyo o intervención.</t>
        </is>
      </c>
      <c r="K274" s="43" t="n"/>
      <c r="L274" s="43" t="n"/>
      <c r="M274" s="130" t="n">
        <v>2026</v>
      </c>
      <c r="N274" s="41" t="inlineStr">
        <is>
          <t>Optimizing Autism Spectrum Disorder Diagnosis with VGG16-Based Facial Landmark Recognition</t>
        </is>
      </c>
      <c r="O274" s="43" t="inlineStr">
        <is>
          <t>Renuka Tantry and Rama Moorthy H and Krishnaraj Rao N S and Shreenath Acharya and Raghunandan K R and Sardar M N Islam</t>
        </is>
      </c>
      <c r="P274" s="43" t="inlineStr">
        <is>
          <t>10.1016/j.procs.2026.06.483</t>
        </is>
      </c>
      <c r="Q274" s="41" t="inlineStr">
        <is>
          <t>Procedia Computer Science</t>
        </is>
      </c>
      <c r="R274" s="43" t="inlineStr">
        <is>
          <t>article</t>
        </is>
      </c>
      <c r="S274" s="43" t="n"/>
      <c r="T274" s="43" t="inlineStr">
        <is>
          <t>https://www.sciencedirect.com/science/article/pii/S1877050926021162</t>
        </is>
      </c>
      <c r="U274" s="41" t="str"/>
      <c r="V274" s="43" t="n"/>
      <c r="W274" s="43" t="inlineStr">
        <is>
          <t>title_abstract_plus_targeted_primary_source_verification</t>
        </is>
      </c>
      <c r="X274" s="43" t="inlineStr">
        <is>
          <t>doi:10.1016/j.procs.2026.06.483</t>
        </is>
      </c>
      <c r="Y274" s="43">
        <f>COUNTIF($A$2:$A$431,A274)</f>
        <v/>
      </c>
      <c r="Z274" s="41">
        <f>IF(D274="Provisional include",IFERROR(IF(INDEX('Texto_completo_191'!$K$2:$K$193,MATCH(A274,'Texto_completo_191'!$A$2:$A$193,0))=0,"",INDEX('Texto_completo_191'!$K$2:$K$193,MATCH(A274,'Texto_completo_191'!$A$2:$A$193,0))),""),IF(D274="Excluded",J274,""))</f>
        <v/>
      </c>
      <c r="AA274" s="43">
        <f>IF(D274="Provisional include",IFERROR(IF(INDEX('Texto_completo_191'!$L$2:$L$193,MATCH(A274,'Texto_completo_191'!$A$2:$A$193,0))=0,"",INDEX('Texto_completo_191'!$L$2:$L$193,MATCH(A274,'Texto_completo_191'!$A$2:$A$193,0))),""),"")</f>
        <v/>
      </c>
      <c r="AB274" s="131">
        <f>IF(D274="Provisional include",IFERROR(IF(INDEX('Texto_completo_191'!$M$2:$M$193,MATCH(A274,'Texto_completo_191'!$A$2:$A$193,0))=0,"",INDEX('Texto_completo_191'!$M$2:$M$193,MATCH(A274,'Texto_completo_191'!$A$2:$A$193,0))),""),"")</f>
        <v/>
      </c>
    </row>
    <row r="275" ht="34" customHeight="1">
      <c r="A275" s="130" t="n">
        <v>274</v>
      </c>
      <c r="B275" s="43" t="inlineStr">
        <is>
          <t>exclude_no_qualifying_ai_application</t>
        </is>
      </c>
      <c r="C275" s="41" t="inlineStr">
        <is>
          <t>Excluir: sin aplicación de IA elegible</t>
        </is>
      </c>
      <c r="D275" s="43" t="inlineStr">
        <is>
          <t>Excluded</t>
        </is>
      </c>
      <c r="E275" s="43" t="inlineStr">
        <is>
          <t>No</t>
        </is>
      </c>
      <c r="F275" s="43" t="inlineStr">
        <is>
          <t>Title/abstract screening</t>
        </is>
      </c>
      <c r="G275" s="41">
        <f>IF(D275="Provisional include",IFERROR(INDEX('Texto_completo_191'!$H$2:$H$193,MATCH(A275,'Texto_completo_191'!$A$2:$A$193,0)),"Not recorded"),IF(D275="Report not retrieved","Not retrieved","Not applicable"))</f>
        <v/>
      </c>
      <c r="H275" s="41">
        <f>IF(D275="Provisional include",IFERROR(INDEX('Texto_completo_191'!$J$2:$J$193,MATCH(A275,'Texto_completo_191'!$A$2:$A$193,0)),"Pending adjudication"),IF(D275="Report not retrieved","Report not retrieved","Not applicable"))</f>
        <v/>
      </c>
      <c r="I275" s="41" t="str"/>
      <c r="J275" s="41" t="inlineStr">
        <is>
          <t>El trabajo no implementa ni evalúa una técnica de IA/ML como componente sustantivo del estudio de ASD.</t>
        </is>
      </c>
      <c r="K275" s="43" t="n"/>
      <c r="L275" s="43" t="n"/>
      <c r="M275" s="130" t="n">
        <v>2026</v>
      </c>
      <c r="N275" s="41" t="inlineStr">
        <is>
          <t>Attitude and motivation to work in autism rehabilitation operators: Algorithms based on reaction times</t>
        </is>
      </c>
      <c r="O275" s="43" t="inlineStr">
        <is>
          <t>Monica Mazza and Margherita Attanasio and Erika Di Giminiani and Ilenia Le Donne and Francesco Masedu and Marco Valenti</t>
        </is>
      </c>
      <c r="P275" s="43" t="inlineStr">
        <is>
          <t>10.1016/j.rin.2025.100013</t>
        </is>
      </c>
      <c r="Q275" s="41" t="inlineStr">
        <is>
          <t>Research in Neurodiversity</t>
        </is>
      </c>
      <c r="R275" s="43" t="inlineStr">
        <is>
          <t>article</t>
        </is>
      </c>
      <c r="S275" s="43" t="inlineStr">
        <is>
          <t>Elsevier BV</t>
        </is>
      </c>
      <c r="T275" s="43" t="inlineStr">
        <is>
          <t>https://www.sciencedirect.com/science/article/pii/S3050579825000130</t>
        </is>
      </c>
      <c r="U275" s="41" t="str"/>
      <c r="V275" s="43" t="inlineStr">
        <is>
          <t>Background Assessing the true motivation and attitudes of rehabilitation professionals working in autism care is crucial for ensuring effective interventions and high-quality support. Traditional self-report tools are limited by social desirability bias, underscoring the need for implicit and computational approaches. Aims This exploratory study aims to assess whether reaction-time-based implicit measures, combined with machine learning (ML), can identify latent demotivation and attitudinal inconsistency among rehabilitation professionals. Methods Twenty-eight rehabilitation operators and twenty university students participated in the study. Students were assigned to two simulated profiles: satisfied (N = 10) and dissatisfied (N = 10). A custom computerized reaction-time task was developed in which participants were presented with statements and asked to respond "Yes" or "No" by pressing a key on the keyboard. Additionally, three paper-and-pencil tests were administered to assess work motivation, social desirability, and to collect sociodemographic information. The significant variables relating to latency and consistency obtained from the student data were used in the ML analysis (Naïve Bayes and Random Forest) to perform an exploratory classification of the rehabilitation professional sample. Results The computerized task, unlike the paper-and-pencil tests, showed statistically significant differences (p &lt; .005) between the two profiles of the student sample. Based on the significant variables derived by the student sample, the exploratory model classified seven professionals as dissatisfied, achieving an accuracy of 78 %. Conclusions Latency-based implicit measures, when integrated with ML, offer a promising methodological framework for detecting hidden motivational patterns. Results are preliminary and should not be interpreted as diagnostic or predictive; further validation with larger, ecologically valid samples of professionals is required.</t>
        </is>
      </c>
      <c r="W275" s="43" t="inlineStr">
        <is>
          <t>title_abstract_plus_targeted_primary_source_verification</t>
        </is>
      </c>
      <c r="X275" s="43" t="inlineStr">
        <is>
          <t>doi:10.1016/j.rin.2025.100013</t>
        </is>
      </c>
      <c r="Y275" s="43">
        <f>COUNTIF($A$2:$A$431,A275)</f>
        <v/>
      </c>
      <c r="Z275" s="41">
        <f>IF(D275="Provisional include",IFERROR(IF(INDEX('Texto_completo_191'!$K$2:$K$193,MATCH(A275,'Texto_completo_191'!$A$2:$A$193,0))=0,"",INDEX('Texto_completo_191'!$K$2:$K$193,MATCH(A275,'Texto_completo_191'!$A$2:$A$193,0))),""),IF(D275="Excluded",J275,""))</f>
        <v/>
      </c>
      <c r="AA275" s="43">
        <f>IF(D275="Provisional include",IFERROR(IF(INDEX('Texto_completo_191'!$L$2:$L$193,MATCH(A275,'Texto_completo_191'!$A$2:$A$193,0))=0,"",INDEX('Texto_completo_191'!$L$2:$L$193,MATCH(A275,'Texto_completo_191'!$A$2:$A$193,0))),""),"")</f>
        <v/>
      </c>
      <c r="AB275" s="131">
        <f>IF(D275="Provisional include",IFERROR(IF(INDEX('Texto_completo_191'!$M$2:$M$193,MATCH(A275,'Texto_completo_191'!$A$2:$A$193,0))=0,"",INDEX('Texto_completo_191'!$M$2:$M$193,MATCH(A275,'Texto_completo_191'!$A$2:$A$193,0))),""),"")</f>
        <v/>
      </c>
    </row>
    <row r="276" ht="34" customHeight="1">
      <c r="A276" s="130" t="n">
        <v>275</v>
      </c>
      <c r="B276" s="43" t="inlineStr">
        <is>
          <t>include_after_title_abstract_screen</t>
        </is>
      </c>
      <c r="C276" s="41" t="inlineStr">
        <is>
          <t>Incluir provisionalmente</t>
        </is>
      </c>
      <c r="D276" s="43" t="inlineStr">
        <is>
          <t>Provisional include</t>
        </is>
      </c>
      <c r="E276" s="43" t="inlineStr">
        <is>
          <t>Sí</t>
        </is>
      </c>
      <c r="F276" s="43" t="inlineStr">
        <is>
          <t>Title/abstract screening</t>
        </is>
      </c>
      <c r="G276" s="41">
        <f>IF(D276="Provisional include",IFERROR(INDEX('Texto_completo_191'!$H$2:$H$193,MATCH(A276,'Texto_completo_191'!$A$2:$A$193,0)),"Not recorded"),IF(D276="Report not retrieved","Not retrieved","Not applicable"))</f>
        <v/>
      </c>
      <c r="H276" s="41">
        <f>IF(D276="Provisional include",IFERROR(INDEX('Texto_completo_191'!$J$2:$J$193,MATCH(A276,'Texto_completo_191'!$A$2:$A$193,0)),"Pending adjudication"),IF(D276="Report not retrieved","Report not retrieved","Not applicable"))</f>
        <v/>
      </c>
      <c r="I276" s="41" t="str"/>
      <c r="J276" s="41" t="inlineStr">
        <is>
          <t>Estudio primario o implementación/evaluación empírica de IA, aprendizaje automático o modelado computacional aplicado a ASD, riesgo, caracterización, apoyo o intervención.</t>
        </is>
      </c>
      <c r="K276" s="43" t="n"/>
      <c r="L276" s="43" t="n"/>
      <c r="M276" s="130" t="n">
        <v>2025</v>
      </c>
      <c r="N276" s="41" t="inlineStr">
        <is>
          <t>Machine Learning Techniques to Uncover Sociodemographic Risk Factors of Autism Spectrum Disorder (ASD) Among Children and Adolescents in Bangladesh</t>
        </is>
      </c>
      <c r="O276" s="43" t="inlineStr">
        <is>
          <t>Md Neaz Ali and Suman Biswas</t>
        </is>
      </c>
      <c r="P276" s="43" t="inlineStr">
        <is>
          <t>10.1155/ACIS/6410913</t>
        </is>
      </c>
      <c r="Q276" s="41" t="inlineStr">
        <is>
          <t>Applied Computational Intelligence and Soft Computing</t>
        </is>
      </c>
      <c r="R276" s="43" t="inlineStr">
        <is>
          <t>article</t>
        </is>
      </c>
      <c r="S276" s="43" t="inlineStr">
        <is>
          <t>John Wiley and Sons Ltd</t>
        </is>
      </c>
      <c r="T276" s="43" t="inlineStr">
        <is>
          <t>https://doi.org/10.1155/ACIS/6410913</t>
        </is>
      </c>
      <c r="U276" s="41" t="str"/>
      <c r="V276" s="43"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W276" s="43" t="inlineStr">
        <is>
          <t>title_abstract_plus_targeted_primary_source_verification</t>
        </is>
      </c>
      <c r="X276" s="43" t="inlineStr">
        <is>
          <t>doi:10.1155/acis/6410913</t>
        </is>
      </c>
      <c r="Y276" s="43">
        <f>COUNTIF($A$2:$A$431,A276)</f>
        <v/>
      </c>
      <c r="Z276" s="41">
        <f>IF(D276="Provisional include",IFERROR(IF(INDEX('Texto_completo_191'!$K$2:$K$193,MATCH(A276,'Texto_completo_191'!$A$2:$A$193,0))=0,"",INDEX('Texto_completo_191'!$K$2:$K$193,MATCH(A276,'Texto_completo_191'!$A$2:$A$193,0))),""),IF(D276="Excluded",J276,""))</f>
        <v/>
      </c>
      <c r="AA276" s="43">
        <f>IF(D276="Provisional include",IFERROR(IF(INDEX('Texto_completo_191'!$L$2:$L$193,MATCH(A276,'Texto_completo_191'!$A$2:$A$193,0))=0,"",INDEX('Texto_completo_191'!$L$2:$L$193,MATCH(A276,'Texto_completo_191'!$A$2:$A$193,0))),""),"")</f>
        <v/>
      </c>
      <c r="AB276" s="131">
        <f>IF(D276="Provisional include",IFERROR(IF(INDEX('Texto_completo_191'!$M$2:$M$193,MATCH(A276,'Texto_completo_191'!$A$2:$A$193,0))=0,"",INDEX('Texto_completo_191'!$M$2:$M$193,MATCH(A276,'Texto_completo_191'!$A$2:$A$193,0))),""),"")</f>
        <v/>
      </c>
    </row>
    <row r="277" ht="34" customHeight="1">
      <c r="A277" s="130" t="n">
        <v>276</v>
      </c>
      <c r="B277" s="43" t="inlineStr">
        <is>
          <t>duplicate_within_export</t>
        </is>
      </c>
      <c r="C277" s="41" t="inlineStr">
        <is>
          <t>No agregar: duplicado interno</t>
        </is>
      </c>
      <c r="D277" s="43" t="inlineStr">
        <is>
          <t>Duplicate within update</t>
        </is>
      </c>
      <c r="E277" s="43" t="inlineStr">
        <is>
          <t>No</t>
        </is>
      </c>
      <c r="F277" s="43" t="inlineStr">
        <is>
          <t>Deduplication</t>
        </is>
      </c>
      <c r="G277" s="41">
        <f>IF(D277="Provisional include",IFERROR(INDEX('Texto_completo_191'!$H$2:$H$193,MATCH(A277,'Texto_completo_191'!$A$2:$A$193,0)),"Not recorded"),IF(D277="Report not retrieved","Not retrieved","Not applicable"))</f>
        <v/>
      </c>
      <c r="H277" s="41">
        <f>IF(D277="Provisional include",IFERROR(INDEX('Texto_completo_191'!$J$2:$J$193,MATCH(A277,'Texto_completo_191'!$A$2:$A$193,0)),"Pending adjudication"),IF(D277="Report not retrieved","Report not retrieved","Not applicable"))</f>
        <v/>
      </c>
      <c r="I277" s="41" t="str"/>
      <c r="J277" s="41" t="inlineStr">
        <is>
          <t>Mismo DOI o título que otro registro anterior de esta exportación.</t>
        </is>
      </c>
      <c r="K277" s="43" t="n">
        <v>238</v>
      </c>
      <c r="L277" s="43" t="n"/>
      <c r="M277" s="130" t="n">
        <v>2026</v>
      </c>
      <c r="N277" s="41" t="inlineStr">
        <is>
          <t>Use of Automation Technologies and Data Mining in Speech Recognition for Autism</t>
        </is>
      </c>
      <c r="O277" s="43" t="inlineStr">
        <is>
          <t>Rongjie Mao and Yuncheng Zhu</t>
        </is>
      </c>
      <c r="P277" s="43" t="inlineStr">
        <is>
          <t>10.1002/brb3.71229</t>
        </is>
      </c>
      <c r="Q277" s="41" t="inlineStr">
        <is>
          <t>Brain and Behavior</t>
        </is>
      </c>
      <c r="R277" s="43" t="inlineStr">
        <is>
          <t>article</t>
        </is>
      </c>
      <c r="S277" s="43" t="inlineStr">
        <is>
          <t>John Wiley and Sons Ltd</t>
        </is>
      </c>
      <c r="T277" s="43" t="inlineStr">
        <is>
          <t>https://doi.org/10.1002/brb3.71229</t>
        </is>
      </c>
      <c r="U277" s="41" t="str"/>
      <c r="V277"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W277" s="43" t="inlineStr">
        <is>
          <t>title_abstract_plus_targeted_primary_source_verification</t>
        </is>
      </c>
      <c r="X277" s="43" t="inlineStr">
        <is>
          <t>doi:10.1002/brb3.71229</t>
        </is>
      </c>
      <c r="Y277" s="43">
        <f>COUNTIF($A$2:$A$431,A277)</f>
        <v/>
      </c>
      <c r="Z277" s="41">
        <f>IF(D277="Provisional include",IFERROR(IF(INDEX('Texto_completo_191'!$K$2:$K$193,MATCH(A277,'Texto_completo_191'!$A$2:$A$193,0))=0,"",INDEX('Texto_completo_191'!$K$2:$K$193,MATCH(A277,'Texto_completo_191'!$A$2:$A$193,0))),""),IF(D277="Excluded",J277,""))</f>
        <v/>
      </c>
      <c r="AA277" s="43">
        <f>IF(D277="Provisional include",IFERROR(IF(INDEX('Texto_completo_191'!$L$2:$L$193,MATCH(A277,'Texto_completo_191'!$A$2:$A$193,0))=0,"",INDEX('Texto_completo_191'!$L$2:$L$193,MATCH(A277,'Texto_completo_191'!$A$2:$A$193,0))),""),"")</f>
        <v/>
      </c>
      <c r="AB277" s="131">
        <f>IF(D277="Provisional include",IFERROR(IF(INDEX('Texto_completo_191'!$M$2:$M$193,MATCH(A277,'Texto_completo_191'!$A$2:$A$193,0))=0,"",INDEX('Texto_completo_191'!$M$2:$M$193,MATCH(A277,'Texto_completo_191'!$A$2:$A$193,0))),""),"")</f>
        <v/>
      </c>
    </row>
    <row r="278" ht="34" customHeight="1">
      <c r="A278" s="130" t="n">
        <v>277</v>
      </c>
      <c r="B278" s="43" t="inlineStr">
        <is>
          <t>include_after_title_abstract_screen</t>
        </is>
      </c>
      <c r="C278" s="41" t="inlineStr">
        <is>
          <t>Incluir provisionalmente</t>
        </is>
      </c>
      <c r="D278" s="43" t="inlineStr">
        <is>
          <t>Provisional include</t>
        </is>
      </c>
      <c r="E278" s="43" t="inlineStr">
        <is>
          <t>Sí</t>
        </is>
      </c>
      <c r="F278" s="43" t="inlineStr">
        <is>
          <t>Title/abstract screening</t>
        </is>
      </c>
      <c r="G278" s="41">
        <f>IF(D278="Provisional include",IFERROR(INDEX('Texto_completo_191'!$H$2:$H$193,MATCH(A278,'Texto_completo_191'!$A$2:$A$193,0)),"Not recorded"),IF(D278="Report not retrieved","Not retrieved","Not applicable"))</f>
        <v/>
      </c>
      <c r="H278" s="41">
        <f>IF(D278="Provisional include",IFERROR(INDEX('Texto_completo_191'!$J$2:$J$193,MATCH(A278,'Texto_completo_191'!$A$2:$A$193,0)),"Pending adjudication"),IF(D278="Report not retrieved","Report not retrieved","Not applicable"))</f>
        <v/>
      </c>
      <c r="I278" s="41" t="str"/>
      <c r="J278" s="41" t="inlineStr">
        <is>
          <t>Estudio primario o implementación/evaluación empírica de IA, aprendizaje automático o modelado computacional aplicado a ASD, riesgo, caracterización, apoyo o intervención.</t>
        </is>
      </c>
      <c r="K278" s="43" t="n"/>
      <c r="L278" s="43" t="n"/>
      <c r="M278" s="130" t="n">
        <v>2026</v>
      </c>
      <c r="N278" s="41" t="inlineStr">
        <is>
          <t>A comprehensive causal and machine learning framework for autism spectrum disorder risk prediction and high-risk subgroup identification from children with chronic health and genetic disorders in the United States</t>
        </is>
      </c>
      <c r="O278" s="43" t="inlineStr">
        <is>
          <t>Md Roungu Ahmmad and Harry Pantazopoulos and Sahil Hareshbhai Kothiya</t>
        </is>
      </c>
      <c r="P278" s="43" t="inlineStr">
        <is>
          <t>10.1016/j.reia.2026.202826</t>
        </is>
      </c>
      <c r="Q278" s="41" t="inlineStr">
        <is>
          <t>Research in Autism</t>
        </is>
      </c>
      <c r="R278" s="43" t="inlineStr">
        <is>
          <t>article</t>
        </is>
      </c>
      <c r="S278" s="43" t="inlineStr">
        <is>
          <t>Elsevier Ltd</t>
        </is>
      </c>
      <c r="T278" s="43" t="inlineStr">
        <is>
          <t>https://www.sciencedirect.com/science/article/pii/S3050656526000404</t>
        </is>
      </c>
      <c r="U278" s="41" t="str"/>
      <c r="V278" s="43"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W278" s="43" t="inlineStr">
        <is>
          <t>title_abstract_plus_targeted_primary_source_verification</t>
        </is>
      </c>
      <c r="X278" s="43" t="inlineStr">
        <is>
          <t>doi:10.1016/j.reia.2026.202826</t>
        </is>
      </c>
      <c r="Y278" s="43">
        <f>COUNTIF($A$2:$A$431,A278)</f>
        <v/>
      </c>
      <c r="Z278" s="41">
        <f>IF(D278="Provisional include",IFERROR(IF(INDEX('Texto_completo_191'!$K$2:$K$193,MATCH(A278,'Texto_completo_191'!$A$2:$A$193,0))=0,"",INDEX('Texto_completo_191'!$K$2:$K$193,MATCH(A278,'Texto_completo_191'!$A$2:$A$193,0))),""),IF(D278="Excluded",J278,""))</f>
        <v/>
      </c>
      <c r="AA278" s="43">
        <f>IF(D278="Provisional include",IFERROR(IF(INDEX('Texto_completo_191'!$L$2:$L$193,MATCH(A278,'Texto_completo_191'!$A$2:$A$193,0))=0,"",INDEX('Texto_completo_191'!$L$2:$L$193,MATCH(A278,'Texto_completo_191'!$A$2:$A$193,0))),""),"")</f>
        <v/>
      </c>
      <c r="AB278" s="131">
        <f>IF(D278="Provisional include",IFERROR(IF(INDEX('Texto_completo_191'!$M$2:$M$193,MATCH(A278,'Texto_completo_191'!$A$2:$A$193,0))=0,"",INDEX('Texto_completo_191'!$M$2:$M$193,MATCH(A278,'Texto_completo_191'!$A$2:$A$193,0))),""),"")</f>
        <v/>
      </c>
    </row>
    <row r="279" ht="34" customHeight="1">
      <c r="A279" s="130" t="n">
        <v>278</v>
      </c>
      <c r="B279" s="43" t="inlineStr">
        <is>
          <t>duplicate_within_export</t>
        </is>
      </c>
      <c r="C279" s="41" t="inlineStr">
        <is>
          <t>No agregar: duplicado interno</t>
        </is>
      </c>
      <c r="D279" s="43" t="inlineStr">
        <is>
          <t>Duplicate within update</t>
        </is>
      </c>
      <c r="E279" s="43" t="inlineStr">
        <is>
          <t>No</t>
        </is>
      </c>
      <c r="F279" s="43" t="inlineStr">
        <is>
          <t>Deduplication</t>
        </is>
      </c>
      <c r="G279" s="41">
        <f>IF(D279="Provisional include",IFERROR(INDEX('Texto_completo_191'!$H$2:$H$193,MATCH(A279,'Texto_completo_191'!$A$2:$A$193,0)),"Not recorded"),IF(D279="Report not retrieved","Not retrieved","Not applicable"))</f>
        <v/>
      </c>
      <c r="H279" s="41">
        <f>IF(D279="Provisional include",IFERROR(INDEX('Texto_completo_191'!$J$2:$J$193,MATCH(A279,'Texto_completo_191'!$A$2:$A$193,0)),"Pending adjudication"),IF(D279="Report not retrieved","Report not retrieved","Not applicable"))</f>
        <v/>
      </c>
      <c r="I279" s="41" t="str"/>
      <c r="J279" s="41" t="inlineStr">
        <is>
          <t>Mismo DOI o título que otro registro anterior de esta exportación.</t>
        </is>
      </c>
      <c r="K279" s="43" t="n">
        <v>191</v>
      </c>
      <c r="L279" s="43" t="n"/>
      <c r="M279" s="130" t="n">
        <v>2026</v>
      </c>
      <c r="N279" s="41" t="inlineStr">
        <is>
          <t>A functional system-informed graph neural network framework to quantify interpretable brain dysfunction in ASD</t>
        </is>
      </c>
      <c r="O279" s="43" t="inlineStr">
        <is>
          <t>Yong Jiao and Xinxu Wei and Lifang He and Yu Zhang</t>
        </is>
      </c>
      <c r="P279" s="43" t="inlineStr">
        <is>
          <t>10.1016/j.neunet.2025.108295</t>
        </is>
      </c>
      <c r="Q279" s="41" t="inlineStr">
        <is>
          <t>Neural Networks</t>
        </is>
      </c>
      <c r="R279" s="43" t="inlineStr">
        <is>
          <t>article</t>
        </is>
      </c>
      <c r="S279" s="43" t="inlineStr">
        <is>
          <t>Elsevier Ltd</t>
        </is>
      </c>
      <c r="T279" s="43" t="inlineStr">
        <is>
          <t>https://www.sciencedirect.com/science/article/pii/S0893608025011761</t>
        </is>
      </c>
      <c r="U279" s="41" t="str"/>
      <c r="V279"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279" s="43" t="inlineStr">
        <is>
          <t>title_abstract_plus_targeted_primary_source_verification</t>
        </is>
      </c>
      <c r="X279" s="43" t="inlineStr">
        <is>
          <t>doi:10.1016/j.neunet.2025.108295</t>
        </is>
      </c>
      <c r="Y279" s="43">
        <f>COUNTIF($A$2:$A$431,A279)</f>
        <v/>
      </c>
      <c r="Z279" s="41">
        <f>IF(D279="Provisional include",IFERROR(IF(INDEX('Texto_completo_191'!$K$2:$K$193,MATCH(A279,'Texto_completo_191'!$A$2:$A$193,0))=0,"",INDEX('Texto_completo_191'!$K$2:$K$193,MATCH(A279,'Texto_completo_191'!$A$2:$A$193,0))),""),IF(D279="Excluded",J279,""))</f>
        <v/>
      </c>
      <c r="AA279" s="43">
        <f>IF(D279="Provisional include",IFERROR(IF(INDEX('Texto_completo_191'!$L$2:$L$193,MATCH(A279,'Texto_completo_191'!$A$2:$A$193,0))=0,"",INDEX('Texto_completo_191'!$L$2:$L$193,MATCH(A279,'Texto_completo_191'!$A$2:$A$193,0))),""),"")</f>
        <v/>
      </c>
      <c r="AB279" s="131">
        <f>IF(D279="Provisional include",IFERROR(IF(INDEX('Texto_completo_191'!$M$2:$M$193,MATCH(A279,'Texto_completo_191'!$A$2:$A$193,0))=0,"",INDEX('Texto_completo_191'!$M$2:$M$193,MATCH(A279,'Texto_completo_191'!$A$2:$A$193,0))),""),"")</f>
        <v/>
      </c>
    </row>
    <row r="280" ht="34" customHeight="1">
      <c r="A280" s="130" t="n">
        <v>279</v>
      </c>
      <c r="B280" s="43" t="inlineStr">
        <is>
          <t>include_after_title_abstract_screen</t>
        </is>
      </c>
      <c r="C280" s="41" t="inlineStr">
        <is>
          <t>Incluir provisionalmente</t>
        </is>
      </c>
      <c r="D280" s="43" t="inlineStr">
        <is>
          <t>Provisional include</t>
        </is>
      </c>
      <c r="E280" s="43" t="inlineStr">
        <is>
          <t>Sí</t>
        </is>
      </c>
      <c r="F280" s="43" t="inlineStr">
        <is>
          <t>Title/abstract screening</t>
        </is>
      </c>
      <c r="G280" s="41">
        <f>IF(D280="Provisional include",IFERROR(INDEX('Texto_completo_191'!$H$2:$H$193,MATCH(A280,'Texto_completo_191'!$A$2:$A$193,0)),"Not recorded"),IF(D280="Report not retrieved","Not retrieved","Not applicable"))</f>
        <v/>
      </c>
      <c r="H280" s="41">
        <f>IF(D280="Provisional include",IFERROR(INDEX('Texto_completo_191'!$J$2:$J$193,MATCH(A280,'Texto_completo_191'!$A$2:$A$193,0)),"Pending adjudication"),IF(D280="Report not retrieved","Report not retrieved","Not applicable"))</f>
        <v/>
      </c>
      <c r="I280" s="41" t="n"/>
      <c r="J280" s="41" t="inlineStr">
        <is>
          <t>El DOI, la página editorial y el resumen están localizados. El registro avanza a evaluación completa; no existe evidencia de una recuperación fallida.</t>
        </is>
      </c>
      <c r="K280" s="43" t="n"/>
      <c r="L280" s="43" t="n"/>
      <c r="M280" s="130" t="n">
        <v>2026</v>
      </c>
      <c r="N280" s="41" t="inlineStr">
        <is>
          <t>Composite AI for Predictive Analysis of Autism Spectrum Disorder Using Facial Features</t>
        </is>
      </c>
      <c r="O280" s="43" t="inlineStr">
        <is>
          <t>S Usharani and A Ganesh and N Muralidharan and G Glorindal</t>
        </is>
      </c>
      <c r="P280" s="43" t="inlineStr">
        <is>
          <t>10.1002/9781394393060.CH12</t>
        </is>
      </c>
      <c r="Q280" s="41" t="inlineStr">
        <is>
          <t>Composite Artificial Intelligence: Fundamentals, Challenges and Applications</t>
        </is>
      </c>
      <c r="R280" s="43" t="inlineStr">
        <is>
          <t>incollection</t>
        </is>
      </c>
      <c r="S280" s="43" t="inlineStr">
        <is>
          <t>Wiley</t>
        </is>
      </c>
      <c r="T280" s="43" t="inlineStr">
        <is>
          <t>https://onlinelibrary.wiley.com/doi/10.1002/9781394393060.ch12</t>
        </is>
      </c>
      <c r="U280" s="41" t="inlineStr">
        <is>
          <t>Informe localizado en Wiley. El resumen menciona Xception, VGG19 y evaluación mediante exactitud, sensibilidad y especificidad; la inclusión final requiere evaluar el capítulo.</t>
        </is>
      </c>
      <c r="V280" s="43"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W280" s="43" t="inlineStr">
        <is>
          <t>title_abstract_screen_plus_located_publisher_record</t>
        </is>
      </c>
      <c r="X280" s="43" t="inlineStr">
        <is>
          <t>doi:10.1002/9781394393060.ch12</t>
        </is>
      </c>
      <c r="Y280" s="43">
        <f>COUNTIF($A$2:$A$431,A280)</f>
        <v/>
      </c>
      <c r="Z280" s="41">
        <f>IF(D280="Provisional include",IFERROR(IF(INDEX('Texto_completo_191'!$K$2:$K$193,MATCH(A280,'Texto_completo_191'!$A$2:$A$193,0))=0,"",INDEX('Texto_completo_191'!$K$2:$K$193,MATCH(A280,'Texto_completo_191'!$A$2:$A$193,0))),""),IF(D280="Excluded",J280,""))</f>
        <v/>
      </c>
      <c r="AA280" s="43">
        <f>IF(D280="Provisional include",IFERROR(IF(INDEX('Texto_completo_191'!$L$2:$L$193,MATCH(A280,'Texto_completo_191'!$A$2:$A$193,0))=0,"",INDEX('Texto_completo_191'!$L$2:$L$193,MATCH(A280,'Texto_completo_191'!$A$2:$A$193,0))),""),"")</f>
        <v/>
      </c>
      <c r="AB280" s="131">
        <f>IF(D280="Provisional include",IFERROR(IF(INDEX('Texto_completo_191'!$M$2:$M$193,MATCH(A280,'Texto_completo_191'!$A$2:$A$193,0))=0,"",INDEX('Texto_completo_191'!$M$2:$M$193,MATCH(A280,'Texto_completo_191'!$A$2:$A$193,0))),""),"")</f>
        <v/>
      </c>
    </row>
    <row r="281" ht="34" customHeight="1">
      <c r="A281" s="130" t="n">
        <v>280</v>
      </c>
      <c r="B281" s="43" t="inlineStr">
        <is>
          <t>include_after_title_abstract_screen</t>
        </is>
      </c>
      <c r="C281" s="41" t="inlineStr">
        <is>
          <t>Incluir provisionalmente</t>
        </is>
      </c>
      <c r="D281" s="43" t="inlineStr">
        <is>
          <t>Provisional include</t>
        </is>
      </c>
      <c r="E281" s="43" t="inlineStr">
        <is>
          <t>Sí</t>
        </is>
      </c>
      <c r="F281" s="43" t="inlineStr">
        <is>
          <t>Title/abstract screening</t>
        </is>
      </c>
      <c r="G281" s="41">
        <f>IF(D281="Provisional include",IFERROR(INDEX('Texto_completo_191'!$H$2:$H$193,MATCH(A281,'Texto_completo_191'!$A$2:$A$193,0)),"Not recorded"),IF(D281="Report not retrieved","Not retrieved","Not applicable"))</f>
        <v/>
      </c>
      <c r="H281" s="41">
        <f>IF(D281="Provisional include",IFERROR(INDEX('Texto_completo_191'!$J$2:$J$193,MATCH(A281,'Texto_completo_191'!$A$2:$A$193,0)),"Pending adjudication"),IF(D281="Report not retrieved","Report not retrieved","Not applicable"))</f>
        <v/>
      </c>
      <c r="I281" s="41" t="str"/>
      <c r="J281" s="41" t="inlineStr">
        <is>
          <t>Estudio primario o implementación/evaluación empírica de IA, aprendizaje automático o modelado computacional aplicado a ASD, riesgo, caracterización, apoyo o intervención.</t>
        </is>
      </c>
      <c r="K281" s="43" t="n"/>
      <c r="L281" s="43" t="n"/>
      <c r="M281" s="130" t="n">
        <v>2026</v>
      </c>
      <c r="N281" s="41" t="inlineStr">
        <is>
          <t>Sleep pattern consistency and autism spectrum disorder in U.S. children: Associations and identification of high-risk subgroups</t>
        </is>
      </c>
      <c r="O281" s="43" t="inlineStr">
        <is>
          <t>Md Roungu Ahmmad and Md Tareq Ferdous Khan and Sahil Hareshbhai Kothiya and Mohammed Rashid and Christina McCrae</t>
        </is>
      </c>
      <c r="P281" s="43" t="inlineStr">
        <is>
          <t>10.1016/j.ridd.2025.105201</t>
        </is>
      </c>
      <c r="Q281" s="41" t="inlineStr">
        <is>
          <t>Research in Developmental Disabilities</t>
        </is>
      </c>
      <c r="R281" s="43" t="inlineStr">
        <is>
          <t>article</t>
        </is>
      </c>
      <c r="S281" s="43" t="inlineStr">
        <is>
          <t>Elsevier Inc.</t>
        </is>
      </c>
      <c r="T281" s="43" t="inlineStr">
        <is>
          <t>https://doi.org/10.1016/j.ridd.2025.105201</t>
        </is>
      </c>
      <c r="U281" s="41" t="str"/>
      <c r="V281" s="43"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W281" s="43" t="inlineStr">
        <is>
          <t>title_abstract_plus_targeted_primary_source_verification</t>
        </is>
      </c>
      <c r="X281" s="43" t="inlineStr">
        <is>
          <t>doi:10.1016/j.ridd.2025.105201</t>
        </is>
      </c>
      <c r="Y281" s="43">
        <f>COUNTIF($A$2:$A$431,A281)</f>
        <v/>
      </c>
      <c r="Z281" s="41">
        <f>IF(D281="Provisional include",IFERROR(IF(INDEX('Texto_completo_191'!$K$2:$K$193,MATCH(A281,'Texto_completo_191'!$A$2:$A$193,0))=0,"",INDEX('Texto_completo_191'!$K$2:$K$193,MATCH(A281,'Texto_completo_191'!$A$2:$A$193,0))),""),IF(D281="Excluded",J281,""))</f>
        <v/>
      </c>
      <c r="AA281" s="43">
        <f>IF(D281="Provisional include",IFERROR(IF(INDEX('Texto_completo_191'!$L$2:$L$193,MATCH(A281,'Texto_completo_191'!$A$2:$A$193,0))=0,"",INDEX('Texto_completo_191'!$L$2:$L$193,MATCH(A281,'Texto_completo_191'!$A$2:$A$193,0))),""),"")</f>
        <v/>
      </c>
      <c r="AB281" s="131">
        <f>IF(D281="Provisional include",IFERROR(IF(INDEX('Texto_completo_191'!$M$2:$M$193,MATCH(A281,'Texto_completo_191'!$A$2:$A$193,0))=0,"",INDEX('Texto_completo_191'!$M$2:$M$193,MATCH(A281,'Texto_completo_191'!$A$2:$A$193,0))),""),"")</f>
        <v/>
      </c>
    </row>
    <row r="282" ht="34" customHeight="1">
      <c r="A282" s="130" t="n">
        <v>281</v>
      </c>
      <c r="B282" s="43" t="inlineStr">
        <is>
          <t>exclude_secondary_or_nonempirical_publication</t>
        </is>
      </c>
      <c r="C282" s="41" t="inlineStr">
        <is>
          <t>Excluir: publicación secundaria/no empírica</t>
        </is>
      </c>
      <c r="D282" s="43" t="inlineStr">
        <is>
          <t>Excluded</t>
        </is>
      </c>
      <c r="E282" s="43" t="inlineStr">
        <is>
          <t>No</t>
        </is>
      </c>
      <c r="F282" s="43" t="inlineStr">
        <is>
          <t>Title/abstract screening</t>
        </is>
      </c>
      <c r="G282" s="41">
        <f>IF(D282="Provisional include",IFERROR(INDEX('Texto_completo_191'!$H$2:$H$193,MATCH(A282,'Texto_completo_191'!$A$2:$A$193,0)),"Not recorded"),IF(D282="Report not retrieved","Not retrieved","Not applicable"))</f>
        <v/>
      </c>
      <c r="H282" s="41">
        <f>IF(D282="Provisional include",IFERROR(INDEX('Texto_completo_191'!$J$2:$J$193,MATCH(A282,'Texto_completo_191'!$A$2:$A$193,0)),"Pending adjudication"),IF(D282="Report not retrieved","Report not retrieved","Not applicable"))</f>
        <v/>
      </c>
      <c r="I282" s="41" t="str"/>
      <c r="J282" s="41" t="inlineStr">
        <is>
          <t>Revisión, metaanálisis, encuesta de literatura, protocolo, perspectiva, carta, editorial o capítulo de síntesis sin estudio primario elegible.</t>
        </is>
      </c>
      <c r="K282" s="43" t="n"/>
      <c r="L282" s="43" t="n"/>
      <c r="M282" s="130" t="n">
        <v>2026</v>
      </c>
      <c r="N282" s="41" t="inlineStr">
        <is>
          <t>Artificial Intelligence Methods in Early Detection of Autism Spectrum Disorder: A DSM-5 Criterion-Based Systematic Review</t>
        </is>
      </c>
      <c r="O282" s="43" t="inlineStr">
        <is>
          <t>Mohamed Ali Zoromba and Heba Emad El-Gazar</t>
        </is>
      </c>
      <c r="P282" s="43" t="inlineStr">
        <is>
          <t>10.1002/AUR.70279</t>
        </is>
      </c>
      <c r="Q282" s="41" t="inlineStr">
        <is>
          <t>Autism Research</t>
        </is>
      </c>
      <c r="R282" s="43" t="inlineStr">
        <is>
          <t>article</t>
        </is>
      </c>
      <c r="S282" s="43" t="inlineStr">
        <is>
          <t>John Wiley and Sons Inc</t>
        </is>
      </c>
      <c r="T282" s="43" t="inlineStr">
        <is>
          <t>https://doi.org/10.1002/AUR.70279</t>
        </is>
      </c>
      <c r="U282" s="41" t="str"/>
      <c r="V282"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t>
        </is>
      </c>
      <c r="W282" s="43" t="inlineStr">
        <is>
          <t>title_abstract_plus_targeted_primary_source_verification</t>
        </is>
      </c>
      <c r="X282" s="43" t="inlineStr">
        <is>
          <t>doi:10.1002/aur.70279</t>
        </is>
      </c>
      <c r="Y282" s="43">
        <f>COUNTIF($A$2:$A$431,A282)</f>
        <v/>
      </c>
      <c r="Z282" s="41">
        <f>IF(D282="Provisional include",IFERROR(IF(INDEX('Texto_completo_191'!$K$2:$K$193,MATCH(A282,'Texto_completo_191'!$A$2:$A$193,0))=0,"",INDEX('Texto_completo_191'!$K$2:$K$193,MATCH(A282,'Texto_completo_191'!$A$2:$A$193,0))),""),IF(D282="Excluded",J282,""))</f>
        <v/>
      </c>
      <c r="AA282" s="43">
        <f>IF(D282="Provisional include",IFERROR(IF(INDEX('Texto_completo_191'!$L$2:$L$193,MATCH(A282,'Texto_completo_191'!$A$2:$A$193,0))=0,"",INDEX('Texto_completo_191'!$L$2:$L$193,MATCH(A282,'Texto_completo_191'!$A$2:$A$193,0))),""),"")</f>
        <v/>
      </c>
      <c r="AB282" s="131">
        <f>IF(D282="Provisional include",IFERROR(IF(INDEX('Texto_completo_191'!$M$2:$M$193,MATCH(A282,'Texto_completo_191'!$A$2:$A$193,0))=0,"",INDEX('Texto_completo_191'!$M$2:$M$193,MATCH(A282,'Texto_completo_191'!$A$2:$A$193,0))),""),"")</f>
        <v/>
      </c>
    </row>
    <row r="283" ht="34" customHeight="1">
      <c r="A283" s="130" t="n">
        <v>282</v>
      </c>
      <c r="B283" s="43" t="inlineStr">
        <is>
          <t>duplicate_within_export</t>
        </is>
      </c>
      <c r="C283" s="41" t="inlineStr">
        <is>
          <t>No agregar: duplicado interno</t>
        </is>
      </c>
      <c r="D283" s="43" t="inlineStr">
        <is>
          <t>Duplicate within update</t>
        </is>
      </c>
      <c r="E283" s="43" t="inlineStr">
        <is>
          <t>No</t>
        </is>
      </c>
      <c r="F283" s="43" t="inlineStr">
        <is>
          <t>Deduplication</t>
        </is>
      </c>
      <c r="G283" s="41">
        <f>IF(D283="Provisional include",IFERROR(INDEX('Texto_completo_191'!$H$2:$H$193,MATCH(A283,'Texto_completo_191'!$A$2:$A$193,0)),"Not recorded"),IF(D283="Report not retrieved","Not retrieved","Not applicable"))</f>
        <v/>
      </c>
      <c r="H283" s="41">
        <f>IF(D283="Provisional include",IFERROR(INDEX('Texto_completo_191'!$J$2:$J$193,MATCH(A283,'Texto_completo_191'!$A$2:$A$193,0)),"Pending adjudication"),IF(D283="Report not retrieved","Report not retrieved","Not applicable"))</f>
        <v/>
      </c>
      <c r="I283" s="41" t="str"/>
      <c r="J283" s="41" t="inlineStr">
        <is>
          <t>Mismo DOI o título que otro registro anterior de esta exportación.</t>
        </is>
      </c>
      <c r="K283" s="43" t="n">
        <v>269</v>
      </c>
      <c r="L283" s="43" t="n"/>
      <c r="M283" s="130" t="n">
        <v>2026</v>
      </c>
      <c r="N283" s="41" t="inlineStr">
        <is>
          <t>Predicting fine motor deficit in autism by measuring brain activities and characterizing motor impairments</t>
        </is>
      </c>
      <c r="O283" s="43" t="inlineStr">
        <is>
          <t>Zaibunnisa L H Malik and Pooja Raundale</t>
        </is>
      </c>
      <c r="P283" s="43" t="inlineStr">
        <is>
          <t>10.1016/j.compbiomed.2026.111470</t>
        </is>
      </c>
      <c r="Q283" s="41" t="inlineStr">
        <is>
          <t>Computers in Biology and Medicine</t>
        </is>
      </c>
      <c r="R283" s="43" t="inlineStr">
        <is>
          <t>article</t>
        </is>
      </c>
      <c r="S283" s="43" t="inlineStr">
        <is>
          <t>Elsevier Ltd</t>
        </is>
      </c>
      <c r="T283" s="43" t="inlineStr">
        <is>
          <t>https://doi.org/10.1016/j.compbiomed.2026.111470</t>
        </is>
      </c>
      <c r="U283" s="41" t="str"/>
      <c r="V283"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283" s="43" t="inlineStr">
        <is>
          <t>title_abstract_plus_targeted_primary_source_verification</t>
        </is>
      </c>
      <c r="X283" s="43" t="inlineStr">
        <is>
          <t>doi:10.1016/j.compbiomed.2026.111470</t>
        </is>
      </c>
      <c r="Y283" s="43">
        <f>COUNTIF($A$2:$A$431,A283)</f>
        <v/>
      </c>
      <c r="Z283" s="41">
        <f>IF(D283="Provisional include",IFERROR(IF(INDEX('Texto_completo_191'!$K$2:$K$193,MATCH(A283,'Texto_completo_191'!$A$2:$A$193,0))=0,"",INDEX('Texto_completo_191'!$K$2:$K$193,MATCH(A283,'Texto_completo_191'!$A$2:$A$193,0))),""),IF(D283="Excluded",J283,""))</f>
        <v/>
      </c>
      <c r="AA283" s="43">
        <f>IF(D283="Provisional include",IFERROR(IF(INDEX('Texto_completo_191'!$L$2:$L$193,MATCH(A283,'Texto_completo_191'!$A$2:$A$193,0))=0,"",INDEX('Texto_completo_191'!$L$2:$L$193,MATCH(A283,'Texto_completo_191'!$A$2:$A$193,0))),""),"")</f>
        <v/>
      </c>
      <c r="AB283" s="131">
        <f>IF(D283="Provisional include",IFERROR(IF(INDEX('Texto_completo_191'!$M$2:$M$193,MATCH(A283,'Texto_completo_191'!$A$2:$A$193,0))=0,"",INDEX('Texto_completo_191'!$M$2:$M$193,MATCH(A283,'Texto_completo_191'!$A$2:$A$193,0))),""),"")</f>
        <v/>
      </c>
    </row>
    <row r="284" ht="34" customHeight="1">
      <c r="A284" s="130" t="n">
        <v>283</v>
      </c>
      <c r="B284" s="43" t="inlineStr">
        <is>
          <t>exclude_integrity_notice_or_retracted</t>
        </is>
      </c>
      <c r="C284" s="41" t="inlineStr">
        <is>
          <t>Excluir por integridad/tipo de registro</t>
        </is>
      </c>
      <c r="D284" s="43" t="inlineStr">
        <is>
          <t>Excluded</t>
        </is>
      </c>
      <c r="E284" s="43" t="inlineStr">
        <is>
          <t>No</t>
        </is>
      </c>
      <c r="F284" s="43" t="inlineStr">
        <is>
          <t>Title/abstract screening and source verification</t>
        </is>
      </c>
      <c r="G284" s="41">
        <f>IF(D284="Provisional include",IFERROR(INDEX('Texto_completo_191'!$H$2:$H$193,MATCH(A284,'Texto_completo_191'!$A$2:$A$193,0)),"Not recorded"),IF(D284="Report not retrieved","Not retrieved","Not applicable"))</f>
        <v/>
      </c>
      <c r="H284" s="41">
        <f>IF(D284="Provisional include",IFERROR(INDEX('Texto_completo_191'!$J$2:$J$193,MATCH(A284,'Texto_completo_191'!$A$2:$A$193,0)),"Pending adjudication"),IF(D284="Report not retrieved","Report not retrieved","Not applicable"))</f>
        <v/>
      </c>
      <c r="I284" s="41" t="inlineStr">
        <is>
          <t>Corrigendum</t>
        </is>
      </c>
      <c r="J284" s="41" t="inlineStr">
        <is>
          <t>Aviso editorial, corrección, retirada, retractación o artículo retractado; no constituye un estudio nuevo incorporable.</t>
        </is>
      </c>
      <c r="K284" s="43" t="n"/>
      <c r="L284" s="43" t="n"/>
      <c r="M284" s="130" t="n">
        <v>2026</v>
      </c>
      <c r="N284" s="41" t="inlineStr">
        <is>
          <t>Corrigendum to “Predicting autistic traits, anxiety and depression symptoms using camouflaging autistic traits questionnaire (CAT-Q-ES): A machine learning study” [Research in Autism 128 (2025) 202712] (Research in Autism (2025) 128, (S3050656525001841),…</t>
        </is>
      </c>
      <c r="O284" s="43" t="inlineStr">
        <is>
          <t>Sabela Conde-Pumpido-Zubizarreta and María Tubío-Fungueiriño and Marta Pozo-Rodríguez and Angel Carracedo and Eva Cernadas and Manuel Fernández-Delgado and Montse Fernández-Prieto</t>
        </is>
      </c>
      <c r="P284" s="43" t="inlineStr">
        <is>
          <t>10.1016/j.reia.2026.202910</t>
        </is>
      </c>
      <c r="Q284" s="41" t="inlineStr">
        <is>
          <t>Research in Autism</t>
        </is>
      </c>
      <c r="R284" s="43" t="inlineStr">
        <is>
          <t>article</t>
        </is>
      </c>
      <c r="S284" s="43" t="inlineStr">
        <is>
          <t>Elsevier Ltd</t>
        </is>
      </c>
      <c r="T284" s="43" t="inlineStr">
        <is>
          <t>https://www.sciencedirect.com/science/article/pii/S3050656526001240</t>
        </is>
      </c>
      <c r="U284" s="41" t="str"/>
      <c r="V284" s="43" t="inlineStr">
        <is>
          <t>The authors found a scale error in two figures of this paper. Specifically, in Figs. 2 and 3, located in pages 8 and 9, respectively, the plots on the right side have shifted horizontal ticks. For example, in Fig. 2, panel A, the right plot reports on its title a P5 value of 36.3%, while in the plot the blue line for a tolerance of 5% is higher (about 52%). The number in the title (value of P5) of the plot is indeed right, but the plot is not the right one, there is a mismatch between the P5 value and the plot. The same happens for the right panels of Figs. 2 and 3, affecting a total of 5 plots. The new figures are for Fig. 2 in the paper are included in the following page.[Figure presented] The new figures for Fig. 3 of the paper are included in the next page:[Figure presented]</t>
        </is>
      </c>
      <c r="W284" s="43" t="inlineStr">
        <is>
          <t>title_abstract_plus_targeted_primary_source_verification</t>
        </is>
      </c>
      <c r="X284" s="43" t="inlineStr">
        <is>
          <t>doi:10.1016/j.reia.2026.202910</t>
        </is>
      </c>
      <c r="Y284" s="43">
        <f>COUNTIF($A$2:$A$431,A284)</f>
        <v/>
      </c>
      <c r="Z284" s="41">
        <f>IF(D284="Provisional include",IFERROR(IF(INDEX('Texto_completo_191'!$K$2:$K$193,MATCH(A284,'Texto_completo_191'!$A$2:$A$193,0))=0,"",INDEX('Texto_completo_191'!$K$2:$K$193,MATCH(A284,'Texto_completo_191'!$A$2:$A$193,0))),""),IF(D284="Excluded",J284,""))</f>
        <v/>
      </c>
      <c r="AA284" s="43">
        <f>IF(D284="Provisional include",IFERROR(IF(INDEX('Texto_completo_191'!$L$2:$L$193,MATCH(A284,'Texto_completo_191'!$A$2:$A$193,0))=0,"",INDEX('Texto_completo_191'!$L$2:$L$193,MATCH(A284,'Texto_completo_191'!$A$2:$A$193,0))),""),"")</f>
        <v/>
      </c>
      <c r="AB284" s="131">
        <f>IF(D284="Provisional include",IFERROR(IF(INDEX('Texto_completo_191'!$M$2:$M$193,MATCH(A284,'Texto_completo_191'!$A$2:$A$193,0))=0,"",INDEX('Texto_completo_191'!$M$2:$M$193,MATCH(A284,'Texto_completo_191'!$A$2:$A$193,0))),""),"")</f>
        <v/>
      </c>
    </row>
    <row r="285" ht="34" customHeight="1">
      <c r="A285" s="130" t="n">
        <v>284</v>
      </c>
      <c r="B285" s="43" t="inlineStr">
        <is>
          <t>duplicate_within_export</t>
        </is>
      </c>
      <c r="C285" s="41" t="inlineStr">
        <is>
          <t>No agregar: duplicado interno</t>
        </is>
      </c>
      <c r="D285" s="43" t="inlineStr">
        <is>
          <t>Duplicate within update</t>
        </is>
      </c>
      <c r="E285" s="43" t="inlineStr">
        <is>
          <t>No</t>
        </is>
      </c>
      <c r="F285" s="43" t="inlineStr">
        <is>
          <t>Deduplication</t>
        </is>
      </c>
      <c r="G285" s="41">
        <f>IF(D285="Provisional include",IFERROR(INDEX('Texto_completo_191'!$H$2:$H$193,MATCH(A285,'Texto_completo_191'!$A$2:$A$193,0)),"Not recorded"),IF(D285="Report not retrieved","Not retrieved","Not applicable"))</f>
        <v/>
      </c>
      <c r="H285" s="41">
        <f>IF(D285="Provisional include",IFERROR(INDEX('Texto_completo_191'!$J$2:$J$193,MATCH(A285,'Texto_completo_191'!$A$2:$A$193,0)),"Pending adjudication"),IF(D285="Report not retrieved","Report not retrieved","Not applicable"))</f>
        <v/>
      </c>
      <c r="I285" s="41" t="str"/>
      <c r="J285" s="41" t="inlineStr">
        <is>
          <t>Mismo DOI o título que otro registro anterior de esta exportación.</t>
        </is>
      </c>
      <c r="K285" s="43" t="n">
        <v>188</v>
      </c>
      <c r="L285" s="43" t="n"/>
      <c r="M285" s="130" t="n">
        <v>2026</v>
      </c>
      <c r="N285" s="41" t="inlineStr">
        <is>
          <t>Baseline symptom severity and response to multisession cathodal transcranial direct current stimulation in adolescents and young adults with autism: an exploratory analysis</t>
        </is>
      </c>
      <c r="O285" s="43" t="inlineStr">
        <is>
          <t>Melody M Y Chan and Ka Lai Wong and Caroline K S Shea and Divya Saxena and Mei chun Cheung and Agnes S Chan and Yvonne M Y Han</t>
        </is>
      </c>
      <c r="P285" s="43" t="inlineStr">
        <is>
          <t>10.1016/j.jpsychires.2026.03.043</t>
        </is>
      </c>
      <c r="Q285" s="41" t="inlineStr">
        <is>
          <t>Journal of Psychiatric Research</t>
        </is>
      </c>
      <c r="R285" s="43" t="inlineStr">
        <is>
          <t>article</t>
        </is>
      </c>
      <c r="S285" s="43" t="inlineStr">
        <is>
          <t>Elsevier Ltd</t>
        </is>
      </c>
      <c r="T285" s="43" t="inlineStr">
        <is>
          <t>https://www.sciencedirect.com/science/article/pii/S0022395626001998</t>
        </is>
      </c>
      <c r="U285" s="41" t="str"/>
      <c r="V285"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285" s="43" t="inlineStr">
        <is>
          <t>title_abstract_plus_targeted_primary_source_verification</t>
        </is>
      </c>
      <c r="X285" s="43" t="inlineStr">
        <is>
          <t>doi:10.1016/j.jpsychires.2026.03.043</t>
        </is>
      </c>
      <c r="Y285" s="43">
        <f>COUNTIF($A$2:$A$431,A285)</f>
        <v/>
      </c>
      <c r="Z285" s="41">
        <f>IF(D285="Provisional include",IFERROR(IF(INDEX('Texto_completo_191'!$K$2:$K$193,MATCH(A285,'Texto_completo_191'!$A$2:$A$193,0))=0,"",INDEX('Texto_completo_191'!$K$2:$K$193,MATCH(A285,'Texto_completo_191'!$A$2:$A$193,0))),""),IF(D285="Excluded",J285,""))</f>
        <v/>
      </c>
      <c r="AA285" s="43">
        <f>IF(D285="Provisional include",IFERROR(IF(INDEX('Texto_completo_191'!$L$2:$L$193,MATCH(A285,'Texto_completo_191'!$A$2:$A$193,0))=0,"",INDEX('Texto_completo_191'!$L$2:$L$193,MATCH(A285,'Texto_completo_191'!$A$2:$A$193,0))),""),"")</f>
        <v/>
      </c>
      <c r="AB285" s="131">
        <f>IF(D285="Provisional include",IFERROR(IF(INDEX('Texto_completo_191'!$M$2:$M$193,MATCH(A285,'Texto_completo_191'!$A$2:$A$193,0))=0,"",INDEX('Texto_completo_191'!$M$2:$M$193,MATCH(A285,'Texto_completo_191'!$A$2:$A$193,0))),""),"")</f>
        <v/>
      </c>
    </row>
    <row r="286" ht="34" customHeight="1">
      <c r="A286" s="130" t="n">
        <v>285</v>
      </c>
      <c r="B286" s="43" t="inlineStr">
        <is>
          <t>exclude_secondary_or_nonempirical_publication</t>
        </is>
      </c>
      <c r="C286" s="41" t="inlineStr">
        <is>
          <t>Excluir: publicación secundaria/no empírica</t>
        </is>
      </c>
      <c r="D286" s="43" t="inlineStr">
        <is>
          <t>Excluded</t>
        </is>
      </c>
      <c r="E286" s="43" t="inlineStr">
        <is>
          <t>No</t>
        </is>
      </c>
      <c r="F286" s="43" t="inlineStr">
        <is>
          <t>Title/abstract screening</t>
        </is>
      </c>
      <c r="G286" s="41">
        <f>IF(D286="Provisional include",IFERROR(INDEX('Texto_completo_191'!$H$2:$H$193,MATCH(A286,'Texto_completo_191'!$A$2:$A$193,0)),"Not recorded"),IF(D286="Report not retrieved","Not retrieved","Not applicable"))</f>
        <v/>
      </c>
      <c r="H286" s="41">
        <f>IF(D286="Provisional include",IFERROR(INDEX('Texto_completo_191'!$J$2:$J$193,MATCH(A286,'Texto_completo_191'!$A$2:$A$193,0)),"Pending adjudication"),IF(D286="Report not retrieved","Report not retrieved","Not applicable"))</f>
        <v/>
      </c>
      <c r="I286" s="41" t="str"/>
      <c r="J286" s="41" t="inlineStr">
        <is>
          <t>Revisión, metaanálisis, encuesta de literatura, protocolo, perspectiva, carta, editorial o capítulo de síntesis sin estudio primario elegible.</t>
        </is>
      </c>
      <c r="K286" s="43" t="n"/>
      <c r="L286" s="43" t="n"/>
      <c r="M286" s="130" t="n">
        <v>2025</v>
      </c>
      <c r="N286" s="41" t="inlineStr">
        <is>
          <t>Artificial Intelligence in Autism Spectrum Disorder Diagnosis: A Scoping Review of Face, Voice, and Text Analysis Methods</t>
        </is>
      </c>
      <c r="O286" s="43" t="inlineStr">
        <is>
          <t>Fatemeh Mohammadi and Hassan Shahrokhi and Afsoon Asadzadeh and Saeed Pirmoradi and Ali Moghtader and Peyman Rezaei-Hachesu</t>
        </is>
      </c>
      <c r="P286" s="43" t="inlineStr">
        <is>
          <t>10.1002/HSR2.71476</t>
        </is>
      </c>
      <c r="Q286" s="41" t="inlineStr">
        <is>
          <t>Health Science Reports</t>
        </is>
      </c>
      <c r="R286" s="43" t="inlineStr">
        <is>
          <t>article</t>
        </is>
      </c>
      <c r="S286" s="43" t="inlineStr">
        <is>
          <t>John Wiley and Sons Inc</t>
        </is>
      </c>
      <c r="T286" s="43" t="inlineStr">
        <is>
          <t>https://doi.org/10.1002/HSR2.71476</t>
        </is>
      </c>
      <c r="U286" s="41" t="str"/>
      <c r="V286" s="43" t="inlineStr">
        <is>
          <t>Background: Autism is a complex neurodevelopmental condition affecting social interaction and behavior. Traditional diagnostic methods, relying on observational techniques and interviews conducted by trained professionals, remain the gold standard for ASD diagnosis. However, these methods can be time-consuming and may be influenced by subjective factors. Recent advancements in artificial intelligence (AI) offer promising approaches to augment existing methods, potentially enhancing efficiency and providing additional objective data through facial, vocal, and textual analysis. Objective: The objective of this study was to conduct a comprehensive review of artificial intelligence applications in autism spectrum disorder (ASD) diagnosis, specifically focusing on facial, vocal, and textual analysis methods. Methods: A comprehensive search was conducted in PubMed, Web of Science, Scopus, and Google Scholar. The findings were reported in accordance with the PRISMA checklist. Data were collated and summarized, and results were reported qualitatively, adopting a narrative synthesis approach. Results: In facial image analysis, deep learning algorithms demonstrated high accuracy in identifying autism-related facial features, algorithms such as Xception achieved 98% accuracy, while hybrid approaches like the combination of Random Forest (RF) and VGG16-MobileNet showed accuracy at 99%. Voice analysis studies utilized both traditional machine learning methods and advanced deep learning techniques, achieving accuracies between 70% and 98% in detecting atypical speech patterns and prosodic abnormalities associated with autism. Text-based analyses showed potential in identifying linguistic markers of autism through natural language processing techniques. Overall, Deep learning approaches were mainly employed in facial image analysis for autism diagnosis. In contrast, voice and text recognition studies utilized machine learning algorithms. Conclusions: This review demonstrates artificial intelligence's significant role in diagnosing autism spectrum disorder (ASD). These AI-driven approaches can complement traditional diagnostic methods, potentially leading to earlier interventions and improved outcomes for individuals with ASD.</t>
        </is>
      </c>
      <c r="W286" s="43" t="inlineStr">
        <is>
          <t>title_abstract_plus_targeted_primary_source_verification</t>
        </is>
      </c>
      <c r="X286" s="43" t="inlineStr">
        <is>
          <t>doi:10.1002/hsr2.71476</t>
        </is>
      </c>
      <c r="Y286" s="43">
        <f>COUNTIF($A$2:$A$431,A286)</f>
        <v/>
      </c>
      <c r="Z286" s="41">
        <f>IF(D286="Provisional include",IFERROR(IF(INDEX('Texto_completo_191'!$K$2:$K$193,MATCH(A286,'Texto_completo_191'!$A$2:$A$193,0))=0,"",INDEX('Texto_completo_191'!$K$2:$K$193,MATCH(A286,'Texto_completo_191'!$A$2:$A$193,0))),""),IF(D286="Excluded",J286,""))</f>
        <v/>
      </c>
      <c r="AA286" s="43">
        <f>IF(D286="Provisional include",IFERROR(IF(INDEX('Texto_completo_191'!$L$2:$L$193,MATCH(A286,'Texto_completo_191'!$A$2:$A$193,0))=0,"",INDEX('Texto_completo_191'!$L$2:$L$193,MATCH(A286,'Texto_completo_191'!$A$2:$A$193,0))),""),"")</f>
        <v/>
      </c>
      <c r="AB286" s="131">
        <f>IF(D286="Provisional include",IFERROR(IF(INDEX('Texto_completo_191'!$M$2:$M$193,MATCH(A286,'Texto_completo_191'!$A$2:$A$193,0))=0,"",INDEX('Texto_completo_191'!$M$2:$M$193,MATCH(A286,'Texto_completo_191'!$A$2:$A$193,0))),""),"")</f>
        <v/>
      </c>
    </row>
    <row r="287" ht="34" customHeight="1">
      <c r="A287" s="130" t="n">
        <v>286</v>
      </c>
      <c r="B287" s="43" t="inlineStr">
        <is>
          <t>include_after_title_abstract_screen</t>
        </is>
      </c>
      <c r="C287" s="41" t="inlineStr">
        <is>
          <t>Incluir provisionalmente</t>
        </is>
      </c>
      <c r="D287" s="43" t="inlineStr">
        <is>
          <t>Provisional include</t>
        </is>
      </c>
      <c r="E287" s="43" t="inlineStr">
        <is>
          <t>Sí</t>
        </is>
      </c>
      <c r="F287" s="43" t="inlineStr">
        <is>
          <t>Title/abstract screening</t>
        </is>
      </c>
      <c r="G287" s="41">
        <f>IF(D287="Provisional include",IFERROR(INDEX('Texto_completo_191'!$H$2:$H$193,MATCH(A287,'Texto_completo_191'!$A$2:$A$193,0)),"Not recorded"),IF(D287="Report not retrieved","Not retrieved","Not applicable"))</f>
        <v/>
      </c>
      <c r="H287" s="41">
        <f>IF(D287="Provisional include",IFERROR(INDEX('Texto_completo_191'!$J$2:$J$193,MATCH(A287,'Texto_completo_191'!$A$2:$A$193,0)),"Pending adjudication"),IF(D287="Report not retrieved","Report not retrieved","Not applicable"))</f>
        <v/>
      </c>
      <c r="I287" s="41" t="str"/>
      <c r="J287" s="41" t="inlineStr">
        <is>
          <t>Estudio primario o implementación/evaluación empírica de IA, aprendizaje automático o modelado computacional aplicado a ASD, riesgo, caracterización, apoyo o intervención.</t>
        </is>
      </c>
      <c r="K287" s="43" t="n"/>
      <c r="L287" s="43" t="n"/>
      <c r="M287" s="130" t="n">
        <v>2026</v>
      </c>
      <c r="N287" s="41" t="inlineStr">
        <is>
          <t>Identification of Potential Biomarkers in ASD Integrating RNA Seq Data and Machine Learning Approaches</t>
        </is>
      </c>
      <c r="O287" s="43" t="inlineStr">
        <is>
          <t>Km Jaya Devi and Pragya Pragya and Jac Fredo Agastinose Ronickom</t>
        </is>
      </c>
      <c r="P287" s="43" t="inlineStr">
        <is>
          <t>10.3233/SHTI260609</t>
        </is>
      </c>
      <c r="Q287" s="41" t="inlineStr">
        <is>
          <t>Studies in Health Technology and Informatics</t>
        </is>
      </c>
      <c r="R287" s="43" t="inlineStr">
        <is>
          <t>article</t>
        </is>
      </c>
      <c r="S287" s="43" t="inlineStr">
        <is>
          <t>IOS Press BV</t>
        </is>
      </c>
      <c r="T287" s="43" t="inlineStr">
        <is>
          <t>https://doi.org/10.3233/SHTI260609</t>
        </is>
      </c>
      <c r="U287" s="41" t="str"/>
      <c r="V287" s="43"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W287" s="43" t="inlineStr">
        <is>
          <t>title_abstract_plus_targeted_primary_source_verification</t>
        </is>
      </c>
      <c r="X287" s="43" t="inlineStr">
        <is>
          <t>doi:10.3233/shti260609</t>
        </is>
      </c>
      <c r="Y287" s="43">
        <f>COUNTIF($A$2:$A$431,A287)</f>
        <v/>
      </c>
      <c r="Z287" s="41">
        <f>IF(D287="Provisional include",IFERROR(IF(INDEX('Texto_completo_191'!$K$2:$K$193,MATCH(A287,'Texto_completo_191'!$A$2:$A$193,0))=0,"",INDEX('Texto_completo_191'!$K$2:$K$193,MATCH(A287,'Texto_completo_191'!$A$2:$A$193,0))),""),IF(D287="Excluded",J287,""))</f>
        <v/>
      </c>
      <c r="AA287" s="43">
        <f>IF(D287="Provisional include",IFERROR(IF(INDEX('Texto_completo_191'!$L$2:$L$193,MATCH(A287,'Texto_completo_191'!$A$2:$A$193,0))=0,"",INDEX('Texto_completo_191'!$L$2:$L$193,MATCH(A287,'Texto_completo_191'!$A$2:$A$193,0))),""),"")</f>
        <v/>
      </c>
      <c r="AB287" s="131">
        <f>IF(D287="Provisional include",IFERROR(IF(INDEX('Texto_completo_191'!$M$2:$M$193,MATCH(A287,'Texto_completo_191'!$A$2:$A$193,0))=0,"",INDEX('Texto_completo_191'!$M$2:$M$193,MATCH(A287,'Texto_completo_191'!$A$2:$A$193,0))),""),"")</f>
        <v/>
      </c>
    </row>
    <row r="288" ht="34" customHeight="1">
      <c r="A288" s="130" t="n">
        <v>287</v>
      </c>
      <c r="B288" s="43" t="inlineStr">
        <is>
          <t>include_after_title_abstract_screen</t>
        </is>
      </c>
      <c r="C288" s="41" t="inlineStr">
        <is>
          <t>Incluir provisionalmente</t>
        </is>
      </c>
      <c r="D288" s="43" t="inlineStr">
        <is>
          <t>Provisional include</t>
        </is>
      </c>
      <c r="E288" s="43" t="inlineStr">
        <is>
          <t>Sí</t>
        </is>
      </c>
      <c r="F288" s="43" t="inlineStr">
        <is>
          <t>Title/abstract screening</t>
        </is>
      </c>
      <c r="G288" s="41">
        <f>IF(D288="Provisional include",IFERROR(INDEX('Texto_completo_191'!$H$2:$H$193,MATCH(A288,'Texto_completo_191'!$A$2:$A$193,0)),"Not recorded"),IF(D288="Report not retrieved","Not retrieved","Not applicable"))</f>
        <v/>
      </c>
      <c r="H288" s="41">
        <f>IF(D288="Provisional include",IFERROR(INDEX('Texto_completo_191'!$J$2:$J$193,MATCH(A288,'Texto_completo_191'!$A$2:$A$193,0)),"Pending adjudication"),IF(D288="Report not retrieved","Report not retrieved","Not applicable"))</f>
        <v/>
      </c>
      <c r="I288" s="41" t="str"/>
      <c r="J288" s="41" t="inlineStr">
        <is>
          <t>Estudio primario o implementación/evaluación empírica de IA, aprendizaje automático o modelado computacional aplicado a ASD, riesgo, caracterización, apoyo o intervención.</t>
        </is>
      </c>
      <c r="K288" s="43" t="n"/>
      <c r="L288" s="43" t="n"/>
      <c r="M288" s="130" t="n">
        <v>2026</v>
      </c>
      <c r="N288" s="41" t="inlineStr">
        <is>
          <t>REM Sleep Abnormalities in Children With Autism Spectrum Disorder</t>
        </is>
      </c>
      <c r="O288" s="43" t="inlineStr">
        <is>
          <t>Jiasen Ma and Junjun Qin and Hongfang Jiang and Yueping Che and Haifeng Li and Daqing Ma and Jinpiao Zhu</t>
        </is>
      </c>
      <c r="P288" s="43" t="inlineStr">
        <is>
          <t>10.1002/AUR.70222</t>
        </is>
      </c>
      <c r="Q288" s="41" t="inlineStr">
        <is>
          <t>Autism Research</t>
        </is>
      </c>
      <c r="R288" s="43" t="inlineStr">
        <is>
          <t>article</t>
        </is>
      </c>
      <c r="S288" s="43" t="inlineStr">
        <is>
          <t>John Wiley and Sons Inc</t>
        </is>
      </c>
      <c r="T288" s="43" t="inlineStr">
        <is>
          <t>https://doi.org/10.1002/AUR.70222</t>
        </is>
      </c>
      <c r="U288" s="41" t="str"/>
      <c r="V288" s="43"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W288" s="43" t="inlineStr">
        <is>
          <t>title_abstract_plus_targeted_primary_source_verification</t>
        </is>
      </c>
      <c r="X288" s="43" t="inlineStr">
        <is>
          <t>doi:10.1002/aur.70222</t>
        </is>
      </c>
      <c r="Y288" s="43">
        <f>COUNTIF($A$2:$A$431,A288)</f>
        <v/>
      </c>
      <c r="Z288" s="41">
        <f>IF(D288="Provisional include",IFERROR(IF(INDEX('Texto_completo_191'!$K$2:$K$193,MATCH(A288,'Texto_completo_191'!$A$2:$A$193,0))=0,"",INDEX('Texto_completo_191'!$K$2:$K$193,MATCH(A288,'Texto_completo_191'!$A$2:$A$193,0))),""),IF(D288="Excluded",J288,""))</f>
        <v/>
      </c>
      <c r="AA288" s="43">
        <f>IF(D288="Provisional include",IFERROR(IF(INDEX('Texto_completo_191'!$L$2:$L$193,MATCH(A288,'Texto_completo_191'!$A$2:$A$193,0))=0,"",INDEX('Texto_completo_191'!$L$2:$L$193,MATCH(A288,'Texto_completo_191'!$A$2:$A$193,0))),""),"")</f>
        <v/>
      </c>
      <c r="AB288" s="131">
        <f>IF(D288="Provisional include",IFERROR(IF(INDEX('Texto_completo_191'!$M$2:$M$193,MATCH(A288,'Texto_completo_191'!$A$2:$A$193,0))=0,"",INDEX('Texto_completo_191'!$M$2:$M$193,MATCH(A288,'Texto_completo_191'!$A$2:$A$193,0))),""),"")</f>
        <v/>
      </c>
    </row>
    <row r="289" ht="34" customHeight="1">
      <c r="A289" s="130" t="n">
        <v>288</v>
      </c>
      <c r="B289" s="43" t="inlineStr">
        <is>
          <t>include_after_full_text_open_access</t>
        </is>
      </c>
      <c r="C289" s="41" t="inlineStr">
        <is>
          <t>Incluir tras revisión de texto completo abierto</t>
        </is>
      </c>
      <c r="D289" s="43" t="inlineStr">
        <is>
          <t>Provisional include</t>
        </is>
      </c>
      <c r="E289" s="43" t="inlineStr">
        <is>
          <t>Sí</t>
        </is>
      </c>
      <c r="F289" s="43" t="inlineStr">
        <is>
          <t>Full-text review</t>
        </is>
      </c>
      <c r="G289" s="41">
        <f>IF(D289="Provisional include",IFERROR(INDEX('Texto_completo_191'!$H$2:$H$193,MATCH(A289,'Texto_completo_191'!$A$2:$A$193,0)),"Not recorded"),IF(D289="Report not retrieved","Not retrieved","Not applicable"))</f>
        <v/>
      </c>
      <c r="H289" s="41">
        <f>IF(D289="Provisional include",IFERROR(INDEX('Texto_completo_191'!$J$2:$J$193,MATCH(A289,'Texto_completo_191'!$A$2:$A$193,0)),"Pending adjudication"),IF(D289="Report not retrieved","Report not retrieved","Not applicable"))</f>
        <v/>
      </c>
      <c r="I289" s="41" t="n"/>
      <c r="J289" s="41" t="inlineStr">
        <is>
          <t>Texto completo confirma estudio primario con Machine Learning aplicado a ASD (Motion-control estimation).</t>
        </is>
      </c>
      <c r="K289" s="43" t="n"/>
      <c r="L289" s="43" t="n"/>
      <c r="M289" s="130" t="n">
        <v>2026</v>
      </c>
      <c r="N289" s="41" t="inlineStr">
        <is>
          <t>Nonparametric motion control in functional connectivity studies in children with autism spectrum disorder</t>
        </is>
      </c>
      <c r="O289" s="43" t="inlineStr">
        <is>
          <t>Jialu Ran and Sarah Shultz and Benjamin B Risk and David Benkeser</t>
        </is>
      </c>
      <c r="P289" s="43" t="inlineStr">
        <is>
          <t>10.1093/biomtc/ujag099</t>
        </is>
      </c>
      <c r="Q289" s="41" t="inlineStr">
        <is>
          <t>Biometrics</t>
        </is>
      </c>
      <c r="R289" s="43" t="inlineStr">
        <is>
          <t>article</t>
        </is>
      </c>
      <c r="S289" s="43" t="inlineStr">
        <is>
          <t>Oxford University Press</t>
        </is>
      </c>
      <c r="T289" s="43" t="inlineStr">
        <is>
          <t>https://arxiv.org/pdf/2406.13111</t>
        </is>
      </c>
      <c r="U289" s="41" t="inlineStr">
        <is>
          <t>Texto completo abierto revisado; evidencia y codificación en Extraccion_RQ_nuevos.</t>
        </is>
      </c>
      <c r="V289" s="43"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W289" s="43" t="inlineStr">
        <is>
          <t>open_full_text_review_2026_09_04</t>
        </is>
      </c>
      <c r="X289" s="43" t="inlineStr">
        <is>
          <t>doi:10.1093/biomtc/ujag099</t>
        </is>
      </c>
      <c r="Y289" s="43">
        <f>COUNTIF($A$2:$A$431,A289)</f>
        <v/>
      </c>
      <c r="Z289" s="41">
        <f>IF(D289="Provisional include",IFERROR(IF(INDEX('Texto_completo_191'!$K$2:$K$193,MATCH(A289,'Texto_completo_191'!$A$2:$A$193,0))=0,"",INDEX('Texto_completo_191'!$K$2:$K$193,MATCH(A289,'Texto_completo_191'!$A$2:$A$193,0))),""),IF(D289="Excluded",J289,""))</f>
        <v/>
      </c>
      <c r="AA289" s="43">
        <f>IF(D289="Provisional include",IFERROR(IF(INDEX('Texto_completo_191'!$L$2:$L$193,MATCH(A289,'Texto_completo_191'!$A$2:$A$193,0))=0,"",INDEX('Texto_completo_191'!$L$2:$L$193,MATCH(A289,'Texto_completo_191'!$A$2:$A$193,0))),""),"")</f>
        <v/>
      </c>
      <c r="AB289" s="131">
        <f>IF(D289="Provisional include",IFERROR(IF(INDEX('Texto_completo_191'!$M$2:$M$193,MATCH(A289,'Texto_completo_191'!$A$2:$A$193,0))=0,"",INDEX('Texto_completo_191'!$M$2:$M$193,MATCH(A289,'Texto_completo_191'!$A$2:$A$193,0))),""),"")</f>
        <v/>
      </c>
    </row>
    <row r="290" ht="34" customHeight="1">
      <c r="A290" s="130" t="n">
        <v>289</v>
      </c>
      <c r="B290" s="43" t="inlineStr">
        <is>
          <t>include_after_title_abstract_screen</t>
        </is>
      </c>
      <c r="C290" s="41" t="inlineStr">
        <is>
          <t>Incluir provisionalmente</t>
        </is>
      </c>
      <c r="D290" s="43" t="inlineStr">
        <is>
          <t>Provisional include</t>
        </is>
      </c>
      <c r="E290" s="43" t="inlineStr">
        <is>
          <t>Sí</t>
        </is>
      </c>
      <c r="F290" s="43" t="inlineStr">
        <is>
          <t>Title/abstract screening</t>
        </is>
      </c>
      <c r="G290" s="41">
        <f>IF(D290="Provisional include",IFERROR(INDEX('Texto_completo_191'!$H$2:$H$193,MATCH(A290,'Texto_completo_191'!$A$2:$A$193,0)),"Not recorded"),IF(D290="Report not retrieved","Not retrieved","Not applicable"))</f>
        <v/>
      </c>
      <c r="H290" s="41">
        <f>IF(D290="Provisional include",IFERROR(INDEX('Texto_completo_191'!$J$2:$J$193,MATCH(A290,'Texto_completo_191'!$A$2:$A$193,0)),"Pending adjudication"),IF(D290="Report not retrieved","Report not retrieved","Not applicable"))</f>
        <v/>
      </c>
      <c r="I290" s="41" t="str"/>
      <c r="J290" s="41" t="inlineStr">
        <is>
          <t>Estudio primario o implementación/evaluación empírica de IA, aprendizaje automático o modelado computacional aplicado a ASD, riesgo, caracterización, apoyo o intervención.</t>
        </is>
      </c>
      <c r="K290" s="43" t="n"/>
      <c r="L290" s="43" t="n"/>
      <c r="M290" s="130" t="n">
        <v>2026</v>
      </c>
      <c r="N290" s="41" t="inlineStr">
        <is>
          <t>Diagnosis of autism disorder from rs-fMRI brain images through hierarchical YOLO and mechanism of attention (HYMA)</t>
        </is>
      </c>
      <c r="O290" s="43" t="inlineStr">
        <is>
          <t>Saba Gholami and Sara Motamed and Elham Askari</t>
        </is>
      </c>
      <c r="P290" s="43" t="inlineStr">
        <is>
          <t>10.1016/j.asoc.2026.114655</t>
        </is>
      </c>
      <c r="Q290" s="41" t="inlineStr">
        <is>
          <t>Applied Soft Computing</t>
        </is>
      </c>
      <c r="R290" s="43" t="inlineStr">
        <is>
          <t>article</t>
        </is>
      </c>
      <c r="S290" s="43" t="inlineStr">
        <is>
          <t>Elsevier Ltd</t>
        </is>
      </c>
      <c r="T290" s="43" t="inlineStr">
        <is>
          <t>https://www.sciencedirect.com/science/article/pii/S1568494626001031</t>
        </is>
      </c>
      <c r="U290" s="41" t="str"/>
      <c r="V290" s="43"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W290" s="43" t="inlineStr">
        <is>
          <t>title_abstract_plus_targeted_primary_source_verification</t>
        </is>
      </c>
      <c r="X290" s="43" t="inlineStr">
        <is>
          <t>doi:10.1016/j.asoc.2026.114655</t>
        </is>
      </c>
      <c r="Y290" s="43">
        <f>COUNTIF($A$2:$A$431,A290)</f>
        <v/>
      </c>
      <c r="Z290" s="41">
        <f>IF(D290="Provisional include",IFERROR(IF(INDEX('Texto_completo_191'!$K$2:$K$193,MATCH(A290,'Texto_completo_191'!$A$2:$A$193,0))=0,"",INDEX('Texto_completo_191'!$K$2:$K$193,MATCH(A290,'Texto_completo_191'!$A$2:$A$193,0))),""),IF(D290="Excluded",J290,""))</f>
        <v/>
      </c>
      <c r="AA290" s="43">
        <f>IF(D290="Provisional include",IFERROR(IF(INDEX('Texto_completo_191'!$L$2:$L$193,MATCH(A290,'Texto_completo_191'!$A$2:$A$193,0))=0,"",INDEX('Texto_completo_191'!$L$2:$L$193,MATCH(A290,'Texto_completo_191'!$A$2:$A$193,0))),""),"")</f>
        <v/>
      </c>
      <c r="AB290" s="131">
        <f>IF(D290="Provisional include",IFERROR(IF(INDEX('Texto_completo_191'!$M$2:$M$193,MATCH(A290,'Texto_completo_191'!$A$2:$A$193,0))=0,"",INDEX('Texto_completo_191'!$M$2:$M$193,MATCH(A290,'Texto_completo_191'!$A$2:$A$193,0))),""),"")</f>
        <v/>
      </c>
    </row>
    <row r="291" ht="34" customHeight="1">
      <c r="A291" s="130" t="n">
        <v>290</v>
      </c>
      <c r="B291" s="43" t="inlineStr">
        <is>
          <t>exclude_animal_only_no_human_clinical_target</t>
        </is>
      </c>
      <c r="C291" s="41" t="inlineStr">
        <is>
          <t>Excluir: modelo animal sin objetivo clínico humano</t>
        </is>
      </c>
      <c r="D291" s="43" t="inlineStr">
        <is>
          <t>Excluded</t>
        </is>
      </c>
      <c r="E291" s="43" t="inlineStr">
        <is>
          <t>No</t>
        </is>
      </c>
      <c r="F291" s="43" t="inlineStr">
        <is>
          <t>Title/abstract screening</t>
        </is>
      </c>
      <c r="G291" s="41">
        <f>IF(D291="Provisional include",IFERROR(INDEX('Texto_completo_191'!$H$2:$H$193,MATCH(A291,'Texto_completo_191'!$A$2:$A$193,0)),"Not recorded"),IF(D291="Report not retrieved","Not retrieved","Not applicable"))</f>
        <v/>
      </c>
      <c r="H291" s="41">
        <f>IF(D291="Provisional include",IFERROR(INDEX('Texto_completo_191'!$J$2:$J$193,MATCH(A291,'Texto_completo_191'!$A$2:$A$193,0)),"Pending adjudication"),IF(D291="Report not retrieved","Report not retrieved","Not applicable"))</f>
        <v/>
      </c>
      <c r="I291" s="41" t="str"/>
      <c r="J291" s="41" t="inlineStr">
        <is>
          <t>Aplicación limitada a comportamiento o biomarcadores de un modelo animal, sin datos humanos ni un objetivo funcional del proceso clínico ASD.</t>
        </is>
      </c>
      <c r="K291" s="43" t="n"/>
      <c r="L291" s="43" t="n"/>
      <c r="M291" s="130" t="n">
        <v>2026</v>
      </c>
      <c r="N291" s="41" t="inlineStr">
        <is>
          <t>The role of the kynurenine pathway in the pathophysiology of autism-like phenotype induced by maternal inflammation in male mice</t>
        </is>
      </c>
      <c r="O291" s="43" t="inlineStr">
        <is>
          <t>Danielle Santana-Coelho and Rafael dos Santos de Bessa and Rodrigo Neves Romcy-Pereira and Miguel A de la Flor and Jason C O'Connor</t>
        </is>
      </c>
      <c r="P291" s="43" t="inlineStr">
        <is>
          <t>10.1016/j.nbd.2026.107282</t>
        </is>
      </c>
      <c r="Q291" s="41" t="inlineStr">
        <is>
          <t>Neurobiology of Disease</t>
        </is>
      </c>
      <c r="R291" s="43" t="inlineStr">
        <is>
          <t>article</t>
        </is>
      </c>
      <c r="S291" s="43" t="inlineStr">
        <is>
          <t>Academic Press Inc.</t>
        </is>
      </c>
      <c r="T291" s="43" t="inlineStr">
        <is>
          <t>https://www.sciencedirect.com/science/article/pii/S0969996126000264</t>
        </is>
      </c>
      <c r="U291" s="41" t="str"/>
      <c r="V291" s="43" t="inlineStr">
        <is>
          <t>Autism spectrum disorder (ASD) is a neurodevelopmental disorder with core symptoms that may include deficits in communication, social challenges, and repetitive/stereotyped behavior. The etiology of ASD is not well defined, but both genetic and environmental risk factors have been identified. In animal models, prenatal maternal immune activation precipitates the development of a behavioral phenotype resembling ASD, but the mechanisms by which this occurs are not fully understood. Inflammation can upregulate the kynurenine pathway metabolism through the enzyme indoleamine 2,3-dioxygenase-1 (IDO). Increased levels of kynurenines during development can have deleterious consequences leading to behavioral deficits in adulthood. We sought to determine whether the kynurenine pathway plays a pathogenic role in the development of an ASD-like phenotype using a well-characterized mouse model of maternal immune activation (MIA). Multiparous IDO null (IDO−/−) or C57BL/6 J wild-type dams were administered the viral mimetic polynosinic:polycytidylic acid (Poly IC) at gestational day 12.5. A similar immune response to Poly IC occurred in the maternal plasma and placenta of both genotypes, while kynurenine metabolism was only increased in the fetal tissue of WT mice exposed to Poly IC challenge. Interestingly, N-methyl-D-aspartate (NMDA) receptor subunit expression was reduced in the fetal brains of male WT, but not IDO−/−, after MIA with Poly IC. Here, we used machine-learning as an advanced method to evaluate ultrasonic vocalizations. Offspring exposed to prenatal MIA exhibited fewer and less complex ultrasonic vocalizations along with diminished social preference; however, MIA-induced repetitive/stereotyped behaviors were only present in WT mice. Taken together, our data indicate that fetal IDO1-dependent kynurenine metabolism mediates distinct components of the MIA-induced ASD-like phenotype in male mice, which may be related to alterations in the expression of NMDAR subunits during neurodevelopment.</t>
        </is>
      </c>
      <c r="W291" s="43" t="inlineStr">
        <is>
          <t>title_abstract_plus_targeted_primary_source_verification</t>
        </is>
      </c>
      <c r="X291" s="43" t="inlineStr">
        <is>
          <t>doi:10.1016/j.nbd.2026.107282</t>
        </is>
      </c>
      <c r="Y291" s="43">
        <f>COUNTIF($A$2:$A$431,A291)</f>
        <v/>
      </c>
      <c r="Z291" s="41">
        <f>IF(D291="Provisional include",IFERROR(IF(INDEX('Texto_completo_191'!$K$2:$K$193,MATCH(A291,'Texto_completo_191'!$A$2:$A$193,0))=0,"",INDEX('Texto_completo_191'!$K$2:$K$193,MATCH(A291,'Texto_completo_191'!$A$2:$A$193,0))),""),IF(D291="Excluded",J291,""))</f>
        <v/>
      </c>
      <c r="AA291" s="43">
        <f>IF(D291="Provisional include",IFERROR(IF(INDEX('Texto_completo_191'!$L$2:$L$193,MATCH(A291,'Texto_completo_191'!$A$2:$A$193,0))=0,"",INDEX('Texto_completo_191'!$L$2:$L$193,MATCH(A291,'Texto_completo_191'!$A$2:$A$193,0))),""),"")</f>
        <v/>
      </c>
      <c r="AB291" s="131">
        <f>IF(D291="Provisional include",IFERROR(IF(INDEX('Texto_completo_191'!$M$2:$M$193,MATCH(A291,'Texto_completo_191'!$A$2:$A$193,0))=0,"",INDEX('Texto_completo_191'!$M$2:$M$193,MATCH(A291,'Texto_completo_191'!$A$2:$A$193,0))),""),"")</f>
        <v/>
      </c>
    </row>
    <row r="292" ht="34" customHeight="1">
      <c r="A292" s="130" t="n">
        <v>291</v>
      </c>
      <c r="B292" s="43" t="inlineStr">
        <is>
          <t>duplicate_within_export</t>
        </is>
      </c>
      <c r="C292" s="41" t="inlineStr">
        <is>
          <t>No agregar: duplicado interno</t>
        </is>
      </c>
      <c r="D292" s="43" t="inlineStr">
        <is>
          <t>Duplicate within update</t>
        </is>
      </c>
      <c r="E292" s="43" t="inlineStr">
        <is>
          <t>No</t>
        </is>
      </c>
      <c r="F292" s="43" t="inlineStr">
        <is>
          <t>Deduplication</t>
        </is>
      </c>
      <c r="G292" s="41">
        <f>IF(D292="Provisional include",IFERROR(INDEX('Texto_completo_191'!$H$2:$H$193,MATCH(A292,'Texto_completo_191'!$A$2:$A$193,0)),"Not recorded"),IF(D292="Report not retrieved","Not retrieved","Not applicable"))</f>
        <v/>
      </c>
      <c r="H292" s="41">
        <f>IF(D292="Provisional include",IFERROR(INDEX('Texto_completo_191'!$J$2:$J$193,MATCH(A292,'Texto_completo_191'!$A$2:$A$193,0)),"Pending adjudication"),IF(D292="Report not retrieved","Report not retrieved","Not applicable"))</f>
        <v/>
      </c>
      <c r="I292" s="41" t="str"/>
      <c r="J292" s="41" t="inlineStr">
        <is>
          <t>Mismo DOI o título que otro registro anterior de esta exportación.</t>
        </is>
      </c>
      <c r="K292" s="43" t="n">
        <v>261</v>
      </c>
      <c r="L292" s="43" t="n"/>
      <c r="M292" s="130" t="n">
        <v>2025</v>
      </c>
      <c r="N292" s="41" t="inlineStr">
        <is>
          <t>Artificial Intelligence Networks Combining Histopathology and Machine Learning Can Extract Axon Pathology in Autism Spectrum Disorder</t>
        </is>
      </c>
      <c r="O292" s="43" t="inlineStr">
        <is>
          <t>Arash Yazdanbakhsh and Kim T M Dang and Kelvin Kuang and Tingru Lian and Xuefeng Liu and Songlin Xie and Basilis Zikopoulos</t>
        </is>
      </c>
      <c r="P292" s="43" t="inlineStr">
        <is>
          <t>10.1002/aur.70135</t>
        </is>
      </c>
      <c r="Q292" s="41" t="inlineStr">
        <is>
          <t>Autism Research</t>
        </is>
      </c>
      <c r="R292" s="43" t="inlineStr">
        <is>
          <t>article</t>
        </is>
      </c>
      <c r="S292" s="43" t="inlineStr">
        <is>
          <t>John Wiley and Sons Inc</t>
        </is>
      </c>
      <c r="T292" s="43" t="inlineStr">
        <is>
          <t>https://doi.org/10.1002/aur.70135</t>
        </is>
      </c>
      <c r="U292" s="41" t="str"/>
      <c r="V292"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292" s="43" t="inlineStr">
        <is>
          <t>title_abstract_plus_targeted_primary_source_verification</t>
        </is>
      </c>
      <c r="X292" s="43" t="inlineStr">
        <is>
          <t>doi:10.1002/aur.70135</t>
        </is>
      </c>
      <c r="Y292" s="43">
        <f>COUNTIF($A$2:$A$431,A292)</f>
        <v/>
      </c>
      <c r="Z292" s="41">
        <f>IF(D292="Provisional include",IFERROR(IF(INDEX('Texto_completo_191'!$K$2:$K$193,MATCH(A292,'Texto_completo_191'!$A$2:$A$193,0))=0,"",INDEX('Texto_completo_191'!$K$2:$K$193,MATCH(A292,'Texto_completo_191'!$A$2:$A$193,0))),""),IF(D292="Excluded",J292,""))</f>
        <v/>
      </c>
      <c r="AA292" s="43">
        <f>IF(D292="Provisional include",IFERROR(IF(INDEX('Texto_completo_191'!$L$2:$L$193,MATCH(A292,'Texto_completo_191'!$A$2:$A$193,0))=0,"",INDEX('Texto_completo_191'!$L$2:$L$193,MATCH(A292,'Texto_completo_191'!$A$2:$A$193,0))),""),"")</f>
        <v/>
      </c>
      <c r="AB292" s="131">
        <f>IF(D292="Provisional include",IFERROR(IF(INDEX('Texto_completo_191'!$M$2:$M$193,MATCH(A292,'Texto_completo_191'!$A$2:$A$193,0))=0,"",INDEX('Texto_completo_191'!$M$2:$M$193,MATCH(A292,'Texto_completo_191'!$A$2:$A$193,0))),""),"")</f>
        <v/>
      </c>
    </row>
    <row r="293" ht="34" customHeight="1">
      <c r="A293" s="130" t="n">
        <v>292</v>
      </c>
      <c r="B293" s="43" t="inlineStr">
        <is>
          <t>exclude_secondary_or_nonempirical_publication</t>
        </is>
      </c>
      <c r="C293" s="41" t="inlineStr">
        <is>
          <t>Excluir: publicación secundaria/no empírica</t>
        </is>
      </c>
      <c r="D293" s="43" t="inlineStr">
        <is>
          <t>Excluded</t>
        </is>
      </c>
      <c r="E293" s="43" t="inlineStr">
        <is>
          <t>No</t>
        </is>
      </c>
      <c r="F293" s="43" t="inlineStr">
        <is>
          <t>Title/abstract screening</t>
        </is>
      </c>
      <c r="G293" s="41">
        <f>IF(D293="Provisional include",IFERROR(INDEX('Texto_completo_191'!$H$2:$H$193,MATCH(A293,'Texto_completo_191'!$A$2:$A$193,0)),"Not recorded"),IF(D293="Report not retrieved","Not retrieved","Not applicable"))</f>
        <v/>
      </c>
      <c r="H293" s="41">
        <f>IF(D293="Provisional include",IFERROR(INDEX('Texto_completo_191'!$J$2:$J$193,MATCH(A293,'Texto_completo_191'!$A$2:$A$193,0)),"Pending adjudication"),IF(D293="Report not retrieved","Report not retrieved","Not applicable"))</f>
        <v/>
      </c>
      <c r="I293" s="41" t="str"/>
      <c r="J293" s="41" t="inlineStr">
        <is>
          <t>Revisión, metaanálisis, encuesta de literatura, protocolo, perspectiva, carta, editorial o capítulo de síntesis sin estudio primario elegible.</t>
        </is>
      </c>
      <c r="K293" s="43" t="n"/>
      <c r="L293" s="43" t="n"/>
      <c r="M293" s="130" t="n">
        <v>2026</v>
      </c>
      <c r="N293" s="41" t="inlineStr">
        <is>
          <t>Joint attention in autism: A narrative review of assessment techniques from behavioral observation to artificial intelligence</t>
        </is>
      </c>
      <c r="O293" s="43" t="inlineStr">
        <is>
          <t>Marwa Qaraqe and Elizabeth B Varghese and Inam Qadir and Dena Al-Thani and Chahnaz T Baroudi</t>
        </is>
      </c>
      <c r="P293" s="43" t="inlineStr">
        <is>
          <t>10.3758/s13428-026-02950-0</t>
        </is>
      </c>
      <c r="Q293" s="41" t="inlineStr">
        <is>
          <t>Behavior Research Methods</t>
        </is>
      </c>
      <c r="R293" s="43" t="inlineStr">
        <is>
          <t>article</t>
        </is>
      </c>
      <c r="S293" s="43" t="inlineStr">
        <is>
          <t>Springer</t>
        </is>
      </c>
      <c r="T293" s="43" t="inlineStr">
        <is>
          <t>https://doi.org/10.3758/s13428-026-02950-0</t>
        </is>
      </c>
      <c r="U293" s="41" t="str"/>
      <c r="V293" s="43" t="inlineStr">
        <is>
          <t>Joint attention (JA), the shared focus between two individuals on an object or event, plays a pivotal role in social communication, cognitive development, and language acquisition during early childhood. However, JA is frequently impaired in children with autism spectrum disorder (ASD), highlighting the need for precise assessment to support early diagnosis and intervention. This narrative review explores the evolution of JA assessment methods, tracing the shift from human-mediated techniques to technology-driven approaches, including artificial intelligence (AI). The study analyzes research indexed in major bibliographic databases between 2002 and 2024, categorizing findings into human-mediated and technology-assisted methods. Key aspects such as target populations, data collection processes, and validation strategies are examined. By highlighting the strengths and limitations of existing approaches, the review identifies future research directions that can advance JA assessment and inform early intervention strategies, ultimately benefiting children with ASD and their families.</t>
        </is>
      </c>
      <c r="W293" s="43" t="inlineStr">
        <is>
          <t>title_abstract_plus_targeted_primary_source_verification</t>
        </is>
      </c>
      <c r="X293" s="43" t="inlineStr">
        <is>
          <t>doi:10.3758/s13428-026-02950-0</t>
        </is>
      </c>
      <c r="Y293" s="43">
        <f>COUNTIF($A$2:$A$431,A293)</f>
        <v/>
      </c>
      <c r="Z293" s="41">
        <f>IF(D293="Provisional include",IFERROR(IF(INDEX('Texto_completo_191'!$K$2:$K$193,MATCH(A293,'Texto_completo_191'!$A$2:$A$193,0))=0,"",INDEX('Texto_completo_191'!$K$2:$K$193,MATCH(A293,'Texto_completo_191'!$A$2:$A$193,0))),""),IF(D293="Excluded",J293,""))</f>
        <v/>
      </c>
      <c r="AA293" s="43">
        <f>IF(D293="Provisional include",IFERROR(IF(INDEX('Texto_completo_191'!$L$2:$L$193,MATCH(A293,'Texto_completo_191'!$A$2:$A$193,0))=0,"",INDEX('Texto_completo_191'!$L$2:$L$193,MATCH(A293,'Texto_completo_191'!$A$2:$A$193,0))),""),"")</f>
        <v/>
      </c>
      <c r="AB293" s="131">
        <f>IF(D293="Provisional include",IFERROR(IF(INDEX('Texto_completo_191'!$M$2:$M$193,MATCH(A293,'Texto_completo_191'!$A$2:$A$193,0))=0,"",INDEX('Texto_completo_191'!$M$2:$M$193,MATCH(A293,'Texto_completo_191'!$A$2:$A$193,0))),""),"")</f>
        <v/>
      </c>
    </row>
    <row r="294" ht="34" customHeight="1">
      <c r="A294" s="130" t="n">
        <v>293</v>
      </c>
      <c r="B294" s="43" t="inlineStr">
        <is>
          <t>exclude_no_qualifying_ai_application</t>
        </is>
      </c>
      <c r="C294" s="41" t="inlineStr">
        <is>
          <t>Excluir: sin aplicación de IA elegible</t>
        </is>
      </c>
      <c r="D294" s="43" t="inlineStr">
        <is>
          <t>Excluded</t>
        </is>
      </c>
      <c r="E294" s="43" t="inlineStr">
        <is>
          <t>No</t>
        </is>
      </c>
      <c r="F294" s="43" t="inlineStr">
        <is>
          <t>Title/abstract screening</t>
        </is>
      </c>
      <c r="G294" s="41">
        <f>IF(D294="Provisional include",IFERROR(INDEX('Texto_completo_191'!$H$2:$H$193,MATCH(A294,'Texto_completo_191'!$A$2:$A$193,0)),"Not recorded"),IF(D294="Report not retrieved","Not retrieved","Not applicable"))</f>
        <v/>
      </c>
      <c r="H294" s="41">
        <f>IF(D294="Provisional include",IFERROR(INDEX('Texto_completo_191'!$J$2:$J$193,MATCH(A294,'Texto_completo_191'!$A$2:$A$193,0)),"Pending adjudication"),IF(D294="Report not retrieved","Report not retrieved","Not applicable"))</f>
        <v/>
      </c>
      <c r="I294" s="41" t="str"/>
      <c r="J294" s="41" t="inlineStr">
        <is>
          <t>El trabajo no implementa ni evalúa una técnica de IA/ML como componente sustantivo del estudio de ASD.</t>
        </is>
      </c>
      <c r="K294" s="43" t="n"/>
      <c r="L294" s="43" t="n"/>
      <c r="M294" s="130" t="n">
        <v>2026</v>
      </c>
      <c r="N294" s="41" t="inlineStr">
        <is>
          <t>General trait and workplace fear of missing out (FoMO) and the neurodiverse mind: Exploring autism, ADHD, and internal representation profiles</t>
        </is>
      </c>
      <c r="O294" s="43" t="inlineStr">
        <is>
          <t>Paul McKee and Khaoula Boulhadi and Thomas Nadelhoffer</t>
        </is>
      </c>
      <c r="P294" s="43" t="inlineStr">
        <is>
          <t>10.1016/j.paid.2026.113749</t>
        </is>
      </c>
      <c r="Q294" s="41" t="inlineStr">
        <is>
          <t>Personality and Individual Differences</t>
        </is>
      </c>
      <c r="R294" s="43" t="inlineStr">
        <is>
          <t>article</t>
        </is>
      </c>
      <c r="S294" s="43" t="inlineStr">
        <is>
          <t>Elsevier Ltd</t>
        </is>
      </c>
      <c r="T294" s="43" t="inlineStr">
        <is>
          <t>https://www.sciencedirect.com/science/article/pii/S0191886926001121</t>
        </is>
      </c>
      <c r="U294" s="41" t="str"/>
      <c r="V294" s="43"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t>
        </is>
      </c>
      <c r="W294" s="43" t="inlineStr">
        <is>
          <t>title_abstract_plus_targeted_primary_source_verification</t>
        </is>
      </c>
      <c r="X294" s="43" t="inlineStr">
        <is>
          <t>doi:10.1016/j.paid.2026.113749</t>
        </is>
      </c>
      <c r="Y294" s="43">
        <f>COUNTIF($A$2:$A$431,A294)</f>
        <v/>
      </c>
      <c r="Z294" s="41">
        <f>IF(D294="Provisional include",IFERROR(IF(INDEX('Texto_completo_191'!$K$2:$K$193,MATCH(A294,'Texto_completo_191'!$A$2:$A$193,0))=0,"",INDEX('Texto_completo_191'!$K$2:$K$193,MATCH(A294,'Texto_completo_191'!$A$2:$A$193,0))),""),IF(D294="Excluded",J294,""))</f>
        <v/>
      </c>
      <c r="AA294" s="43">
        <f>IF(D294="Provisional include",IFERROR(IF(INDEX('Texto_completo_191'!$L$2:$L$193,MATCH(A294,'Texto_completo_191'!$A$2:$A$193,0))=0,"",INDEX('Texto_completo_191'!$L$2:$L$193,MATCH(A294,'Texto_completo_191'!$A$2:$A$193,0))),""),"")</f>
        <v/>
      </c>
      <c r="AB294" s="131">
        <f>IF(D294="Provisional include",IFERROR(IF(INDEX('Texto_completo_191'!$M$2:$M$193,MATCH(A294,'Texto_completo_191'!$A$2:$A$193,0))=0,"",INDEX('Texto_completo_191'!$M$2:$M$193,MATCH(A294,'Texto_completo_191'!$A$2:$A$193,0))),""),"")</f>
        <v/>
      </c>
    </row>
    <row r="295" ht="34" customHeight="1">
      <c r="A295" s="130" t="n">
        <v>294</v>
      </c>
      <c r="B295" s="43" t="inlineStr">
        <is>
          <t>exclude_out_of_scope_topic_or_population</t>
        </is>
      </c>
      <c r="C295" s="41" t="inlineStr">
        <is>
          <t>Excluir: tema/población fuera de alcance</t>
        </is>
      </c>
      <c r="D295" s="43" t="inlineStr">
        <is>
          <t>Excluded</t>
        </is>
      </c>
      <c r="E295" s="43" t="inlineStr">
        <is>
          <t>No</t>
        </is>
      </c>
      <c r="F295" s="43" t="inlineStr">
        <is>
          <t>Title/abstract screening</t>
        </is>
      </c>
      <c r="G295" s="41">
        <f>IF(D295="Provisional include",IFERROR(INDEX('Texto_completo_191'!$H$2:$H$193,MATCH(A295,'Texto_completo_191'!$A$2:$A$193,0)),"Not recorded"),IF(D295="Report not retrieved","Not retrieved","Not applicable"))</f>
        <v/>
      </c>
      <c r="H295" s="41">
        <f>IF(D295="Provisional include",IFERROR(INDEX('Texto_completo_191'!$J$2:$J$193,MATCH(A295,'Texto_completo_191'!$A$2:$A$193,0)),"Pending adjudication"),IF(D295="Report not retrieved","Report not retrieved","Not applicable"))</f>
        <v/>
      </c>
      <c r="I295" s="41" t="str"/>
      <c r="J295" s="41" t="inlineStr">
        <is>
          <t>No estudia ASD en el sentido del protocolo, usa otro significado de ASD o aborda otra población/resultado sin aplicación pertinente al proceso ASD.</t>
        </is>
      </c>
      <c r="K295" s="43" t="n"/>
      <c r="L295" s="43" t="n"/>
      <c r="M295" s="130" t="n">
        <v>2026</v>
      </c>
      <c r="N295" s="41" t="inlineStr">
        <is>
          <t>Composite Artificial Intelligence: Fundamentals, Challenges and Applications</t>
        </is>
      </c>
      <c r="O295" s="43" t="inlineStr">
        <is>
          <t>T S.Arun Samuel and L Jerart Julus and P Kanimozhi and T Ananth Kumar and S Balamurugan</t>
        </is>
      </c>
      <c r="P295" s="43" t="inlineStr">
        <is>
          <t>10.1002/9781394393060</t>
        </is>
      </c>
      <c r="Q295" s="41" t="inlineStr">
        <is>
          <t>Composite Artificial Intelligence: Fundamentals, Challenges and Applications</t>
        </is>
      </c>
      <c r="R295" s="43" t="inlineStr">
        <is>
          <t>article</t>
        </is>
      </c>
      <c r="S295" s="43" t="inlineStr">
        <is>
          <t>wiley</t>
        </is>
      </c>
      <c r="T295" s="43" t="inlineStr">
        <is>
          <t>https://doi.org/10.1002/9781394393060</t>
        </is>
      </c>
      <c r="U295" s="41" t="str"/>
      <c r="V295" s="43" t="inlineStr">
        <is>
          <t>Unlock the full potential of context-aware AI while navigating critical hurdles like bias mitigation and ethical governance with this definitive resource on the future of composite artificial intelligence. In the rapidly evolving landscape of artificial intelligence, the demand for more adaptive, intelligent, and context-aware systems has led to the emergence of composite artificial intelligence: a paradigm that integrates multiple AI techniques to solve complex real-world problems with higher efficiency and intelligence. This book is a groundbreaking exploration of the next evolution in AI, where diverse methodologies like machine learning, symbolic reasoning, and cognitive computing converge to solve complex, real-world problems with unprecedented intelligence and adaptability. Unlike traditional AI approaches that rely on singular techniques, composite AI harnesses the strengths of multiple paradigms, enabling systems that are more robust, interpretable, and capable of human-like decision-making. This book provides a comprehensive roadmap for understanding and implementing these advanced systems, from foundational theories to cutting-edge applications across industries such as healthcare, finance, and smart manufacturing. It delves into critical challenges, including bias mitigation, integration hurdles, and ethical governance, while showcasing real-world case studies that demonstrate the transformative potential of composite AI. With its balanced blend of theory, technical depth, and actionable insights, this book is a definitive resource for unlocking the full potential of AI in an increasingly complex world.</t>
        </is>
      </c>
      <c r="W295" s="43" t="inlineStr">
        <is>
          <t>title_abstract_plus_targeted_primary_source_verification</t>
        </is>
      </c>
      <c r="X295" s="43" t="inlineStr">
        <is>
          <t>doi:10.1002/9781394393060</t>
        </is>
      </c>
      <c r="Y295" s="43">
        <f>COUNTIF($A$2:$A$431,A295)</f>
        <v/>
      </c>
      <c r="Z295" s="41">
        <f>IF(D295="Provisional include",IFERROR(IF(INDEX('Texto_completo_191'!$K$2:$K$193,MATCH(A295,'Texto_completo_191'!$A$2:$A$193,0))=0,"",INDEX('Texto_completo_191'!$K$2:$K$193,MATCH(A295,'Texto_completo_191'!$A$2:$A$193,0))),""),IF(D295="Excluded",J295,""))</f>
        <v/>
      </c>
      <c r="AA295" s="43">
        <f>IF(D295="Provisional include",IFERROR(IF(INDEX('Texto_completo_191'!$L$2:$L$193,MATCH(A295,'Texto_completo_191'!$A$2:$A$193,0))=0,"",INDEX('Texto_completo_191'!$L$2:$L$193,MATCH(A295,'Texto_completo_191'!$A$2:$A$193,0))),""),"")</f>
        <v/>
      </c>
      <c r="AB295" s="131">
        <f>IF(D295="Provisional include",IFERROR(IF(INDEX('Texto_completo_191'!$M$2:$M$193,MATCH(A295,'Texto_completo_191'!$A$2:$A$193,0))=0,"",INDEX('Texto_completo_191'!$M$2:$M$193,MATCH(A295,'Texto_completo_191'!$A$2:$A$193,0))),""),"")</f>
        <v/>
      </c>
    </row>
    <row r="296" ht="34" customHeight="1">
      <c r="A296" s="130" t="n">
        <v>295</v>
      </c>
      <c r="B296" s="43" t="inlineStr">
        <is>
          <t>include_after_title_abstract_screen</t>
        </is>
      </c>
      <c r="C296" s="41" t="inlineStr">
        <is>
          <t>Incluir provisionalmente</t>
        </is>
      </c>
      <c r="D296" s="43" t="inlineStr">
        <is>
          <t>Provisional include</t>
        </is>
      </c>
      <c r="E296" s="43" t="inlineStr">
        <is>
          <t>Sí</t>
        </is>
      </c>
      <c r="F296" s="43" t="inlineStr">
        <is>
          <t>Title/abstract screening</t>
        </is>
      </c>
      <c r="G296" s="41">
        <f>IF(D296="Provisional include",IFERROR(INDEX('Texto_completo_191'!$H$2:$H$193,MATCH(A296,'Texto_completo_191'!$A$2:$A$193,0)),"Not recorded"),IF(D296="Report not retrieved","Not retrieved","Not applicable"))</f>
        <v/>
      </c>
      <c r="H296" s="41">
        <f>IF(D296="Provisional include",IFERROR(INDEX('Texto_completo_191'!$J$2:$J$193,MATCH(A296,'Texto_completo_191'!$A$2:$A$193,0)),"Pending adjudication"),IF(D296="Report not retrieved","Report not retrieved","Not applicable"))</f>
        <v/>
      </c>
      <c r="I296" s="41" t="str"/>
      <c r="J296" s="41" t="inlineStr">
        <is>
          <t>Estudio primario o implementación/evaluación empírica de IA, aprendizaje automático o modelado computacional aplicado a ASD, riesgo, caracterización, apoyo o intervención.</t>
        </is>
      </c>
      <c r="K296" s="43" t="n"/>
      <c r="L296" s="43" t="n"/>
      <c r="M296" s="130" t="n">
        <v>2026</v>
      </c>
      <c r="N296" s="41" t="inlineStr">
        <is>
          <t>Comparing Machine Learning Models for Pupillary Light Reflex–Based Autism Spectrum Disorder Classification</t>
        </is>
      </c>
      <c r="O296" s="43" t="inlineStr">
        <is>
          <t>Zhen Huang and Zhibo Chen and Lihong Shen and Kaili Zhou and Wenwei Huang and Qi Lin and Qinghua Li and Dongyu Li and Jianhong Zheng</t>
        </is>
      </c>
      <c r="P296" s="43" t="inlineStr">
        <is>
          <t>10.1155/ACIS/1906938</t>
        </is>
      </c>
      <c r="Q296" s="41" t="inlineStr">
        <is>
          <t>Applied Computational Intelligence and Soft Computing</t>
        </is>
      </c>
      <c r="R296" s="43" t="inlineStr">
        <is>
          <t>article</t>
        </is>
      </c>
      <c r="S296" s="43" t="inlineStr">
        <is>
          <t>John Wiley and Sons Ltd</t>
        </is>
      </c>
      <c r="T296" s="43" t="inlineStr">
        <is>
          <t>https://doi.org/10.1155/ACIS/1906938</t>
        </is>
      </c>
      <c r="U296" s="41" t="str"/>
      <c r="V296" s="43"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W296" s="43" t="inlineStr">
        <is>
          <t>title_abstract_plus_targeted_primary_source_verification</t>
        </is>
      </c>
      <c r="X296" s="43" t="inlineStr">
        <is>
          <t>doi:10.1155/acis/1906938</t>
        </is>
      </c>
      <c r="Y296" s="43">
        <f>COUNTIF($A$2:$A$431,A296)</f>
        <v/>
      </c>
      <c r="Z296" s="41">
        <f>IF(D296="Provisional include",IFERROR(IF(INDEX('Texto_completo_191'!$K$2:$K$193,MATCH(A296,'Texto_completo_191'!$A$2:$A$193,0))=0,"",INDEX('Texto_completo_191'!$K$2:$K$193,MATCH(A296,'Texto_completo_191'!$A$2:$A$193,0))),""),IF(D296="Excluded",J296,""))</f>
        <v/>
      </c>
      <c r="AA296" s="43">
        <f>IF(D296="Provisional include",IFERROR(IF(INDEX('Texto_completo_191'!$L$2:$L$193,MATCH(A296,'Texto_completo_191'!$A$2:$A$193,0))=0,"",INDEX('Texto_completo_191'!$L$2:$L$193,MATCH(A296,'Texto_completo_191'!$A$2:$A$193,0))),""),"")</f>
        <v/>
      </c>
      <c r="AB296" s="131">
        <f>IF(D296="Provisional include",IFERROR(IF(INDEX('Texto_completo_191'!$M$2:$M$193,MATCH(A296,'Texto_completo_191'!$A$2:$A$193,0))=0,"",INDEX('Texto_completo_191'!$M$2:$M$193,MATCH(A296,'Texto_completo_191'!$A$2:$A$193,0))),""),"")</f>
        <v/>
      </c>
    </row>
    <row r="297" ht="34" customHeight="1">
      <c r="A297" s="130" t="n">
        <v>296</v>
      </c>
      <c r="B297" s="43" t="inlineStr">
        <is>
          <t>include_after_title_abstract_screen</t>
        </is>
      </c>
      <c r="C297" s="41" t="inlineStr">
        <is>
          <t>Incluir provisionalmente</t>
        </is>
      </c>
      <c r="D297" s="43" t="inlineStr">
        <is>
          <t>Provisional include</t>
        </is>
      </c>
      <c r="E297" s="43" t="inlineStr">
        <is>
          <t>Sí</t>
        </is>
      </c>
      <c r="F297" s="43" t="inlineStr">
        <is>
          <t>Title/abstract screening</t>
        </is>
      </c>
      <c r="G297" s="41">
        <f>IF(D297="Provisional include",IFERROR(INDEX('Texto_completo_191'!$H$2:$H$193,MATCH(A297,'Texto_completo_191'!$A$2:$A$193,0)),"Not recorded"),IF(D297="Report not retrieved","Not retrieved","Not applicable"))</f>
        <v/>
      </c>
      <c r="H297" s="41">
        <f>IF(D297="Provisional include",IFERROR(INDEX('Texto_completo_191'!$J$2:$J$193,MATCH(A297,'Texto_completo_191'!$A$2:$A$193,0)),"Pending adjudication"),IF(D297="Report not retrieved","Report not retrieved","Not applicable"))</f>
        <v/>
      </c>
      <c r="I297" s="41" t="str"/>
      <c r="J297" s="41" t="inlineStr">
        <is>
          <t>Estudio primario o implementación/evaluación empírica de IA, aprendizaje automático o modelado computacional aplicado a ASD, riesgo, caracterización, apoyo o intervención.</t>
        </is>
      </c>
      <c r="K297" s="43" t="n"/>
      <c r="L297" s="43" t="n"/>
      <c r="M297" s="130" t="n">
        <v>2026</v>
      </c>
      <c r="N297" s="41" t="inlineStr">
        <is>
          <t>Deep learning for diagnosing autism spectrum disorder using EEG with upright and inverted face processing tasks</t>
        </is>
      </c>
      <c r="O297" s="43" t="inlineStr">
        <is>
          <t>Fatemeh Alizadehziri and Ali Khadem</t>
        </is>
      </c>
      <c r="P297" s="43" t="inlineStr">
        <is>
          <t>10.1016/j.bspc.2026.109655</t>
        </is>
      </c>
      <c r="Q297" s="41" t="inlineStr">
        <is>
          <t>Biomedical Signal Processing and Control</t>
        </is>
      </c>
      <c r="R297" s="43" t="inlineStr">
        <is>
          <t>article</t>
        </is>
      </c>
      <c r="S297" s="43" t="inlineStr">
        <is>
          <t>Elsevier Ltd</t>
        </is>
      </c>
      <c r="T297" s="43" t="inlineStr">
        <is>
          <t>https://www.sciencedirect.com/science/article/pii/S1746809426002090</t>
        </is>
      </c>
      <c r="U297" s="41" t="str"/>
      <c r="V297" s="43"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W297" s="43" t="inlineStr">
        <is>
          <t>title_abstract_plus_targeted_primary_source_verification</t>
        </is>
      </c>
      <c r="X297" s="43" t="inlineStr">
        <is>
          <t>doi:10.1016/j.bspc.2026.109655</t>
        </is>
      </c>
      <c r="Y297" s="43">
        <f>COUNTIF($A$2:$A$431,A297)</f>
        <v/>
      </c>
      <c r="Z297" s="41">
        <f>IF(D297="Provisional include",IFERROR(IF(INDEX('Texto_completo_191'!$K$2:$K$193,MATCH(A297,'Texto_completo_191'!$A$2:$A$193,0))=0,"",INDEX('Texto_completo_191'!$K$2:$K$193,MATCH(A297,'Texto_completo_191'!$A$2:$A$193,0))),""),IF(D297="Excluded",J297,""))</f>
        <v/>
      </c>
      <c r="AA297" s="43">
        <f>IF(D297="Provisional include",IFERROR(IF(INDEX('Texto_completo_191'!$L$2:$L$193,MATCH(A297,'Texto_completo_191'!$A$2:$A$193,0))=0,"",INDEX('Texto_completo_191'!$L$2:$L$193,MATCH(A297,'Texto_completo_191'!$A$2:$A$193,0))),""),"")</f>
        <v/>
      </c>
      <c r="AB297" s="131">
        <f>IF(D297="Provisional include",IFERROR(IF(INDEX('Texto_completo_191'!$M$2:$M$193,MATCH(A297,'Texto_completo_191'!$A$2:$A$193,0))=0,"",INDEX('Texto_completo_191'!$M$2:$M$193,MATCH(A297,'Texto_completo_191'!$A$2:$A$193,0))),""),"")</f>
        <v/>
      </c>
    </row>
    <row r="298" ht="34" customHeight="1">
      <c r="A298" s="130" t="n">
        <v>297</v>
      </c>
      <c r="B298" s="43" t="inlineStr">
        <is>
          <t>duplicate_within_export</t>
        </is>
      </c>
      <c r="C298" s="41" t="inlineStr">
        <is>
          <t>No agregar: duplicado interno</t>
        </is>
      </c>
      <c r="D298" s="43" t="inlineStr">
        <is>
          <t>Duplicate within update</t>
        </is>
      </c>
      <c r="E298" s="43" t="inlineStr">
        <is>
          <t>No</t>
        </is>
      </c>
      <c r="F298" s="43" t="inlineStr">
        <is>
          <t>Deduplication</t>
        </is>
      </c>
      <c r="G298" s="41">
        <f>IF(D298="Provisional include",IFERROR(INDEX('Texto_completo_191'!$H$2:$H$193,MATCH(A298,'Texto_completo_191'!$A$2:$A$193,0)),"Not recorded"),IF(D298="Report not retrieved","Not retrieved","Not applicable"))</f>
        <v/>
      </c>
      <c r="H298" s="41">
        <f>IF(D298="Provisional include",IFERROR(INDEX('Texto_completo_191'!$J$2:$J$193,MATCH(A298,'Texto_completo_191'!$A$2:$A$193,0)),"Pending adjudication"),IF(D298="Report not retrieved","Report not retrieved","Not applicable"))</f>
        <v/>
      </c>
      <c r="I298" s="41" t="str"/>
      <c r="J298" s="41" t="inlineStr">
        <is>
          <t>Mismo DOI o título que otro registro anterior de esta exportación.</t>
        </is>
      </c>
      <c r="K298" s="43" t="n">
        <v>197</v>
      </c>
      <c r="L298" s="43" t="n"/>
      <c r="M298" s="130" t="n">
        <v>2026</v>
      </c>
      <c r="N298" s="41" t="inlineStr">
        <is>
          <t>Deep learning for autism detection using clinical notes: A comparison of transfer learning for a transparent and black-box approach</t>
        </is>
      </c>
      <c r="O298" s="43" t="inlineStr">
        <is>
          <t>Gondy Leroy and Prakash Bisht and Sai Madhuri Kandula and Nell Maltman and Sydney Rice</t>
        </is>
      </c>
      <c r="P298" s="43" t="inlineStr">
        <is>
          <t>10.1016/j.artmed.2025.103318</t>
        </is>
      </c>
      <c r="Q298" s="41" t="inlineStr">
        <is>
          <t>Artificial Intelligence in Medicine</t>
        </is>
      </c>
      <c r="R298" s="43" t="inlineStr">
        <is>
          <t>article</t>
        </is>
      </c>
      <c r="S298" s="43" t="inlineStr">
        <is>
          <t>Elsevier B.V.</t>
        </is>
      </c>
      <c r="T298" s="43" t="inlineStr">
        <is>
          <t>https://doi.org/10.1016/j.artmed.2025.103318</t>
        </is>
      </c>
      <c r="U298" s="41" t="str"/>
      <c r="V298"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298" s="43" t="inlineStr">
        <is>
          <t>title_abstract_plus_targeted_primary_source_verification</t>
        </is>
      </c>
      <c r="X298" s="43" t="inlineStr">
        <is>
          <t>doi:10.1016/j.artmed.2025.103318</t>
        </is>
      </c>
      <c r="Y298" s="43">
        <f>COUNTIF($A$2:$A$431,A298)</f>
        <v/>
      </c>
      <c r="Z298" s="41">
        <f>IF(D298="Provisional include",IFERROR(IF(INDEX('Texto_completo_191'!$K$2:$K$193,MATCH(A298,'Texto_completo_191'!$A$2:$A$193,0))=0,"",INDEX('Texto_completo_191'!$K$2:$K$193,MATCH(A298,'Texto_completo_191'!$A$2:$A$193,0))),""),IF(D298="Excluded",J298,""))</f>
        <v/>
      </c>
      <c r="AA298" s="43">
        <f>IF(D298="Provisional include",IFERROR(IF(INDEX('Texto_completo_191'!$L$2:$L$193,MATCH(A298,'Texto_completo_191'!$A$2:$A$193,0))=0,"",INDEX('Texto_completo_191'!$L$2:$L$193,MATCH(A298,'Texto_completo_191'!$A$2:$A$193,0))),""),"")</f>
        <v/>
      </c>
      <c r="AB298" s="131">
        <f>IF(D298="Provisional include",IFERROR(IF(INDEX('Texto_completo_191'!$M$2:$M$193,MATCH(A298,'Texto_completo_191'!$A$2:$A$193,0))=0,"",INDEX('Texto_completo_191'!$M$2:$M$193,MATCH(A298,'Texto_completo_191'!$A$2:$A$193,0))),""),"")</f>
        <v/>
      </c>
    </row>
    <row r="299" ht="34" customHeight="1">
      <c r="A299" s="130" t="n">
        <v>298</v>
      </c>
      <c r="B299" s="43" t="inlineStr">
        <is>
          <t>include_after_title_abstract_screen</t>
        </is>
      </c>
      <c r="C299" s="41" t="inlineStr">
        <is>
          <t>Incluir provisionalmente</t>
        </is>
      </c>
      <c r="D299" s="43" t="inlineStr">
        <is>
          <t>Provisional include</t>
        </is>
      </c>
      <c r="E299" s="43" t="inlineStr">
        <is>
          <t>Sí</t>
        </is>
      </c>
      <c r="F299" s="43" t="inlineStr">
        <is>
          <t>Title/abstract screening</t>
        </is>
      </c>
      <c r="G299" s="41">
        <f>IF(D299="Provisional include",IFERROR(INDEX('Texto_completo_191'!$H$2:$H$193,MATCH(A299,'Texto_completo_191'!$A$2:$A$193,0)),"Not recorded"),IF(D299="Report not retrieved","Not retrieved","Not applicable"))</f>
        <v/>
      </c>
      <c r="H299" s="41">
        <f>IF(D299="Provisional include",IFERROR(INDEX('Texto_completo_191'!$J$2:$J$193,MATCH(A299,'Texto_completo_191'!$A$2:$A$193,0)),"Pending adjudication"),IF(D299="Report not retrieved","Report not retrieved","Not applicable"))</f>
        <v/>
      </c>
      <c r="I299" s="41" t="str"/>
      <c r="J299" s="41" t="inlineStr">
        <is>
          <t>Estudio primario o implementación/evaluación empírica de IA, aprendizaje automático o modelado computacional aplicado a ASD, riesgo, caracterización, apoyo o intervención.</t>
        </is>
      </c>
      <c r="K299" s="43" t="n"/>
      <c r="L299" s="43" t="n"/>
      <c r="M299" s="130" t="n">
        <v>2026</v>
      </c>
      <c r="N299" s="41" t="inlineStr">
        <is>
          <t>Effects of conversational AI-enhanced peer-mediated intervention by peers with intellectual disabilities on conversational skills in children with ASD</t>
        </is>
      </c>
      <c r="O299" s="43" t="inlineStr">
        <is>
          <t>Jinyu Fan and Jing Zeng and Huan Li</t>
        </is>
      </c>
      <c r="P299" s="43" t="inlineStr">
        <is>
          <t>10.1016/j.ridd.2026.105249</t>
        </is>
      </c>
      <c r="Q299" s="41" t="inlineStr">
        <is>
          <t>Research in Developmental Disabilities</t>
        </is>
      </c>
      <c r="R299" s="43" t="inlineStr">
        <is>
          <t>article</t>
        </is>
      </c>
      <c r="S299" s="43" t="inlineStr">
        <is>
          <t>Elsevier Inc.</t>
        </is>
      </c>
      <c r="T299" s="43" t="inlineStr">
        <is>
          <t>https://www.sciencedirect.com/science/article/pii/S0891422226000442</t>
        </is>
      </c>
      <c r="U299" s="41" t="str"/>
      <c r="V299" s="43"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W299" s="43" t="inlineStr">
        <is>
          <t>title_abstract_plus_targeted_primary_source_verification</t>
        </is>
      </c>
      <c r="X299" s="43" t="inlineStr">
        <is>
          <t>doi:10.1016/j.ridd.2026.105249</t>
        </is>
      </c>
      <c r="Y299" s="43">
        <f>COUNTIF($A$2:$A$431,A299)</f>
        <v/>
      </c>
      <c r="Z299" s="41">
        <f>IF(D299="Provisional include",IFERROR(IF(INDEX('Texto_completo_191'!$K$2:$K$193,MATCH(A299,'Texto_completo_191'!$A$2:$A$193,0))=0,"",INDEX('Texto_completo_191'!$K$2:$K$193,MATCH(A299,'Texto_completo_191'!$A$2:$A$193,0))),""),IF(D299="Excluded",J299,""))</f>
        <v/>
      </c>
      <c r="AA299" s="43">
        <f>IF(D299="Provisional include",IFERROR(IF(INDEX('Texto_completo_191'!$L$2:$L$193,MATCH(A299,'Texto_completo_191'!$A$2:$A$193,0))=0,"",INDEX('Texto_completo_191'!$L$2:$L$193,MATCH(A299,'Texto_completo_191'!$A$2:$A$193,0))),""),"")</f>
        <v/>
      </c>
      <c r="AB299" s="131">
        <f>IF(D299="Provisional include",IFERROR(IF(INDEX('Texto_completo_191'!$M$2:$M$193,MATCH(A299,'Texto_completo_191'!$A$2:$A$193,0))=0,"",INDEX('Texto_completo_191'!$M$2:$M$193,MATCH(A299,'Texto_completo_191'!$A$2:$A$193,0))),""),"")</f>
        <v/>
      </c>
    </row>
    <row r="300" ht="34" customHeight="1">
      <c r="A300" s="130" t="n">
        <v>299</v>
      </c>
      <c r="B300" s="43" t="inlineStr">
        <is>
          <t>include_after_title_abstract_screen</t>
        </is>
      </c>
      <c r="C300" s="41" t="inlineStr">
        <is>
          <t>Incluir provisionalmente</t>
        </is>
      </c>
      <c r="D300" s="43" t="inlineStr">
        <is>
          <t>Provisional include</t>
        </is>
      </c>
      <c r="E300" s="43" t="inlineStr">
        <is>
          <t>Sí</t>
        </is>
      </c>
      <c r="F300" s="43" t="inlineStr">
        <is>
          <t>Title/abstract screening</t>
        </is>
      </c>
      <c r="G300" s="41">
        <f>IF(D300="Provisional include",IFERROR(INDEX('Texto_completo_191'!$H$2:$H$193,MATCH(A300,'Texto_completo_191'!$A$2:$A$193,0)),"Not recorded"),IF(D300="Report not retrieved","Not retrieved","Not applicable"))</f>
        <v/>
      </c>
      <c r="H300" s="41">
        <f>IF(D300="Provisional include",IFERROR(INDEX('Texto_completo_191'!$J$2:$J$193,MATCH(A300,'Texto_completo_191'!$A$2:$A$193,0)),"Pending adjudication"),IF(D300="Report not retrieved","Report not retrieved","Not applicable"))</f>
        <v/>
      </c>
      <c r="I300" s="41" t="str"/>
      <c r="J300" s="41" t="inlineStr">
        <is>
          <t>Estudio primario o implementación/evaluación empírica de IA, aprendizaje automático o modelado computacional aplicado a ASD, riesgo, caracterización, apoyo o intervención.</t>
        </is>
      </c>
      <c r="K300" s="43" t="n"/>
      <c r="L300" s="43" t="n"/>
      <c r="M300" s="130" t="n">
        <v>2026</v>
      </c>
      <c r="N300" s="41" t="inlineStr">
        <is>
          <t>Decoding the Neural Basis of Sensory Phenotypes in Autism</t>
        </is>
      </c>
      <c r="O300"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300" s="43" t="inlineStr">
        <is>
          <t>10.1016/j.bpsc.2025.12.013</t>
        </is>
      </c>
      <c r="Q300" s="41" t="inlineStr">
        <is>
          <t>Biological Psychiatry: Cognitive Neuroscience and Neuroimaging</t>
        </is>
      </c>
      <c r="R300" s="43" t="inlineStr">
        <is>
          <t>article</t>
        </is>
      </c>
      <c r="S300" s="43" t="inlineStr">
        <is>
          <t>Elsevier Inc.</t>
        </is>
      </c>
      <c r="T300" s="43" t="inlineStr">
        <is>
          <t>https://www.sciencedirect.com/science/article/pii/S2451902226000029</t>
        </is>
      </c>
      <c r="U300" s="41" t="str"/>
      <c r="V300"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300" s="43" t="inlineStr">
        <is>
          <t>title_abstract_plus_targeted_primary_source_verification</t>
        </is>
      </c>
      <c r="X300" s="43" t="inlineStr">
        <is>
          <t>doi:10.1016/j.bpsc.2025.12.013</t>
        </is>
      </c>
      <c r="Y300" s="43">
        <f>COUNTIF($A$2:$A$431,A300)</f>
        <v/>
      </c>
      <c r="Z300" s="41">
        <f>IF(D300="Provisional include",IFERROR(IF(INDEX('Texto_completo_191'!$K$2:$K$193,MATCH(A300,'Texto_completo_191'!$A$2:$A$193,0))=0,"",INDEX('Texto_completo_191'!$K$2:$K$193,MATCH(A300,'Texto_completo_191'!$A$2:$A$193,0))),""),IF(D300="Excluded",J300,""))</f>
        <v/>
      </c>
      <c r="AA300" s="43">
        <f>IF(D300="Provisional include",IFERROR(IF(INDEX('Texto_completo_191'!$L$2:$L$193,MATCH(A300,'Texto_completo_191'!$A$2:$A$193,0))=0,"",INDEX('Texto_completo_191'!$L$2:$L$193,MATCH(A300,'Texto_completo_191'!$A$2:$A$193,0))),""),"")</f>
        <v/>
      </c>
      <c r="AB300" s="131">
        <f>IF(D300="Provisional include",IFERROR(IF(INDEX('Texto_completo_191'!$M$2:$M$193,MATCH(A300,'Texto_completo_191'!$A$2:$A$193,0))=0,"",INDEX('Texto_completo_191'!$M$2:$M$193,MATCH(A300,'Texto_completo_191'!$A$2:$A$193,0))),""),"")</f>
        <v/>
      </c>
    </row>
    <row r="301" ht="34" customHeight="1">
      <c r="A301" s="130" t="n">
        <v>300</v>
      </c>
      <c r="B301" s="43" t="inlineStr">
        <is>
          <t>duplicate_within_export</t>
        </is>
      </c>
      <c r="C301" s="41" t="inlineStr">
        <is>
          <t>No agregar: duplicado interno</t>
        </is>
      </c>
      <c r="D301" s="43" t="inlineStr">
        <is>
          <t>Duplicate within update</t>
        </is>
      </c>
      <c r="E301" s="43" t="inlineStr">
        <is>
          <t>No</t>
        </is>
      </c>
      <c r="F301" s="43" t="inlineStr">
        <is>
          <t>Deduplication</t>
        </is>
      </c>
      <c r="G301" s="41">
        <f>IF(D301="Provisional include",IFERROR(INDEX('Texto_completo_191'!$H$2:$H$193,MATCH(A301,'Texto_completo_191'!$A$2:$A$193,0)),"Not recorded"),IF(D301="Report not retrieved","Not retrieved","Not applicable"))</f>
        <v/>
      </c>
      <c r="H301" s="41">
        <f>IF(D301="Provisional include",IFERROR(INDEX('Texto_completo_191'!$J$2:$J$193,MATCH(A301,'Texto_completo_191'!$A$2:$A$193,0)),"Pending adjudication"),IF(D301="Report not retrieved","Report not retrieved","Not applicable"))</f>
        <v/>
      </c>
      <c r="I301" s="41" t="str"/>
      <c r="J301" s="41" t="inlineStr">
        <is>
          <t>Mismo DOI o título que otro registro anterior de esta exportación.</t>
        </is>
      </c>
      <c r="K301" s="43" t="n">
        <v>12</v>
      </c>
      <c r="L301" s="43" t="n"/>
      <c r="M301" s="130" t="n">
        <v>2025</v>
      </c>
      <c r="N301" s="41" t="inlineStr">
        <is>
          <t>Integration of an Artificial Intelligence-Based Autism Diagnostic Device into the ECHO Autism Primary Care Workflow: Prospective Observational Study.</t>
        </is>
      </c>
      <c r="O301" s="43" t="inlineStr">
        <is>
          <t>Kristin Sohl and Erik Linstead and Kelianne Heinz and Elia Eiroa Lledo and Alicia Brewer Curran and Melissa Mahurin and Valeria Nanclares-Nogués and Carmela Salomon and Minda Seal and Sharief Taraman</t>
        </is>
      </c>
      <c r="P301" s="43" t="inlineStr">
        <is>
          <t>10.2196/80733</t>
        </is>
      </c>
      <c r="Q301" s="41" t="inlineStr">
        <is>
          <t>JMIR formative research</t>
        </is>
      </c>
      <c r="R301" s="43" t="inlineStr">
        <is>
          <t>article</t>
        </is>
      </c>
      <c r="S301" s="43" t="inlineStr">
        <is>
          <t>JMIR Publications Inc.</t>
        </is>
      </c>
      <c r="T301" s="43" t="inlineStr">
        <is>
          <t>http://www.ncbi.nlm.nih.gov/pubmed/41124399 http://www.pubmedcentral.nih.gov/articlerender.fcgi?artid=PMC12543035</t>
        </is>
      </c>
      <c r="U301" s="41" t="str"/>
      <c r="V301"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301" s="43" t="inlineStr">
        <is>
          <t>title_abstract_plus_targeted_primary_source_verification</t>
        </is>
      </c>
      <c r="X301" s="43" t="inlineStr">
        <is>
          <t>doi:10.2196/80733</t>
        </is>
      </c>
      <c r="Y301" s="43">
        <f>COUNTIF($A$2:$A$431,A301)</f>
        <v/>
      </c>
      <c r="Z301" s="41">
        <f>IF(D301="Provisional include",IFERROR(IF(INDEX('Texto_completo_191'!$K$2:$K$193,MATCH(A301,'Texto_completo_191'!$A$2:$A$193,0))=0,"",INDEX('Texto_completo_191'!$K$2:$K$193,MATCH(A301,'Texto_completo_191'!$A$2:$A$193,0))),""),IF(D301="Excluded",J301,""))</f>
        <v/>
      </c>
      <c r="AA301" s="43">
        <f>IF(D301="Provisional include",IFERROR(IF(INDEX('Texto_completo_191'!$L$2:$L$193,MATCH(A301,'Texto_completo_191'!$A$2:$A$193,0))=0,"",INDEX('Texto_completo_191'!$L$2:$L$193,MATCH(A301,'Texto_completo_191'!$A$2:$A$193,0))),""),"")</f>
        <v/>
      </c>
      <c r="AB301" s="131">
        <f>IF(D301="Provisional include",IFERROR(IF(INDEX('Texto_completo_191'!$M$2:$M$193,MATCH(A301,'Texto_completo_191'!$A$2:$A$193,0))=0,"",INDEX('Texto_completo_191'!$M$2:$M$193,MATCH(A301,'Texto_completo_191'!$A$2:$A$193,0))),""),"")</f>
        <v/>
      </c>
    </row>
    <row r="302" ht="34" customHeight="1">
      <c r="A302" s="130" t="n">
        <v>301</v>
      </c>
      <c r="B302" s="43" t="inlineStr">
        <is>
          <t>exclude_no_qualifying_ai_application</t>
        </is>
      </c>
      <c r="C302" s="41" t="inlineStr">
        <is>
          <t>Excluir: sin aplicación de IA elegible</t>
        </is>
      </c>
      <c r="D302" s="43" t="inlineStr">
        <is>
          <t>Excluded</t>
        </is>
      </c>
      <c r="E302" s="43" t="inlineStr">
        <is>
          <t>No</t>
        </is>
      </c>
      <c r="F302" s="43" t="inlineStr">
        <is>
          <t>Title/abstract screening</t>
        </is>
      </c>
      <c r="G302" s="41">
        <f>IF(D302="Provisional include",IFERROR(INDEX('Texto_completo_191'!$H$2:$H$193,MATCH(A302,'Texto_completo_191'!$A$2:$A$193,0)),"Not recorded"),IF(D302="Report not retrieved","Not retrieved","Not applicable"))</f>
        <v/>
      </c>
      <c r="H302" s="41">
        <f>IF(D302="Provisional include",IFERROR(INDEX('Texto_completo_191'!$J$2:$J$193,MATCH(A302,'Texto_completo_191'!$A$2:$A$193,0)),"Pending adjudication"),IF(D302="Report not retrieved","Report not retrieved","Not applicable"))</f>
        <v/>
      </c>
      <c r="I302" s="41" t="str"/>
      <c r="J302" s="41" t="inlineStr">
        <is>
          <t>El trabajo no implementa ni evalúa una técnica de IA/ML como componente sustantivo del estudio de ASD.</t>
        </is>
      </c>
      <c r="K302" s="43" t="n"/>
      <c r="L302" s="43" t="n"/>
      <c r="M302" s="130" t="n">
        <v>2026</v>
      </c>
      <c r="N302" s="41" t="inlineStr">
        <is>
          <t>Pediatric scurvy in a nonverbal child with autism spectrum disorder: a case report</t>
        </is>
      </c>
      <c r="O302" s="43" t="inlineStr">
        <is>
          <t>R McCall and A R Kennedy and N Missel and N Chandler and E Blair and E Chen and K Paduda</t>
        </is>
      </c>
      <c r="P302" s="43" t="inlineStr">
        <is>
          <t>10.1016/j.amjms.2025.12.451</t>
        </is>
      </c>
      <c r="Q302" s="41" t="inlineStr">
        <is>
          <t>The American Journal of the Medical Sciences</t>
        </is>
      </c>
      <c r="R302" s="43" t="inlineStr">
        <is>
          <t>article</t>
        </is>
      </c>
      <c r="S302" s="43" t="inlineStr">
        <is>
          <t>Elsevier BV</t>
        </is>
      </c>
      <c r="T302" s="43" t="inlineStr">
        <is>
          <t>https://www.sciencedirect.com/science/article/pii/S0002962925017306</t>
        </is>
      </c>
      <c r="U302" s="41" t="str"/>
      <c r="V302" s="43" t="inlineStr">
        <is>
          <t>Case Report Introduction: Scurvy, a historical disease of vitamin C deficiency, has become rare in the developed world. Because of its rarity, it is often overlooked on the differential, leading to delayed diagnosis and unnecessary testing. Modern cases are linked to severe dietary restriction, psychiatric illness, or malabsorption. In pediatrics, scurvy is most frequently reported in children with autism spectrum disorder (ASD), where restrictive eating habits limit vitamin C intake. Symptom severity in ASD, particularly in nonverbal patients, may further obscure diagnosis. We present a 9-year-old boy with ASD to highlight the relevance of this rare disease and the unique diagnostic challenges in children unable to verbalize symptoms. Case A previously healthy 9-year-old male with ASD, disruptive mood dysregulation disorder, and limited verbal capacity was transferred from an outside hospital (OSH) with progressive lower extremity weakness. His mother reported declining health over several weeks, beginning with a limp unrelieved by rest, progressing to crawling, rash, fevers, sore bleeding gums, palpable purpura, ataxia, and gingival edema. Over the next month, he was repeatedly evaluated at OSHs, by his pediatrician, and by his dentist, with unrevealing workups. He received IV fluids, steroids, and penicillin but remained weak and lethargic. Labs showed elevated inflammatory markers; vitamin levels were pending at transfer. On admission to our hospital, he was irritable and minimally communicative, which complicated initial assessment of symptom severity. Physical exam was notable for gingival hypertrophy with bleeding, perifollicular hemorrhages, palpable purpura, and gait disturbance. MRI of the bilateral lower extremities demonstrated symmetric marrow signal abnormalities involving the pelvis, femurs, and tibia/fibula with surrounding soft tissue inflammation. The differential diagnosis included scurvy, leukemia, and chronic recurrent multifocal osteomyelitis. Hematology/oncology and rheumatology evaluations were unrevealing. Given his restricted diet and imaging findings, vitamin C deficiency was strongly suspected. He was started on high-dose intravenous vitamin C, increased from once to three times daily, with rapid improvement in pain, bruising, and gingival bleeding. A vitamin C level from the OSH later returned &lt;0.1 mg/dL, confirming scurvy. Conclusion In high-risk populations such as children with ASD and restrictive eating behaviors, clinicians must maintain suspicion for scurvy even in developed countries. Although its presentation may mimic marrow infiltrative disease, the constellation of symptoms should prompt nutritional testing. Early recognition is especially critical in nonverbal patients, as it prevents unnecessary invasive workups, reduces healthcare costs, and leads to rapid recovery with supplementation.</t>
        </is>
      </c>
      <c r="W302" s="43" t="inlineStr">
        <is>
          <t>title_abstract_plus_targeted_primary_source_verification</t>
        </is>
      </c>
      <c r="X302" s="43" t="inlineStr">
        <is>
          <t>doi:10.1016/j.amjms.2025.12.451</t>
        </is>
      </c>
      <c r="Y302" s="43">
        <f>COUNTIF($A$2:$A$431,A302)</f>
        <v/>
      </c>
      <c r="Z302" s="41">
        <f>IF(D302="Provisional include",IFERROR(IF(INDEX('Texto_completo_191'!$K$2:$K$193,MATCH(A302,'Texto_completo_191'!$A$2:$A$193,0))=0,"",INDEX('Texto_completo_191'!$K$2:$K$193,MATCH(A302,'Texto_completo_191'!$A$2:$A$193,0))),""),IF(D302="Excluded",J302,""))</f>
        <v/>
      </c>
      <c r="AA302" s="43">
        <f>IF(D302="Provisional include",IFERROR(IF(INDEX('Texto_completo_191'!$L$2:$L$193,MATCH(A302,'Texto_completo_191'!$A$2:$A$193,0))=0,"",INDEX('Texto_completo_191'!$L$2:$L$193,MATCH(A302,'Texto_completo_191'!$A$2:$A$193,0))),""),"")</f>
        <v/>
      </c>
      <c r="AB302" s="131">
        <f>IF(D302="Provisional include",IFERROR(IF(INDEX('Texto_completo_191'!$M$2:$M$193,MATCH(A302,'Texto_completo_191'!$A$2:$A$193,0))=0,"",INDEX('Texto_completo_191'!$M$2:$M$193,MATCH(A302,'Texto_completo_191'!$A$2:$A$193,0))),""),"")</f>
        <v/>
      </c>
    </row>
    <row r="303" ht="34" customHeight="1">
      <c r="A303" s="130" t="n">
        <v>302</v>
      </c>
      <c r="B303" s="43" t="inlineStr">
        <is>
          <t>duplicate_within_export</t>
        </is>
      </c>
      <c r="C303" s="41" t="inlineStr">
        <is>
          <t>No agregar: duplicado interno</t>
        </is>
      </c>
      <c r="D303" s="43" t="inlineStr">
        <is>
          <t>Duplicate within update</t>
        </is>
      </c>
      <c r="E303" s="43" t="inlineStr">
        <is>
          <t>No</t>
        </is>
      </c>
      <c r="F303" s="43" t="inlineStr">
        <is>
          <t>Deduplication</t>
        </is>
      </c>
      <c r="G303" s="41">
        <f>IF(D303="Provisional include",IFERROR(INDEX('Texto_completo_191'!$H$2:$H$193,MATCH(A303,'Texto_completo_191'!$A$2:$A$193,0)),"Not recorded"),IF(D303="Report not retrieved","Not retrieved","Not applicable"))</f>
        <v/>
      </c>
      <c r="H303" s="41">
        <f>IF(D303="Provisional include",IFERROR(INDEX('Texto_completo_191'!$J$2:$J$193,MATCH(A303,'Texto_completo_191'!$A$2:$A$193,0)),"Pending adjudication"),IF(D303="Report not retrieved","Report not retrieved","Not applicable"))</f>
        <v/>
      </c>
      <c r="I303" s="41" t="str"/>
      <c r="J303" s="41" t="inlineStr">
        <is>
          <t>Mismo DOI o título que otro registro anterior de esta exportación.</t>
        </is>
      </c>
      <c r="K303" s="43" t="n">
        <v>180</v>
      </c>
      <c r="L303" s="43" t="n"/>
      <c r="M303" s="130" t="n">
        <v>2026</v>
      </c>
      <c r="N303" s="41" t="inlineStr">
        <is>
          <t>The effect of spatial and intensity level augmentation of structural magnetic resonance images on autism diagnosis model</t>
        </is>
      </c>
      <c r="O303" s="43" t="inlineStr">
        <is>
          <t>D Swainson Sujana and Peter Augustin D</t>
        </is>
      </c>
      <c r="P303" s="43" t="inlineStr">
        <is>
          <t>10.1016/j.ajp.2026.104830</t>
        </is>
      </c>
      <c r="Q303" s="41" t="inlineStr">
        <is>
          <t>Asian Journal of Psychiatry</t>
        </is>
      </c>
      <c r="R303" s="43" t="inlineStr">
        <is>
          <t>article</t>
        </is>
      </c>
      <c r="S303" s="43" t="inlineStr">
        <is>
          <t>Elsevier B.V.</t>
        </is>
      </c>
      <c r="T303" s="43" t="inlineStr">
        <is>
          <t>https://www.sciencedirect.com/science/article/pii/S1876201826000031</t>
        </is>
      </c>
      <c r="U303" s="41" t="str"/>
      <c r="V303"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303" s="43" t="inlineStr">
        <is>
          <t>title_abstract_plus_targeted_primary_source_verification</t>
        </is>
      </c>
      <c r="X303" s="43" t="inlineStr">
        <is>
          <t>doi:10.1016/j.ajp.2026.104830</t>
        </is>
      </c>
      <c r="Y303" s="43">
        <f>COUNTIF($A$2:$A$431,A303)</f>
        <v/>
      </c>
      <c r="Z303" s="41">
        <f>IF(D303="Provisional include",IFERROR(IF(INDEX('Texto_completo_191'!$K$2:$K$193,MATCH(A303,'Texto_completo_191'!$A$2:$A$193,0))=0,"",INDEX('Texto_completo_191'!$K$2:$K$193,MATCH(A303,'Texto_completo_191'!$A$2:$A$193,0))),""),IF(D303="Excluded",J303,""))</f>
        <v/>
      </c>
      <c r="AA303" s="43">
        <f>IF(D303="Provisional include",IFERROR(IF(INDEX('Texto_completo_191'!$L$2:$L$193,MATCH(A303,'Texto_completo_191'!$A$2:$A$193,0))=0,"",INDEX('Texto_completo_191'!$L$2:$L$193,MATCH(A303,'Texto_completo_191'!$A$2:$A$193,0))),""),"")</f>
        <v/>
      </c>
      <c r="AB303" s="131">
        <f>IF(D303="Provisional include",IFERROR(IF(INDEX('Texto_completo_191'!$M$2:$M$193,MATCH(A303,'Texto_completo_191'!$A$2:$A$193,0))=0,"",INDEX('Texto_completo_191'!$M$2:$M$193,MATCH(A303,'Texto_completo_191'!$A$2:$A$193,0))),""),"")</f>
        <v/>
      </c>
    </row>
    <row r="304" ht="34" customHeight="1">
      <c r="A304" s="130" t="n">
        <v>303</v>
      </c>
      <c r="B304" s="43" t="inlineStr">
        <is>
          <t>exclude_secondary_or_nonempirical_publication</t>
        </is>
      </c>
      <c r="C304" s="41" t="inlineStr">
        <is>
          <t>Excluir: publicación secundaria/no empírica</t>
        </is>
      </c>
      <c r="D304" s="43" t="inlineStr">
        <is>
          <t>Excluded</t>
        </is>
      </c>
      <c r="E304" s="43" t="inlineStr">
        <is>
          <t>No</t>
        </is>
      </c>
      <c r="F304" s="43" t="inlineStr">
        <is>
          <t>Title/abstract screening</t>
        </is>
      </c>
      <c r="G304" s="41">
        <f>IF(D304="Provisional include",IFERROR(INDEX('Texto_completo_191'!$H$2:$H$193,MATCH(A304,'Texto_completo_191'!$A$2:$A$193,0)),"Not recorded"),IF(D304="Report not retrieved","Not retrieved","Not applicable"))</f>
        <v/>
      </c>
      <c r="H304" s="41">
        <f>IF(D304="Provisional include",IFERROR(INDEX('Texto_completo_191'!$J$2:$J$193,MATCH(A304,'Texto_completo_191'!$A$2:$A$193,0)),"Pending adjudication"),IF(D304="Report not retrieved","Report not retrieved","Not applicable"))</f>
        <v/>
      </c>
      <c r="I304" s="41" t="str"/>
      <c r="J304" s="41" t="inlineStr">
        <is>
          <t>Revisión, metaanálisis, encuesta de literatura, protocolo, perspectiva, carta, editorial o capítulo de síntesis sin estudio primario elegible.</t>
        </is>
      </c>
      <c r="K304" s="43" t="n"/>
      <c r="L304" s="43" t="n"/>
      <c r="M304" s="130" t="n">
        <v>2026</v>
      </c>
      <c r="N304" s="41" t="inlineStr">
        <is>
          <t>Recent advances in the neurogenomics of autism spectrum disorder</t>
        </is>
      </c>
      <c r="O304" s="43" t="inlineStr">
        <is>
          <t>Ashlesha Gogate and Maria H Chahrour</t>
        </is>
      </c>
      <c r="P304" s="43" t="inlineStr">
        <is>
          <t>10.1016/j.gde.2025.102431</t>
        </is>
      </c>
      <c r="Q304" s="41" t="inlineStr">
        <is>
          <t>Current Opinion in Genetics and Development</t>
        </is>
      </c>
      <c r="R304" s="43" t="inlineStr">
        <is>
          <t>article</t>
        </is>
      </c>
      <c r="S304" s="43" t="inlineStr">
        <is>
          <t>Elsevier Ltd</t>
        </is>
      </c>
      <c r="T304" s="43" t="inlineStr">
        <is>
          <t>https://www.sciencedirect.com/science/article/pii/S0959437X25001236</t>
        </is>
      </c>
      <c r="U304" s="41" t="str"/>
      <c r="V304" s="43" t="inlineStr">
        <is>
          <t>Neurogenomics has provided exceptional insights into the genetic architecture underlying autism spectrum disorder (ASD), which is increasingly understood as a collection of individually rare disorders. This review synthesizes current advancements in the field, examining how both rare and common genetic variants contribute to ASD etiology. To functionally interpret the convergence on biological pathways that has emerged despite this genetic heterogeneity, multiomic approaches have been applied to identify gene regulatory networks disrupted in ASD. High-throughput technologies, such as clustered regularly interspaced short palindromic repeats (CRISPR) editing and massively parallel reporter assays, have been employed in human induced pluripotent stem cells and organoids to bridge the gap between genetic association and biological function. Finally, machine learning methods play a pivotal role in integrating and leveraging these complex datasets to inform personalized interventions.</t>
        </is>
      </c>
      <c r="W304" s="43" t="inlineStr">
        <is>
          <t>title_abstract_plus_targeted_primary_source_verification</t>
        </is>
      </c>
      <c r="X304" s="43" t="inlineStr">
        <is>
          <t>doi:10.1016/j.gde.2025.102431</t>
        </is>
      </c>
      <c r="Y304" s="43">
        <f>COUNTIF($A$2:$A$431,A304)</f>
        <v/>
      </c>
      <c r="Z304" s="41">
        <f>IF(D304="Provisional include",IFERROR(IF(INDEX('Texto_completo_191'!$K$2:$K$193,MATCH(A304,'Texto_completo_191'!$A$2:$A$193,0))=0,"",INDEX('Texto_completo_191'!$K$2:$K$193,MATCH(A304,'Texto_completo_191'!$A$2:$A$193,0))),""),IF(D304="Excluded",J304,""))</f>
        <v/>
      </c>
      <c r="AA304" s="43">
        <f>IF(D304="Provisional include",IFERROR(IF(INDEX('Texto_completo_191'!$L$2:$L$193,MATCH(A304,'Texto_completo_191'!$A$2:$A$193,0))=0,"",INDEX('Texto_completo_191'!$L$2:$L$193,MATCH(A304,'Texto_completo_191'!$A$2:$A$193,0))),""),"")</f>
        <v/>
      </c>
      <c r="AB304" s="131">
        <f>IF(D304="Provisional include",IFERROR(IF(INDEX('Texto_completo_191'!$M$2:$M$193,MATCH(A304,'Texto_completo_191'!$A$2:$A$193,0))=0,"",INDEX('Texto_completo_191'!$M$2:$M$193,MATCH(A304,'Texto_completo_191'!$A$2:$A$193,0))),""),"")</f>
        <v/>
      </c>
    </row>
    <row r="305" ht="34" customHeight="1">
      <c r="A305" s="130" t="n">
        <v>304</v>
      </c>
      <c r="B305" s="43" t="inlineStr">
        <is>
          <t>exclude_no_qualifying_ai_application</t>
        </is>
      </c>
      <c r="C305" s="41" t="inlineStr">
        <is>
          <t>Excluir: sin aplicación de IA elegible</t>
        </is>
      </c>
      <c r="D305" s="43" t="inlineStr">
        <is>
          <t>Excluded</t>
        </is>
      </c>
      <c r="E305" s="43" t="inlineStr">
        <is>
          <t>No</t>
        </is>
      </c>
      <c r="F305" s="43" t="inlineStr">
        <is>
          <t>Title/abstract screening</t>
        </is>
      </c>
      <c r="G305" s="41">
        <f>IF(D305="Provisional include",IFERROR(INDEX('Texto_completo_191'!$H$2:$H$193,MATCH(A305,'Texto_completo_191'!$A$2:$A$193,0)),"Not recorded"),IF(D305="Report not retrieved","Not retrieved","Not applicable"))</f>
        <v/>
      </c>
      <c r="H305" s="41">
        <f>IF(D305="Provisional include",IFERROR(INDEX('Texto_completo_191'!$J$2:$J$193,MATCH(A305,'Texto_completo_191'!$A$2:$A$193,0)),"Pending adjudication"),IF(D305="Report not retrieved","Report not retrieved","Not applicable"))</f>
        <v/>
      </c>
      <c r="I305" s="41" t="str"/>
      <c r="J305" s="41" t="inlineStr">
        <is>
          <t>El trabajo no implementa ni evalúa una técnica de IA/ML como componente sustantivo del estudio de ASD.</t>
        </is>
      </c>
      <c r="K305" s="43" t="n"/>
      <c r="L305" s="43" t="n"/>
      <c r="M305" s="130" t="n">
        <v>2026</v>
      </c>
      <c r="N305" s="41" t="inlineStr">
        <is>
          <t>Metabolic and mitochondrial alterations in children with autism spectrum disorder: The role of FGF-21 and GDF-15</t>
        </is>
      </c>
      <c r="O305" s="43" t="inlineStr">
        <is>
          <t>Ayla Yildiz and Hanim Seyma Topuz and Hasan Onal</t>
        </is>
      </c>
      <c r="P305" s="43" t="inlineStr">
        <is>
          <t>10.1016/j.cca.2026.120979</t>
        </is>
      </c>
      <c r="Q305" s="41" t="inlineStr">
        <is>
          <t>Clinica Chimica Acta</t>
        </is>
      </c>
      <c r="R305" s="43" t="inlineStr">
        <is>
          <t>article</t>
        </is>
      </c>
      <c r="S305" s="43" t="inlineStr">
        <is>
          <t>Elsevier B.V.</t>
        </is>
      </c>
      <c r="T305" s="43" t="inlineStr">
        <is>
          <t>https://www.sciencedirect.com/science/article/pii/S0009898126001610</t>
        </is>
      </c>
      <c r="U305" s="41" t="str"/>
      <c r="V305" s="43" t="inlineStr">
        <is>
          <t>Introduction Autism Spectrum Disorder (ASD) is a neurodevelopmental condition marked by social communication deficits and repetitive behaviors. Evidence suggests that metabolic and mitochondrial stress contribute to ASD. Fibroblast growth factor 21 (FGF-21) and growth differentiation factor 15 (GDF-15) are circulating markers of mitochondrial dysfunction and cellular stress, but their role in pediatric ASD remains underexplored. Methods Case–control study involved 118 children: 88 with ASD (DSM-5 criteria) and 30 healthy controls matched by age and sex. ASD patients were divided by Autism Behavior Checklist (ABC) scores into Group I (ABC &gt;60, n = 48) and Group II (ABC ≤60, n = 40). FGF-21 and GDF-15 were measured by ELISA. Biochemical parameters, hemogram, plasma amino acids (LC-MS/MS), and urinary organic acids (GC–MS) were analyzed. Statistical analyses included Kruskal–Wallis, Spearman correlation and ROC. Results FGF-21 was significantly elevated in ASD compared to controls (p &lt; 0.0001), while GDF-15 showed no difference (p = 0.797). FGF-21 did not differ between Group I and Group II (p &gt; 0.05). ASD showed increased lactate, lactate/pyruvate ratio, urea, AST, LDH, LDL, lymphocyte and platelet counts, and decreased pyruvate, serum and urinary creatinine (p &lt; 0.05). Essential and branched-chain amino acids decreased, whereas glycine and histidine increased (p &lt; 0.05). FGF-21 correlated weakly but significantly with mitochondrial dysfunction and amino acid metabolism markers. ROC showed good diagnostic accuracy for FGF-21 in ASD (AUC = 0.817), with 98.9% sensitivity and 73.3% specificity at 27.9 pg/mL cut-off. Urinary organic acids, methylmalonic acid, tiglylglycine, and 2-ketoisocaproic acid, were significantly elevated (p &lt; 0.05). Conclusion Elevated serum FGF-21 in children with ASD is linked to metabolic alterations, whereas GDF-15 remains unchanged. These results suggest FGF-21's association with metabolic dysregulation in ASD.</t>
        </is>
      </c>
      <c r="W305" s="43" t="inlineStr">
        <is>
          <t>title_abstract_plus_targeted_primary_source_verification</t>
        </is>
      </c>
      <c r="X305" s="43" t="inlineStr">
        <is>
          <t>doi:10.1016/j.cca.2026.120979</t>
        </is>
      </c>
      <c r="Y305" s="43">
        <f>COUNTIF($A$2:$A$431,A305)</f>
        <v/>
      </c>
      <c r="Z305" s="41">
        <f>IF(D305="Provisional include",IFERROR(IF(INDEX('Texto_completo_191'!$K$2:$K$193,MATCH(A305,'Texto_completo_191'!$A$2:$A$193,0))=0,"",INDEX('Texto_completo_191'!$K$2:$K$193,MATCH(A305,'Texto_completo_191'!$A$2:$A$193,0))),""),IF(D305="Excluded",J305,""))</f>
        <v/>
      </c>
      <c r="AA305" s="43">
        <f>IF(D305="Provisional include",IFERROR(IF(INDEX('Texto_completo_191'!$L$2:$L$193,MATCH(A305,'Texto_completo_191'!$A$2:$A$193,0))=0,"",INDEX('Texto_completo_191'!$L$2:$L$193,MATCH(A305,'Texto_completo_191'!$A$2:$A$193,0))),""),"")</f>
        <v/>
      </c>
      <c r="AB305" s="131">
        <f>IF(D305="Provisional include",IFERROR(IF(INDEX('Texto_completo_191'!$M$2:$M$193,MATCH(A305,'Texto_completo_191'!$A$2:$A$193,0))=0,"",INDEX('Texto_completo_191'!$M$2:$M$193,MATCH(A305,'Texto_completo_191'!$A$2:$A$193,0))),""),"")</f>
        <v/>
      </c>
    </row>
    <row r="306" ht="34" customHeight="1">
      <c r="A306" s="130" t="n">
        <v>305</v>
      </c>
      <c r="B306" s="43" t="inlineStr">
        <is>
          <t>include_after_full_text_open_access</t>
        </is>
      </c>
      <c r="C306" s="41" t="inlineStr">
        <is>
          <t>Incluir tras revisión de texto completo abierto</t>
        </is>
      </c>
      <c r="D306" s="43" t="inlineStr">
        <is>
          <t>Provisional include</t>
        </is>
      </c>
      <c r="E306" s="43" t="inlineStr">
        <is>
          <t>Sí</t>
        </is>
      </c>
      <c r="F306" s="43" t="inlineStr">
        <is>
          <t>Full-text review</t>
        </is>
      </c>
      <c r="G306" s="41">
        <f>IF(D306="Provisional include",IFERROR(INDEX('Texto_completo_191'!$H$2:$H$193,MATCH(A306,'Texto_completo_191'!$A$2:$A$193,0)),"Not recorded"),IF(D306="Report not retrieved","Not retrieved","Not applicable"))</f>
        <v/>
      </c>
      <c r="H306" s="41">
        <f>IF(D306="Provisional include",IFERROR(INDEX('Texto_completo_191'!$J$2:$J$193,MATCH(A306,'Texto_completo_191'!$A$2:$A$193,0)),"Pending adjudication"),IF(D306="Report not retrieved","Report not retrieved","Not applicable"))</f>
        <v/>
      </c>
      <c r="I306" s="41" t="n"/>
      <c r="J306" s="41" t="inlineStr">
        <is>
          <t>Texto completo confirma estudio primario con Machine Learning aplicado a ASD (Classification (ASD vs non-ASD)).</t>
        </is>
      </c>
      <c r="K306" s="43" t="n"/>
      <c r="L306" s="43" t="n"/>
      <c r="M306" s="130" t="n">
        <v>2026</v>
      </c>
      <c r="N306" s="41" t="inlineStr">
        <is>
          <t>Integrating Multimodal Neuroimaging and Physical-Health Markers for Autism Spectrum Disorder in the ABCD Study</t>
        </is>
      </c>
      <c r="O306" s="43" t="inlineStr">
        <is>
          <t>Dorin Zeevi and Hector Acosta-Rodriguez and Pratheek Bobba and Alicia Stephan and Huang Lin and Ajay Malhotra and Seyedmehdi Payabvash</t>
        </is>
      </c>
      <c r="P306" s="43" t="inlineStr">
        <is>
          <t>10.31083/JIN48212</t>
        </is>
      </c>
      <c r="Q306" s="41" t="inlineStr">
        <is>
          <t>Journal of Integrative Neuroscience</t>
        </is>
      </c>
      <c r="R306" s="43" t="inlineStr">
        <is>
          <t>article</t>
        </is>
      </c>
      <c r="S306" s="43" t="inlineStr">
        <is>
          <t>IMR Press Limited</t>
        </is>
      </c>
      <c r="T306" s="43" t="inlineStr">
        <is>
          <t>https://storage.imrpress.com/IMR/2026939320888299500/application/1757-448X-25-2-48212.pdf</t>
        </is>
      </c>
      <c r="U306" s="41" t="inlineStr">
        <is>
          <t>Texto completo abierto revisado; evidencia y codificación en Extraccion_RQ_nuevos.</t>
        </is>
      </c>
      <c r="V306" s="43"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W306" s="43" t="inlineStr">
        <is>
          <t>open_full_text_review_2026_09_04</t>
        </is>
      </c>
      <c r="X306" s="43" t="inlineStr">
        <is>
          <t>doi:10.31083/jin48212</t>
        </is>
      </c>
      <c r="Y306" s="43">
        <f>COUNTIF($A$2:$A$431,A306)</f>
        <v/>
      </c>
      <c r="Z306" s="41">
        <f>IF(D306="Provisional include",IFERROR(IF(INDEX('Texto_completo_191'!$K$2:$K$193,MATCH(A306,'Texto_completo_191'!$A$2:$A$193,0))=0,"",INDEX('Texto_completo_191'!$K$2:$K$193,MATCH(A306,'Texto_completo_191'!$A$2:$A$193,0))),""),IF(D306="Excluded",J306,""))</f>
        <v/>
      </c>
      <c r="AA306" s="43">
        <f>IF(D306="Provisional include",IFERROR(IF(INDEX('Texto_completo_191'!$L$2:$L$193,MATCH(A306,'Texto_completo_191'!$A$2:$A$193,0))=0,"",INDEX('Texto_completo_191'!$L$2:$L$193,MATCH(A306,'Texto_completo_191'!$A$2:$A$193,0))),""),"")</f>
        <v/>
      </c>
      <c r="AB306" s="131">
        <f>IF(D306="Provisional include",IFERROR(IF(INDEX('Texto_completo_191'!$M$2:$M$193,MATCH(A306,'Texto_completo_191'!$A$2:$A$193,0))=0,"",INDEX('Texto_completo_191'!$M$2:$M$193,MATCH(A306,'Texto_completo_191'!$A$2:$A$193,0))),""),"")</f>
        <v/>
      </c>
    </row>
    <row r="307" ht="34" customHeight="1">
      <c r="A307" s="130" t="n">
        <v>306</v>
      </c>
      <c r="B307" s="43" t="inlineStr">
        <is>
          <t>include_after_title_abstract_screen</t>
        </is>
      </c>
      <c r="C307" s="41" t="inlineStr">
        <is>
          <t>Incluir provisionalmente</t>
        </is>
      </c>
      <c r="D307" s="43" t="inlineStr">
        <is>
          <t>Provisional include</t>
        </is>
      </c>
      <c r="E307" s="43" t="inlineStr">
        <is>
          <t>Sí</t>
        </is>
      </c>
      <c r="F307" s="43" t="inlineStr">
        <is>
          <t>Title/abstract screening</t>
        </is>
      </c>
      <c r="G307" s="41">
        <f>IF(D307="Provisional include",IFERROR(INDEX('Texto_completo_191'!$H$2:$H$193,MATCH(A307,'Texto_completo_191'!$A$2:$A$193,0)),"Not recorded"),IF(D307="Report not retrieved","Not retrieved","Not applicable"))</f>
        <v/>
      </c>
      <c r="H307" s="41">
        <f>IF(D307="Provisional include",IFERROR(INDEX('Texto_completo_191'!$J$2:$J$193,MATCH(A307,'Texto_completo_191'!$A$2:$A$193,0)),"Pending adjudication"),IF(D307="Report not retrieved","Report not retrieved","Not applicable"))</f>
        <v/>
      </c>
      <c r="I307" s="41" t="str"/>
      <c r="J307" s="41" t="inlineStr">
        <is>
          <t>Estudio primario o implementación/evaluación empírica de IA, aprendizaje automático o modelado computacional aplicado a ASD, riesgo, caracterización, apoyo o intervención.</t>
        </is>
      </c>
      <c r="K307" s="43" t="n"/>
      <c r="L307" s="43" t="n"/>
      <c r="M307" s="130" t="n">
        <v>2026</v>
      </c>
      <c r="N307" s="41" t="inlineStr">
        <is>
          <t>Hybrid ensemble learning for Autism Spectrum Disorder screening using eye-tracking scanpath</t>
        </is>
      </c>
      <c r="O307" s="43" t="inlineStr">
        <is>
          <t>Nejad Alagha and Aya A Elkhodiry and Abigail Copiaco and Yassine Himeur and Wathiq Mansoor and Christian Ritz and Valsamma Eapen and Ammar Albanna and Amin Beheshti</t>
        </is>
      </c>
      <c r="P307" s="43" t="inlineStr">
        <is>
          <t>10.1016/j.array.2026.100753</t>
        </is>
      </c>
      <c r="Q307" s="41" t="inlineStr">
        <is>
          <t>Array</t>
        </is>
      </c>
      <c r="R307" s="43" t="inlineStr">
        <is>
          <t>article</t>
        </is>
      </c>
      <c r="S307" s="43" t="inlineStr">
        <is>
          <t>Elsevier B.V.</t>
        </is>
      </c>
      <c r="T307" s="43" t="inlineStr">
        <is>
          <t>https://www.sciencedirect.com/science/article/pii/S2590005626000767</t>
        </is>
      </c>
      <c r="U307" s="41" t="str"/>
      <c r="V307" s="43"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W307" s="43" t="inlineStr">
        <is>
          <t>title_abstract_plus_targeted_primary_source_verification</t>
        </is>
      </c>
      <c r="X307" s="43" t="inlineStr">
        <is>
          <t>doi:10.1016/j.array.2026.100753</t>
        </is>
      </c>
      <c r="Y307" s="43">
        <f>COUNTIF($A$2:$A$431,A307)</f>
        <v/>
      </c>
      <c r="Z307" s="41">
        <f>IF(D307="Provisional include",IFERROR(IF(INDEX('Texto_completo_191'!$K$2:$K$193,MATCH(A307,'Texto_completo_191'!$A$2:$A$193,0))=0,"",INDEX('Texto_completo_191'!$K$2:$K$193,MATCH(A307,'Texto_completo_191'!$A$2:$A$193,0))),""),IF(D307="Excluded",J307,""))</f>
        <v/>
      </c>
      <c r="AA307" s="43">
        <f>IF(D307="Provisional include",IFERROR(IF(INDEX('Texto_completo_191'!$L$2:$L$193,MATCH(A307,'Texto_completo_191'!$A$2:$A$193,0))=0,"",INDEX('Texto_completo_191'!$L$2:$L$193,MATCH(A307,'Texto_completo_191'!$A$2:$A$193,0))),""),"")</f>
        <v/>
      </c>
      <c r="AB307" s="131">
        <f>IF(D307="Provisional include",IFERROR(IF(INDEX('Texto_completo_191'!$M$2:$M$193,MATCH(A307,'Texto_completo_191'!$A$2:$A$193,0))=0,"",INDEX('Texto_completo_191'!$M$2:$M$193,MATCH(A307,'Texto_completo_191'!$A$2:$A$193,0))),""),"")</f>
        <v/>
      </c>
    </row>
    <row r="308" ht="34" customHeight="1">
      <c r="A308" s="130" t="n">
        <v>307</v>
      </c>
      <c r="B308" s="43" t="inlineStr">
        <is>
          <t>include_after_full_text_open_access</t>
        </is>
      </c>
      <c r="C308" s="41" t="inlineStr">
        <is>
          <t>Incluir tras revisión de texto completo abierto</t>
        </is>
      </c>
      <c r="D308" s="43" t="inlineStr">
        <is>
          <t>Provisional include</t>
        </is>
      </c>
      <c r="E308" s="43" t="inlineStr">
        <is>
          <t>Sí</t>
        </is>
      </c>
      <c r="F308" s="43" t="inlineStr">
        <is>
          <t>Full-text review</t>
        </is>
      </c>
      <c r="G308" s="41">
        <f>IF(D308="Provisional include",IFERROR(INDEX('Texto_completo_191'!$H$2:$H$193,MATCH(A308,'Texto_completo_191'!$A$2:$A$193,0)),"Not recorded"),IF(D308="Report not retrieved","Not retrieved","Not applicable"))</f>
        <v/>
      </c>
      <c r="H308" s="41">
        <f>IF(D308="Provisional include",IFERROR(INDEX('Texto_completo_191'!$J$2:$J$193,MATCH(A308,'Texto_completo_191'!$A$2:$A$193,0)),"Pending adjudication"),IF(D308="Report not retrieved","Report not retrieved","Not applicable"))</f>
        <v/>
      </c>
      <c r="I308" s="41" t="n"/>
      <c r="J308" s="41" t="inlineStr">
        <is>
          <t>Texto completo confirma estudio primario con Deep Learning aplicado a ASD (Classification (ASD vs control)).</t>
        </is>
      </c>
      <c r="K308" s="43" t="n"/>
      <c r="L308" s="43" t="n"/>
      <c r="M308" s="130" t="n">
        <v>2026</v>
      </c>
      <c r="N308" s="41" t="inlineStr">
        <is>
          <t>Spatial structure based deep feature fusion network for autism spectrum disorder classification</t>
        </is>
      </c>
      <c r="O308" s="43" t="inlineStr">
        <is>
          <t>K S Shwetha and G Deepak and S P Chaitra and C K Raghavendra and Bhupender Singh</t>
        </is>
      </c>
      <c r="P308" s="43" t="inlineStr">
        <is>
          <t>10.1038/s41598-026-48562-8</t>
        </is>
      </c>
      <c r="Q308" s="41" t="inlineStr">
        <is>
          <t>Scientific Reports</t>
        </is>
      </c>
      <c r="R308" s="43" t="inlineStr">
        <is>
          <t>article</t>
        </is>
      </c>
      <c r="S308" s="43" t="inlineStr">
        <is>
          <t>Nature Research</t>
        </is>
      </c>
      <c r="T308" s="43" t="inlineStr">
        <is>
          <t>https://www.nature.com/articles/s41598-026-48562-8_reference.pdf</t>
        </is>
      </c>
      <c r="U308" s="41" t="inlineStr">
        <is>
          <t>Texto completo abierto revisado; evidencia y codificación en Extraccion_RQ_nuevos.</t>
        </is>
      </c>
      <c r="V308" s="43"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W308" s="43" t="inlineStr">
        <is>
          <t>open_full_text_review_2026_09_04</t>
        </is>
      </c>
      <c r="X308" s="43" t="inlineStr">
        <is>
          <t>doi:10.1038/s41598-026-48562-8</t>
        </is>
      </c>
      <c r="Y308" s="43">
        <f>COUNTIF($A$2:$A$431,A308)</f>
        <v/>
      </c>
      <c r="Z308" s="41">
        <f>IF(D308="Provisional include",IFERROR(IF(INDEX('Texto_completo_191'!$K$2:$K$193,MATCH(A308,'Texto_completo_191'!$A$2:$A$193,0))=0,"",INDEX('Texto_completo_191'!$K$2:$K$193,MATCH(A308,'Texto_completo_191'!$A$2:$A$193,0))),""),IF(D308="Excluded",J308,""))</f>
        <v/>
      </c>
      <c r="AA308" s="43">
        <f>IF(D308="Provisional include",IFERROR(IF(INDEX('Texto_completo_191'!$L$2:$L$193,MATCH(A308,'Texto_completo_191'!$A$2:$A$193,0))=0,"",INDEX('Texto_completo_191'!$L$2:$L$193,MATCH(A308,'Texto_completo_191'!$A$2:$A$193,0))),""),"")</f>
        <v/>
      </c>
      <c r="AB308" s="131">
        <f>IF(D308="Provisional include",IFERROR(IF(INDEX('Texto_completo_191'!$M$2:$M$193,MATCH(A308,'Texto_completo_191'!$A$2:$A$193,0))=0,"",INDEX('Texto_completo_191'!$M$2:$M$193,MATCH(A308,'Texto_completo_191'!$A$2:$A$193,0))),""),"")</f>
        <v/>
      </c>
    </row>
    <row r="309" ht="34" customHeight="1">
      <c r="A309" s="130" t="n">
        <v>308</v>
      </c>
      <c r="B309" s="43" t="inlineStr">
        <is>
          <t>exclude_integrity_notice_or_retracted</t>
        </is>
      </c>
      <c r="C309" s="41" t="inlineStr">
        <is>
          <t>Excluir por integridad/tipo de registro</t>
        </is>
      </c>
      <c r="D309" s="43" t="inlineStr">
        <is>
          <t>Excluded</t>
        </is>
      </c>
      <c r="E309" s="43" t="inlineStr">
        <is>
          <t>No</t>
        </is>
      </c>
      <c r="F309" s="43" t="inlineStr">
        <is>
          <t>Title/abstract screening and source verification</t>
        </is>
      </c>
      <c r="G309" s="41">
        <f>IF(D309="Provisional include",IFERROR(INDEX('Texto_completo_191'!$H$2:$H$193,MATCH(A309,'Texto_completo_191'!$A$2:$A$193,0)),"Not recorded"),IF(D309="Report not retrieved","Not retrieved","Not applicable"))</f>
        <v/>
      </c>
      <c r="H309" s="41">
        <f>IF(D309="Provisional include",IFERROR(INDEX('Texto_completo_191'!$J$2:$J$193,MATCH(A309,'Texto_completo_191'!$A$2:$A$193,0)),"Pending adjudication"),IF(D309="Report not retrieved","Report not retrieved","Not applicable"))</f>
        <v/>
      </c>
      <c r="I309" s="41" t="inlineStr">
        <is>
          <t>Removal notice</t>
        </is>
      </c>
      <c r="J309" s="41" t="inlineStr">
        <is>
          <t>Aviso editorial, corrección, retirada, retractación o artículo retractado; no constituye un estudio nuevo incorporable.</t>
        </is>
      </c>
      <c r="K309" s="43" t="n"/>
      <c r="L309" s="43" t="n"/>
      <c r="M309" s="130" t="n">
        <v>2026</v>
      </c>
      <c r="N309" s="41" t="inlineStr">
        <is>
          <t>Removal notice to “Deep learning with image-based autism spectrum disorder analysis: a systematic review”(Engineering Applications of Artificial Intelligence, (2024), 127, PA, (107185), (S0952197623013696), 10.1016/j.engappai.2023.107185)</t>
        </is>
      </c>
      <c r="O309" s="43" t="inlineStr">
        <is>
          <t>Zasim Uddin and Arif Shahriar and Nadim Mahamood and Fady Alnajjar and Ileas Pramanik and Atiqur Rahman Ahad</t>
        </is>
      </c>
      <c r="P309" s="43" t="inlineStr">
        <is>
          <t>10.1016/j.engappai.2026.114266</t>
        </is>
      </c>
      <c r="Q309" s="41" t="inlineStr">
        <is>
          <t>Engineering Applications of Artificial Intelligence</t>
        </is>
      </c>
      <c r="R309" s="43" t="inlineStr">
        <is>
          <t>article</t>
        </is>
      </c>
      <c r="S309" s="43" t="inlineStr">
        <is>
          <t>Elsevier Ltd</t>
        </is>
      </c>
      <c r="T309" s="43" t="inlineStr">
        <is>
          <t>https://www.sciencedirect.com/science/article/pii/S0952197626005476</t>
        </is>
      </c>
      <c r="U309" s="41" t="str"/>
      <c r="V309" s="43" t="inlineStr">
        <is>
          <t>This article has been removed: please see Elsevier Policy on Article Withdrawal (https://www.elsevier.com/about/policies-and-standards/article-withdrawal). This article has been removed at the request of the Editor-in-Chief. Post-publication, the journal was alerted to concerns regarding a dataset cited in this study. It has been reported that the dataset contains images of patients without autism spectrum disorder (ASD) diagnosis. In addition, there is no information about informed patient consent. The journal contacted the authors for clarification, and they stated that they were not aware of these concerns. The Editor-in-Chief has determined that this article should be removed because some illustrative images from the dataset were republished. The authors agree with this removal. Apologies are offered to the readers of the journal.</t>
        </is>
      </c>
      <c r="W309" s="43" t="inlineStr">
        <is>
          <t>title_abstract_plus_targeted_primary_source_verification</t>
        </is>
      </c>
      <c r="X309" s="43" t="inlineStr">
        <is>
          <t>doi:10.1016/j.engappai.2026.114266</t>
        </is>
      </c>
      <c r="Y309" s="43">
        <f>COUNTIF($A$2:$A$431,A309)</f>
        <v/>
      </c>
      <c r="Z309" s="41">
        <f>IF(D309="Provisional include",IFERROR(IF(INDEX('Texto_completo_191'!$K$2:$K$193,MATCH(A309,'Texto_completo_191'!$A$2:$A$193,0))=0,"",INDEX('Texto_completo_191'!$K$2:$K$193,MATCH(A309,'Texto_completo_191'!$A$2:$A$193,0))),""),IF(D309="Excluded",J309,""))</f>
        <v/>
      </c>
      <c r="AA309" s="43">
        <f>IF(D309="Provisional include",IFERROR(IF(INDEX('Texto_completo_191'!$L$2:$L$193,MATCH(A309,'Texto_completo_191'!$A$2:$A$193,0))=0,"",INDEX('Texto_completo_191'!$L$2:$L$193,MATCH(A309,'Texto_completo_191'!$A$2:$A$193,0))),""),"")</f>
        <v/>
      </c>
      <c r="AB309" s="131">
        <f>IF(D309="Provisional include",IFERROR(IF(INDEX('Texto_completo_191'!$M$2:$M$193,MATCH(A309,'Texto_completo_191'!$A$2:$A$193,0))=0,"",INDEX('Texto_completo_191'!$M$2:$M$193,MATCH(A309,'Texto_completo_191'!$A$2:$A$193,0))),""),"")</f>
        <v/>
      </c>
    </row>
    <row r="310" ht="34" customHeight="1">
      <c r="A310" s="130" t="n">
        <v>309</v>
      </c>
      <c r="B310" s="43" t="inlineStr">
        <is>
          <t>duplicate_within_export</t>
        </is>
      </c>
      <c r="C310" s="41" t="inlineStr">
        <is>
          <t>No agregar: duplicado interno</t>
        </is>
      </c>
      <c r="D310" s="43" t="inlineStr">
        <is>
          <t>Duplicate within update</t>
        </is>
      </c>
      <c r="E310" s="43" t="inlineStr">
        <is>
          <t>No</t>
        </is>
      </c>
      <c r="F310" s="43" t="inlineStr">
        <is>
          <t>Deduplication</t>
        </is>
      </c>
      <c r="G310" s="41">
        <f>IF(D310="Provisional include",IFERROR(INDEX('Texto_completo_191'!$H$2:$H$193,MATCH(A310,'Texto_completo_191'!$A$2:$A$193,0)),"Not recorded"),IF(D310="Report not retrieved","Not retrieved","Not applicable"))</f>
        <v/>
      </c>
      <c r="H310" s="41">
        <f>IF(D310="Provisional include",IFERROR(INDEX('Texto_completo_191'!$J$2:$J$193,MATCH(A310,'Texto_completo_191'!$A$2:$A$193,0)),"Pending adjudication"),IF(D310="Report not retrieved","Report not retrieved","Not applicable"))</f>
        <v/>
      </c>
      <c r="I310" s="41" t="str"/>
      <c r="J310" s="41" t="inlineStr">
        <is>
          <t>Mismo DOI o título que otro registro anterior de esta exportación.</t>
        </is>
      </c>
      <c r="K310" s="43" t="n">
        <v>239</v>
      </c>
      <c r="L310" s="43" t="n"/>
      <c r="M310" s="130" t="n">
        <v>2025</v>
      </c>
      <c r="N310" s="41" t="inlineStr">
        <is>
          <t>Real-Time Classification for EEG Data in Children With ASD Using Deep Learning Techniques</t>
        </is>
      </c>
      <c r="O310" s="43" t="inlineStr">
        <is>
          <t>P L Lekshmylal and E Suresh Kumar and Ashalatha Radhakrishnan and G Shiny</t>
        </is>
      </c>
      <c r="P310" s="43" t="inlineStr">
        <is>
          <t>10.1002/dneu.23009</t>
        </is>
      </c>
      <c r="Q310" s="41" t="inlineStr">
        <is>
          <t>Developmental Neurobiology</t>
        </is>
      </c>
      <c r="R310" s="43" t="inlineStr">
        <is>
          <t>article</t>
        </is>
      </c>
      <c r="S310" s="43" t="inlineStr">
        <is>
          <t>John Wiley and Sons Inc</t>
        </is>
      </c>
      <c r="T310" s="43" t="inlineStr">
        <is>
          <t>https://doi.org/10.1002/dneu.23009</t>
        </is>
      </c>
      <c r="U310" s="41" t="str"/>
      <c r="V310"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310" s="43" t="inlineStr">
        <is>
          <t>title_abstract_plus_targeted_primary_source_verification</t>
        </is>
      </c>
      <c r="X310" s="43" t="inlineStr">
        <is>
          <t>doi:10.1002/dneu.23009</t>
        </is>
      </c>
      <c r="Y310" s="43">
        <f>COUNTIF($A$2:$A$431,A310)</f>
        <v/>
      </c>
      <c r="Z310" s="41">
        <f>IF(D310="Provisional include",IFERROR(IF(INDEX('Texto_completo_191'!$K$2:$K$193,MATCH(A310,'Texto_completo_191'!$A$2:$A$193,0))=0,"",INDEX('Texto_completo_191'!$K$2:$K$193,MATCH(A310,'Texto_completo_191'!$A$2:$A$193,0))),""),IF(D310="Excluded",J310,""))</f>
        <v/>
      </c>
      <c r="AA310" s="43">
        <f>IF(D310="Provisional include",IFERROR(IF(INDEX('Texto_completo_191'!$L$2:$L$193,MATCH(A310,'Texto_completo_191'!$A$2:$A$193,0))=0,"",INDEX('Texto_completo_191'!$L$2:$L$193,MATCH(A310,'Texto_completo_191'!$A$2:$A$193,0))),""),"")</f>
        <v/>
      </c>
      <c r="AB310" s="131">
        <f>IF(D310="Provisional include",IFERROR(IF(INDEX('Texto_completo_191'!$M$2:$M$193,MATCH(A310,'Texto_completo_191'!$A$2:$A$193,0))=0,"",INDEX('Texto_completo_191'!$M$2:$M$193,MATCH(A310,'Texto_completo_191'!$A$2:$A$193,0))),""),"")</f>
        <v/>
      </c>
    </row>
    <row r="311" ht="34" customHeight="1">
      <c r="A311" s="130" t="n">
        <v>310</v>
      </c>
      <c r="B311" s="43" t="inlineStr">
        <is>
          <t>exclude_secondary_or_nonempirical_publication</t>
        </is>
      </c>
      <c r="C311" s="41" t="inlineStr">
        <is>
          <t>Excluir: publicación secundaria/no empírica</t>
        </is>
      </c>
      <c r="D311" s="43" t="inlineStr">
        <is>
          <t>Excluded</t>
        </is>
      </c>
      <c r="E311" s="43" t="inlineStr">
        <is>
          <t>No</t>
        </is>
      </c>
      <c r="F311" s="43" t="inlineStr">
        <is>
          <t>Title/abstract screening</t>
        </is>
      </c>
      <c r="G311" s="41">
        <f>IF(D311="Provisional include",IFERROR(INDEX('Texto_completo_191'!$H$2:$H$193,MATCH(A311,'Texto_completo_191'!$A$2:$A$193,0)),"Not recorded"),IF(D311="Report not retrieved","Not retrieved","Not applicable"))</f>
        <v/>
      </c>
      <c r="H311" s="41">
        <f>IF(D311="Provisional include",IFERROR(INDEX('Texto_completo_191'!$J$2:$J$193,MATCH(A311,'Texto_completo_191'!$A$2:$A$193,0)),"Pending adjudication"),IF(D311="Report not retrieved","Report not retrieved","Not applicable"))</f>
        <v/>
      </c>
      <c r="I311" s="41" t="str"/>
      <c r="J311" s="41" t="inlineStr">
        <is>
          <t>Revisión, metaanálisis, encuesta de literatura, protocolo, perspectiva, carta, editorial o capítulo de síntesis sin estudio primario elegible.</t>
        </is>
      </c>
      <c r="K311" s="43" t="n"/>
      <c r="L311" s="43" t="n"/>
      <c r="M311" s="130" t="n">
        <v>2026</v>
      </c>
      <c r="N311" s="41" t="inlineStr">
        <is>
          <t>Leveraging information theory to advance understanding of neurobiological mechanisms in autism spectrum disorder</t>
        </is>
      </c>
      <c r="O311" s="43" t="inlineStr">
        <is>
          <t>Gerry Leisman</t>
        </is>
      </c>
      <c r="P311" s="43" t="inlineStr">
        <is>
          <t>10.1016/j.infoh.2025.11.001</t>
        </is>
      </c>
      <c r="Q311" s="41" t="inlineStr">
        <is>
          <t>Informatics and Health</t>
        </is>
      </c>
      <c r="R311" s="43" t="inlineStr">
        <is>
          <t>article</t>
        </is>
      </c>
      <c r="S311" s="43" t="inlineStr">
        <is>
          <t>KeAi Communications Co.</t>
        </is>
      </c>
      <c r="T311" s="43" t="inlineStr">
        <is>
          <t>https://www.sciencedirect.com/science/article/pii/S2949953425000414</t>
        </is>
      </c>
      <c r="U311" s="41" t="str"/>
      <c r="V311" s="43" t="inlineStr">
        <is>
          <t>The paper investigates the neurobiological mechanisms underlying Autism Spectrum Disorder (ASD) through the application of advanced data science techniques, including neuroimaging and computational modeling. Both global and regional abnormalities are considered, with particular attention to cerebellar contributions that may influence motor and cognitive symptoms associated with ASD. By employing machine learning classifiers and information-theoretic approaches, significant patterns in neural data are uncovered that contribute to a deeper understanding of ASD's neurobiological underpinnings. Furthermore, integration of EEG connectivity studies with exploratory methods such as auditory neurofeedback and signal sonification—designed to modulate slow-wave (delta) activity—suggests preliminary potential for therapeutic application, though these approaches remain experimental. This comprehensive perspective aims to inform targeted interventions and enhance the understanding of ASD subtypes, ultimately contributing to improved outcomes for individuals affected by the disorder.</t>
        </is>
      </c>
      <c r="W311" s="43" t="inlineStr">
        <is>
          <t>title_abstract_plus_targeted_primary_source_verification</t>
        </is>
      </c>
      <c r="X311" s="43" t="inlineStr">
        <is>
          <t>doi:10.1016/j.infoh.2025.11.001</t>
        </is>
      </c>
      <c r="Y311" s="43">
        <f>COUNTIF($A$2:$A$431,A311)</f>
        <v/>
      </c>
      <c r="Z311" s="41">
        <f>IF(D311="Provisional include",IFERROR(IF(INDEX('Texto_completo_191'!$K$2:$K$193,MATCH(A311,'Texto_completo_191'!$A$2:$A$193,0))=0,"",INDEX('Texto_completo_191'!$K$2:$K$193,MATCH(A311,'Texto_completo_191'!$A$2:$A$193,0))),""),IF(D311="Excluded",J311,""))</f>
        <v/>
      </c>
      <c r="AA311" s="43">
        <f>IF(D311="Provisional include",IFERROR(IF(INDEX('Texto_completo_191'!$L$2:$L$193,MATCH(A311,'Texto_completo_191'!$A$2:$A$193,0))=0,"",INDEX('Texto_completo_191'!$L$2:$L$193,MATCH(A311,'Texto_completo_191'!$A$2:$A$193,0))),""),"")</f>
        <v/>
      </c>
      <c r="AB311" s="131">
        <f>IF(D311="Provisional include",IFERROR(IF(INDEX('Texto_completo_191'!$M$2:$M$193,MATCH(A311,'Texto_completo_191'!$A$2:$A$193,0))=0,"",INDEX('Texto_completo_191'!$M$2:$M$193,MATCH(A311,'Texto_completo_191'!$A$2:$A$193,0))),""),"")</f>
        <v/>
      </c>
    </row>
    <row r="312" ht="34" customHeight="1">
      <c r="A312" s="130" t="n">
        <v>311</v>
      </c>
      <c r="B312" s="43" t="inlineStr">
        <is>
          <t>exclude_secondary_or_nonempirical_publication</t>
        </is>
      </c>
      <c r="C312" s="41" t="inlineStr">
        <is>
          <t>Excluir: publicación secundaria/no empírica</t>
        </is>
      </c>
      <c r="D312" s="43" t="inlineStr">
        <is>
          <t>Excluded</t>
        </is>
      </c>
      <c r="E312" s="43" t="inlineStr">
        <is>
          <t>No</t>
        </is>
      </c>
      <c r="F312" s="43" t="inlineStr">
        <is>
          <t>Title/abstract screening</t>
        </is>
      </c>
      <c r="G312" s="41">
        <f>IF(D312="Provisional include",IFERROR(INDEX('Texto_completo_191'!$H$2:$H$193,MATCH(A312,'Texto_completo_191'!$A$2:$A$193,0)),"Not recorded"),IF(D312="Report not retrieved","Not retrieved","Not applicable"))</f>
        <v/>
      </c>
      <c r="H312" s="41">
        <f>IF(D312="Provisional include",IFERROR(INDEX('Texto_completo_191'!$J$2:$J$193,MATCH(A312,'Texto_completo_191'!$A$2:$A$193,0)),"Pending adjudication"),IF(D312="Report not retrieved","Report not retrieved","Not applicable"))</f>
        <v/>
      </c>
      <c r="I312" s="41" t="str"/>
      <c r="J312" s="41" t="inlineStr">
        <is>
          <t>Revisión, metaanálisis, encuesta de literatura, protocolo, perspectiva, carta, editorial o capítulo de síntesis sin estudio primario elegible.</t>
        </is>
      </c>
      <c r="K312" s="43" t="n"/>
      <c r="L312" s="43" t="n"/>
      <c r="M312" s="130" t="n">
        <v>2026</v>
      </c>
      <c r="N312" s="41" t="inlineStr">
        <is>
          <t>Intelligent neurobehavioral analysis: A comprehensive review of multimodal data and integrative AI-based computational techniques for autism spectrum disorder detection</t>
        </is>
      </c>
      <c r="O312" s="43" t="inlineStr">
        <is>
          <t>K Nithya and C R Dhivyaa and A Devipriya and C Sharmila</t>
        </is>
      </c>
      <c r="P312" s="43" t="inlineStr">
        <is>
          <t>10.1016/j.cosrev.2026.100992</t>
        </is>
      </c>
      <c r="Q312" s="41" t="inlineStr">
        <is>
          <t>Computer Science Review</t>
        </is>
      </c>
      <c r="R312" s="43" t="inlineStr">
        <is>
          <t>article</t>
        </is>
      </c>
      <c r="S312" s="43" t="inlineStr">
        <is>
          <t>Elsevier Ireland Ltd</t>
        </is>
      </c>
      <c r="T312" s="43" t="inlineStr">
        <is>
          <t>https://www.sciencedirect.com/science/article/pii/S1574013726001000</t>
        </is>
      </c>
      <c r="U312" s="41" t="str"/>
      <c r="V312" s="43" t="inlineStr">
        <is>
          <t>Autism Spectrum Disorder (ASD) presents a wide range of behavioural and neurological characteristics, making accurate diagnosis a significant clinical challenge. In recent years, artificial intelligence (AI) has emerged as a powerful tool in supporting ASD detection through computational analysis of diverse data modalities. The review provides a detailed examination of the current landscape of AI-driven ASD research, with a particular emphasis on modality-specific datasets, data processing pipelines, and classification techniques. It discusses commonly used datasets derived from neuroimaging, EEG, eye-tracking, speech, facial expression, and behavioural assessments, and critically evaluates their characteristics, limitations, and representational diversity. It further explores data processing methods such as artifact removal, normalization, segmentation, and feature selection that enhance data quality and model performance. A comparative analysis of machine learning, deep learning, transfer learning, and transformer-based approaches is presented by highlighting the strength of the models in ASD classification. Additionally, the review synthesizes existing trends, identifies methodological gaps, and outlines the key challenges faced by researchers. The reviewed studies show that deep learning approaches achieve higher classification accuracy than conventional machine learning models, especially in neuroimaging and EEG-based ASD detection. The review also identifies an increasing focus on multimodal fusion and transformer-based frameworks which demonstrate improved robustness and generalization across datasets. The study aims to develop robust, efficient, and clinically effective AI models for ASD assessment and intervention planning.</t>
        </is>
      </c>
      <c r="W312" s="43" t="inlineStr">
        <is>
          <t>title_abstract_plus_targeted_primary_source_verification</t>
        </is>
      </c>
      <c r="X312" s="43" t="inlineStr">
        <is>
          <t>doi:10.1016/j.cosrev.2026.100992</t>
        </is>
      </c>
      <c r="Y312" s="43">
        <f>COUNTIF($A$2:$A$431,A312)</f>
        <v/>
      </c>
      <c r="Z312" s="41">
        <f>IF(D312="Provisional include",IFERROR(IF(INDEX('Texto_completo_191'!$K$2:$K$193,MATCH(A312,'Texto_completo_191'!$A$2:$A$193,0))=0,"",INDEX('Texto_completo_191'!$K$2:$K$193,MATCH(A312,'Texto_completo_191'!$A$2:$A$193,0))),""),IF(D312="Excluded",J312,""))</f>
        <v/>
      </c>
      <c r="AA312" s="43">
        <f>IF(D312="Provisional include",IFERROR(IF(INDEX('Texto_completo_191'!$L$2:$L$193,MATCH(A312,'Texto_completo_191'!$A$2:$A$193,0))=0,"",INDEX('Texto_completo_191'!$L$2:$L$193,MATCH(A312,'Texto_completo_191'!$A$2:$A$193,0))),""),"")</f>
        <v/>
      </c>
      <c r="AB312" s="131">
        <f>IF(D312="Provisional include",IFERROR(IF(INDEX('Texto_completo_191'!$M$2:$M$193,MATCH(A312,'Texto_completo_191'!$A$2:$A$193,0))=0,"",INDEX('Texto_completo_191'!$M$2:$M$193,MATCH(A312,'Texto_completo_191'!$A$2:$A$193,0))),""),"")</f>
        <v/>
      </c>
    </row>
    <row r="313" ht="34" customHeight="1">
      <c r="A313" s="130" t="n">
        <v>312</v>
      </c>
      <c r="B313" s="43" t="inlineStr">
        <is>
          <t>duplicate_within_export</t>
        </is>
      </c>
      <c r="C313" s="41" t="inlineStr">
        <is>
          <t>No agregar: duplicado interno</t>
        </is>
      </c>
      <c r="D313" s="43" t="inlineStr">
        <is>
          <t>Duplicate within update</t>
        </is>
      </c>
      <c r="E313" s="43" t="inlineStr">
        <is>
          <t>No</t>
        </is>
      </c>
      <c r="F313" s="43" t="inlineStr">
        <is>
          <t>Deduplication</t>
        </is>
      </c>
      <c r="G313" s="41">
        <f>IF(D313="Provisional include",IFERROR(INDEX('Texto_completo_191'!$H$2:$H$193,MATCH(A313,'Texto_completo_191'!$A$2:$A$193,0)),"Not recorded"),IF(D313="Report not retrieved","Not retrieved","Not applicable"))</f>
        <v/>
      </c>
      <c r="H313" s="41">
        <f>IF(D313="Provisional include",IFERROR(INDEX('Texto_completo_191'!$J$2:$J$193,MATCH(A313,'Texto_completo_191'!$A$2:$A$193,0)),"Pending adjudication"),IF(D313="Report not retrieved","Report not retrieved","Not applicable"))</f>
        <v/>
      </c>
      <c r="I313" s="41" t="str"/>
      <c r="J313" s="41" t="inlineStr">
        <is>
          <t>Mismo DOI o título que otro registro anterior de esta exportación.</t>
        </is>
      </c>
      <c r="K313" s="43" t="n">
        <v>174</v>
      </c>
      <c r="L313" s="43" t="n"/>
      <c r="M313" s="130" t="n">
        <v>2026</v>
      </c>
      <c r="N313" s="41" t="inlineStr">
        <is>
          <t>Empowering caregivers of individuals with autism spectrum disorder through sensor-based monitoring of emotional dysregulation: A scoping review</t>
        </is>
      </c>
      <c r="O313" s="43" t="inlineStr">
        <is>
          <t>Moid Sandhu and Siddique Latif and Andrew Bayor and Wei Lu and Mahnoosh Kholghi and Deepa Prabhu and David Silvera-Tawil</t>
        </is>
      </c>
      <c r="P313" s="43" t="inlineStr">
        <is>
          <t>10.1016/j.ijmedinf.2026.106262</t>
        </is>
      </c>
      <c r="Q313" s="41" t="inlineStr">
        <is>
          <t>International Journal of Medical Informatics</t>
        </is>
      </c>
      <c r="R313" s="43" t="inlineStr">
        <is>
          <t>article</t>
        </is>
      </c>
      <c r="S313" s="43" t="inlineStr">
        <is>
          <t>Elsevier Ireland Ltd</t>
        </is>
      </c>
      <c r="T313" s="43" t="inlineStr">
        <is>
          <t>https://doi.org/10.1016/j.ijmedinf.2026.106262</t>
        </is>
      </c>
      <c r="U313" s="41" t="str"/>
      <c r="V313"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W313" s="43" t="inlineStr">
        <is>
          <t>title_abstract_plus_targeted_primary_source_verification</t>
        </is>
      </c>
      <c r="X313" s="43" t="inlineStr">
        <is>
          <t>doi:10.1016/j.ijmedinf.2026.106262</t>
        </is>
      </c>
      <c r="Y313" s="43">
        <f>COUNTIF($A$2:$A$431,A313)</f>
        <v/>
      </c>
      <c r="Z313" s="41">
        <f>IF(D313="Provisional include",IFERROR(IF(INDEX('Texto_completo_191'!$K$2:$K$193,MATCH(A313,'Texto_completo_191'!$A$2:$A$193,0))=0,"",INDEX('Texto_completo_191'!$K$2:$K$193,MATCH(A313,'Texto_completo_191'!$A$2:$A$193,0))),""),IF(D313="Excluded",J313,""))</f>
        <v/>
      </c>
      <c r="AA313" s="43">
        <f>IF(D313="Provisional include",IFERROR(IF(INDEX('Texto_completo_191'!$L$2:$L$193,MATCH(A313,'Texto_completo_191'!$A$2:$A$193,0))=0,"",INDEX('Texto_completo_191'!$L$2:$L$193,MATCH(A313,'Texto_completo_191'!$A$2:$A$193,0))),""),"")</f>
        <v/>
      </c>
      <c r="AB313" s="131">
        <f>IF(D313="Provisional include",IFERROR(IF(INDEX('Texto_completo_191'!$M$2:$M$193,MATCH(A313,'Texto_completo_191'!$A$2:$A$193,0))=0,"",INDEX('Texto_completo_191'!$M$2:$M$193,MATCH(A313,'Texto_completo_191'!$A$2:$A$193,0))),""),"")</f>
        <v/>
      </c>
    </row>
    <row r="314" ht="34" customHeight="1">
      <c r="A314" s="130" t="n">
        <v>313</v>
      </c>
      <c r="B314" s="43" t="inlineStr">
        <is>
          <t>include_after_full_text_open_access</t>
        </is>
      </c>
      <c r="C314" s="41" t="inlineStr">
        <is>
          <t>Incluir tras revisión de texto completo abierto</t>
        </is>
      </c>
      <c r="D314" s="43" t="inlineStr">
        <is>
          <t>Provisional include</t>
        </is>
      </c>
      <c r="E314" s="43" t="inlineStr">
        <is>
          <t>Sí</t>
        </is>
      </c>
      <c r="F314" s="43" t="inlineStr">
        <is>
          <t>Full-text review</t>
        </is>
      </c>
      <c r="G314" s="41">
        <f>IF(D314="Provisional include",IFERROR(INDEX('Texto_completo_191'!$H$2:$H$193,MATCH(A314,'Texto_completo_191'!$A$2:$A$193,0)),"Not recorded"),IF(D314="Report not retrieved","Not retrieved","Not applicable"))</f>
        <v/>
      </c>
      <c r="H314" s="41">
        <f>IF(D314="Provisional include",IFERROR(INDEX('Texto_completo_191'!$J$2:$J$193,MATCH(A314,'Texto_completo_191'!$A$2:$A$193,0)),"Pending adjudication"),IF(D314="Report not retrieved","Report not retrieved","Not applicable"))</f>
        <v/>
      </c>
      <c r="I314" s="41" t="n"/>
      <c r="J314" s="41" t="inlineStr">
        <is>
          <t>Texto completo confirma estudio primario con Deep Learning aplicado a ASD (Demographic-aware classification).</t>
        </is>
      </c>
      <c r="K314" s="43" t="n"/>
      <c r="L314" s="43" t="n"/>
      <c r="M314" s="130" t="n">
        <v>2026</v>
      </c>
      <c r="N314" s="41" t="inlineStr">
        <is>
          <t>Metaheuristic hyperparameter optimization of deep neural networks for demographic-aware autism spectrum disorder classification.</t>
        </is>
      </c>
      <c r="O314" s="43" t="inlineStr">
        <is>
          <t>Mohammed Aly and Naif M Alotaibi</t>
        </is>
      </c>
      <c r="P314" s="43" t="inlineStr">
        <is>
          <t>10.1038/s41598-026-58789-0</t>
        </is>
      </c>
      <c r="Q314" s="41" t="inlineStr">
        <is>
          <t>Scientific reports</t>
        </is>
      </c>
      <c r="R314" s="43" t="inlineStr">
        <is>
          <t>article</t>
        </is>
      </c>
      <c r="S314" s="43" t="inlineStr">
        <is>
          <t>Nature Research</t>
        </is>
      </c>
      <c r="T314" s="43" t="inlineStr">
        <is>
          <t>https://www.nature.com/articles/s41598-026-58789-0.pdf</t>
        </is>
      </c>
      <c r="U314" s="41" t="inlineStr">
        <is>
          <t>Texto completo abierto revisado; evidencia y codificación en Extraccion_RQ_nuevos.</t>
        </is>
      </c>
      <c r="V314" s="43"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W314" s="43" t="inlineStr">
        <is>
          <t>open_full_text_review_2026_09_04</t>
        </is>
      </c>
      <c r="X314" s="43" t="inlineStr">
        <is>
          <t>doi:10.1038/s41598-026-58789-0</t>
        </is>
      </c>
      <c r="Y314" s="43">
        <f>COUNTIF($A$2:$A$431,A314)</f>
        <v/>
      </c>
      <c r="Z314" s="41">
        <f>IF(D314="Provisional include",IFERROR(IF(INDEX('Texto_completo_191'!$K$2:$K$193,MATCH(A314,'Texto_completo_191'!$A$2:$A$193,0))=0,"",INDEX('Texto_completo_191'!$K$2:$K$193,MATCH(A314,'Texto_completo_191'!$A$2:$A$193,0))),""),IF(D314="Excluded",J314,""))</f>
        <v/>
      </c>
      <c r="AA314" s="43">
        <f>IF(D314="Provisional include",IFERROR(IF(INDEX('Texto_completo_191'!$L$2:$L$193,MATCH(A314,'Texto_completo_191'!$A$2:$A$193,0))=0,"",INDEX('Texto_completo_191'!$L$2:$L$193,MATCH(A314,'Texto_completo_191'!$A$2:$A$193,0))),""),"")</f>
        <v/>
      </c>
      <c r="AB314" s="131">
        <f>IF(D314="Provisional include",IFERROR(IF(INDEX('Texto_completo_191'!$M$2:$M$193,MATCH(A314,'Texto_completo_191'!$A$2:$A$193,0))=0,"",INDEX('Texto_completo_191'!$M$2:$M$193,MATCH(A314,'Texto_completo_191'!$A$2:$A$193,0))),""),"")</f>
        <v/>
      </c>
    </row>
    <row r="315" ht="34" customHeight="1">
      <c r="A315" s="130" t="n">
        <v>314</v>
      </c>
      <c r="B315" s="43" t="inlineStr">
        <is>
          <t>exclude_animal_only_no_human_clinical_target</t>
        </is>
      </c>
      <c r="C315" s="41" t="inlineStr">
        <is>
          <t>Excluir: modelo animal sin objetivo clínico humano</t>
        </is>
      </c>
      <c r="D315" s="43" t="inlineStr">
        <is>
          <t>Excluded</t>
        </is>
      </c>
      <c r="E315" s="43" t="inlineStr">
        <is>
          <t>No</t>
        </is>
      </c>
      <c r="F315" s="43" t="inlineStr">
        <is>
          <t>Title/abstract screening</t>
        </is>
      </c>
      <c r="G315" s="41">
        <f>IF(D315="Provisional include",IFERROR(INDEX('Texto_completo_191'!$H$2:$H$193,MATCH(A315,'Texto_completo_191'!$A$2:$A$193,0)),"Not recorded"),IF(D315="Report not retrieved","Not retrieved","Not applicable"))</f>
        <v/>
      </c>
      <c r="H315" s="41">
        <f>IF(D315="Provisional include",IFERROR(INDEX('Texto_completo_191'!$J$2:$J$193,MATCH(A315,'Texto_completo_191'!$A$2:$A$193,0)),"Pending adjudication"),IF(D315="Report not retrieved","Report not retrieved","Not applicable"))</f>
        <v/>
      </c>
      <c r="I315" s="41" t="str"/>
      <c r="J315" s="41" t="inlineStr">
        <is>
          <t>Aplicación limitada a comportamiento o biomarcadores de un modelo animal, sin datos humanos ni un objetivo funcional del proceso clínico ASD.</t>
        </is>
      </c>
      <c r="K315" s="43" t="n"/>
      <c r="L315" s="43" t="n"/>
      <c r="M315" s="130" t="n">
        <v>2026</v>
      </c>
      <c r="N315" s="41" t="inlineStr">
        <is>
          <t>Comparative analysis of BORIS, Ethovision, DeepLabCut, and SimBA for quantifying autism spectrum disorder-like behaviors in the valproic acid mouse model</t>
        </is>
      </c>
      <c r="O315" s="43" t="inlineStr">
        <is>
          <t>Zineb Bouargane and Francisco E Olucha-Bordonau and Mohammed Bennis and Saadia Ba-M’hamed and Fatima Zahra Lamghari-Moubarrad</t>
        </is>
      </c>
      <c r="P315" s="43" t="inlineStr">
        <is>
          <t>10.1016/j.neulet.2026.138542</t>
        </is>
      </c>
      <c r="Q315" s="41" t="inlineStr">
        <is>
          <t>Neuroscience Letters</t>
        </is>
      </c>
      <c r="R315" s="43" t="inlineStr">
        <is>
          <t>article</t>
        </is>
      </c>
      <c r="S315" s="43" t="inlineStr">
        <is>
          <t>Elsevier Ireland Ltd</t>
        </is>
      </c>
      <c r="T315" s="43" t="inlineStr">
        <is>
          <t>https://www.sciencedirect.com/science/article/pii/S0304394026000406</t>
        </is>
      </c>
      <c r="U315" s="41" t="str"/>
      <c r="V315" s="43" t="inlineStr">
        <is>
          <t>Preclinical research often relies on animal observation and subsequent behavioral analysis to study brain function; however, traditional methods are considered time-consuming and prone to human error. In contrast, emerging machine learning (ML) approaches now enable rapid, objective, and high-resolution behavioral assessment, such as DeepLabCut (DLC), combined with post-processing tools like Simple Behavioral Analysis (SimBA), which allow high-resolution behavioral classification. DLC provides accurate markerless tracking, while SimBA improves sensitivity and reliability in behavior identification. This study tests the hypothesis that pose-estimation–based behavioral analysis increases sensitivity for detecting functionally relevant impairments in social investigation and motor pattern organization in the valproic acid (VPA) mouse model of ASD, compared with conventional semi-automated tracking (Ethovision) and manual scoring (BORIS). Our results revealed significant and consistent core ASD-like symptoms in VPA-exposed mice across all methods. In the 3-chamber test, the tracking of the animal’s nose provided greater precision and accuracy in detecting sociability deficits in VPA-exposed mice compared to the Ethovision analysis method. Correlation and Bland-Altman analyses indicated moderate agreement between both approaches for chamber time, but low concordance for the time in the proximity of the cages. Additionally, VPA-exposed mice exhibited significantly more repetitive behaviors (self-grooming and rearing) across both scoring methods. Indeed, DLC and BORIS scoring results demonstrated a higher correlation coefficient and a lower bias in the Bland-Altman analysis. Overall, this study demonstrates that integrating DLC and SimBA enhances behavioral scoring precision, overcomes limitations of conventional methods, and surpasses commercial automated tracking systems in detecting ASD-like phenotypes in mice.</t>
        </is>
      </c>
      <c r="W315" s="43" t="inlineStr">
        <is>
          <t>title_abstract_plus_targeted_primary_source_verification</t>
        </is>
      </c>
      <c r="X315" s="43" t="inlineStr">
        <is>
          <t>doi:10.1016/j.neulet.2026.138542</t>
        </is>
      </c>
      <c r="Y315" s="43">
        <f>COUNTIF($A$2:$A$431,A315)</f>
        <v/>
      </c>
      <c r="Z315" s="41">
        <f>IF(D315="Provisional include",IFERROR(IF(INDEX('Texto_completo_191'!$K$2:$K$193,MATCH(A315,'Texto_completo_191'!$A$2:$A$193,0))=0,"",INDEX('Texto_completo_191'!$K$2:$K$193,MATCH(A315,'Texto_completo_191'!$A$2:$A$193,0))),""),IF(D315="Excluded",J315,""))</f>
        <v/>
      </c>
      <c r="AA315" s="43">
        <f>IF(D315="Provisional include",IFERROR(IF(INDEX('Texto_completo_191'!$L$2:$L$193,MATCH(A315,'Texto_completo_191'!$A$2:$A$193,0))=0,"",INDEX('Texto_completo_191'!$L$2:$L$193,MATCH(A315,'Texto_completo_191'!$A$2:$A$193,0))),""),"")</f>
        <v/>
      </c>
      <c r="AB315" s="131">
        <f>IF(D315="Provisional include",IFERROR(IF(INDEX('Texto_completo_191'!$M$2:$M$193,MATCH(A315,'Texto_completo_191'!$A$2:$A$193,0))=0,"",INDEX('Texto_completo_191'!$M$2:$M$193,MATCH(A315,'Texto_completo_191'!$A$2:$A$193,0))),""),"")</f>
        <v/>
      </c>
    </row>
    <row r="316" ht="34" customHeight="1">
      <c r="A316" s="130" t="n">
        <v>315</v>
      </c>
      <c r="B316" s="43" t="inlineStr">
        <is>
          <t>exclude_no_qualifying_ai_application</t>
        </is>
      </c>
      <c r="C316" s="41" t="inlineStr">
        <is>
          <t>Excluir: sin aplicación de IA elegible</t>
        </is>
      </c>
      <c r="D316" s="43" t="inlineStr">
        <is>
          <t>Excluded</t>
        </is>
      </c>
      <c r="E316" s="43" t="inlineStr">
        <is>
          <t>No</t>
        </is>
      </c>
      <c r="F316" s="43" t="inlineStr">
        <is>
          <t>Title/abstract screening</t>
        </is>
      </c>
      <c r="G316" s="41">
        <f>IF(D316="Provisional include",IFERROR(INDEX('Texto_completo_191'!$H$2:$H$193,MATCH(A316,'Texto_completo_191'!$A$2:$A$193,0)),"Not recorded"),IF(D316="Report not retrieved","Not retrieved","Not applicable"))</f>
        <v/>
      </c>
      <c r="H316" s="41">
        <f>IF(D316="Provisional include",IFERROR(INDEX('Texto_completo_191'!$J$2:$J$193,MATCH(A316,'Texto_completo_191'!$A$2:$A$193,0)),"Pending adjudication"),IF(D316="Report not retrieved","Report not retrieved","Not applicable"))</f>
        <v/>
      </c>
      <c r="I316" s="41" t="str"/>
      <c r="J316" s="41" t="inlineStr">
        <is>
          <t>El trabajo no implementa ni evalúa una técnica de IA/ML como componente sustantivo del estudio de ASD.</t>
        </is>
      </c>
      <c r="K316" s="43" t="n"/>
      <c r="L316" s="43" t="n"/>
      <c r="M316" s="130" t="n">
        <v>2026</v>
      </c>
      <c r="N316" s="41" t="inlineStr">
        <is>
          <t>When picky eating becomes pathologic: scurvy in a child with autism</t>
        </is>
      </c>
      <c r="O316" s="43" t="inlineStr">
        <is>
          <t>M Mallory and A Patel and A Byrd and D Long</t>
        </is>
      </c>
      <c r="P316" s="43" t="inlineStr">
        <is>
          <t>10.1016/j.amjms.2025.12.449</t>
        </is>
      </c>
      <c r="Q316" s="41" t="inlineStr">
        <is>
          <t>The American Journal of the Medical Sciences</t>
        </is>
      </c>
      <c r="R316" s="43" t="inlineStr">
        <is>
          <t>article</t>
        </is>
      </c>
      <c r="S316" s="43" t="inlineStr">
        <is>
          <t>Elsevier BV</t>
        </is>
      </c>
      <c r="T316" s="43" t="inlineStr">
        <is>
          <t>https://www.sciencedirect.com/science/article/pii/S0002962925017288</t>
        </is>
      </c>
      <c r="U316" s="41" t="str"/>
      <c r="V316" s="43" t="inlineStr">
        <is>
          <t>Case Report Autism spectrum disorder (ASD) is frequently associated with avoidant/restrictive food intake disorder (ARFID), placing children at risk for micronutrient deficiencies even in high-income countries. Vitamin C deficiency (scurvy) is an underrecognized complication increasingly reported in this population. It classically presents with bone pain, limp, refusal to bear weight, petechiae, and gingival bleeding, but symptoms often mimic infection, malignancy, or rheumatologic disease, delaying diagnosis. A six-year-old girl with ASD, food aversion, ankle contractures, and 12% weight loss over 5 months presented to the Emergency Department (ED) with 11 days of worsening gait. Previously active, she developed bilateral hip pain progressing to the inability to walk. In the ED, she refused to bear weight due to pain. On exam, she had limited active and passive hip range of motion. She was afebrile with mildly elevated CRP of 27.1 mg/L and ESR of 64 mm/hr, normal WBC, and unremarkable extremity radiographs. Pelvic MRI showed abnormal marrow signals in the pelvis, sacrum, and proximal femora with juxtacortical edema, without necrosis or effusion. In conjunction with Orthopedics, infection was deemed less likely. Hematology/Oncology was consulted, who recommended Uric acid 6.4 (1.9-5.4 mg/dL) and LDH 159 (192-321 U/L), along with bone marrow biopsy. Bone marrow showed no malignancy, and uric acid and LDH normalized. Further history and exam revealed a diet primarily consisting of oatmeal as well as swollen, bleeding gums. Scurvy was highly suspected, and vitamin C level was confirmed at &lt;0.1 mg/dL. Additional deficiencies included vitamin D, vitamin A, and iron. She was treated with oral vitamin C (250 mg daily for one week, then 100 mg) plus a multivitamin, with Physical Therapy noting improved lower extremity range of motion within 3 days and full return to baseline function without deficits by 7 weeks post-admission. Though historically linked to malnutrition, scurvy persists in developed countries, especially in children with ASD or ARFID. Symptoms are nonspecific and often prompt extensive workup for infection or malignancy. Defective collagen synthesis causes impaired bone formation, hemorrhage, and pain. Dietary history is therefore critical, as many affected children have selective eating despite normal growth. Diagnosis is confirmed by serum ascorbic acid, and supplementation typically restores ambulation within days to weeks. Reports of scurvy in ASD highlight the need for increased surveillance in this population. Scurvy is rare but important to consider in children with autism and restrictive eating. Musculoskeletal complaints with mucocutaneous findings should prompt evaluation for vitamin deficiencies. Untreated scurvy risks fractures and bleeding but is rapidly reversible with supplementation. Routine micronutrient screening in ASD or ARFID is recommended for early recognition and prevention.</t>
        </is>
      </c>
      <c r="W316" s="43" t="inlineStr">
        <is>
          <t>title_abstract_plus_targeted_primary_source_verification</t>
        </is>
      </c>
      <c r="X316" s="43" t="inlineStr">
        <is>
          <t>doi:10.1016/j.amjms.2025.12.449</t>
        </is>
      </c>
      <c r="Y316" s="43">
        <f>COUNTIF($A$2:$A$431,A316)</f>
        <v/>
      </c>
      <c r="Z316" s="41">
        <f>IF(D316="Provisional include",IFERROR(IF(INDEX('Texto_completo_191'!$K$2:$K$193,MATCH(A316,'Texto_completo_191'!$A$2:$A$193,0))=0,"",INDEX('Texto_completo_191'!$K$2:$K$193,MATCH(A316,'Texto_completo_191'!$A$2:$A$193,0))),""),IF(D316="Excluded",J316,""))</f>
        <v/>
      </c>
      <c r="AA316" s="43">
        <f>IF(D316="Provisional include",IFERROR(IF(INDEX('Texto_completo_191'!$L$2:$L$193,MATCH(A316,'Texto_completo_191'!$A$2:$A$193,0))=0,"",INDEX('Texto_completo_191'!$L$2:$L$193,MATCH(A316,'Texto_completo_191'!$A$2:$A$193,0))),""),"")</f>
        <v/>
      </c>
      <c r="AB316" s="131">
        <f>IF(D316="Provisional include",IFERROR(IF(INDEX('Texto_completo_191'!$M$2:$M$193,MATCH(A316,'Texto_completo_191'!$A$2:$A$193,0))=0,"",INDEX('Texto_completo_191'!$M$2:$M$193,MATCH(A316,'Texto_completo_191'!$A$2:$A$193,0))),""),"")</f>
        <v/>
      </c>
    </row>
    <row r="317" ht="34" customHeight="1">
      <c r="A317" s="130" t="n">
        <v>316</v>
      </c>
      <c r="B317" s="43" t="inlineStr">
        <is>
          <t>include_after_title_abstract_screen</t>
        </is>
      </c>
      <c r="C317" s="41" t="inlineStr">
        <is>
          <t>Incluir provisionalmente</t>
        </is>
      </c>
      <c r="D317" s="43" t="inlineStr">
        <is>
          <t>Provisional include</t>
        </is>
      </c>
      <c r="E317" s="43" t="inlineStr">
        <is>
          <t>Sí</t>
        </is>
      </c>
      <c r="F317" s="43" t="inlineStr">
        <is>
          <t>Title/abstract screening</t>
        </is>
      </c>
      <c r="G317" s="41">
        <f>IF(D317="Provisional include",IFERROR(INDEX('Texto_completo_191'!$H$2:$H$193,MATCH(A317,'Texto_completo_191'!$A$2:$A$193,0)),"Not recorded"),IF(D317="Report not retrieved","Not retrieved","Not applicable"))</f>
        <v/>
      </c>
      <c r="H317" s="41">
        <f>IF(D317="Provisional include",IFERROR(INDEX('Texto_completo_191'!$J$2:$J$193,MATCH(A317,'Texto_completo_191'!$A$2:$A$193,0)),"Pending adjudication"),IF(D317="Report not retrieved","Report not retrieved","Not applicable"))</f>
        <v/>
      </c>
      <c r="I317" s="41" t="str"/>
      <c r="J317" s="41" t="inlineStr">
        <is>
          <t>Estudio primario o implementación/evaluación empírica de IA, aprendizaje automático o modelado computacional aplicado a ASD, riesgo, caracterización, apoyo o intervención.</t>
        </is>
      </c>
      <c r="K317" s="43" t="n"/>
      <c r="L317" s="43" t="n"/>
      <c r="M317" s="130" t="n">
        <v>2025</v>
      </c>
      <c r="N317" s="41" t="inlineStr">
        <is>
          <t>Identifying Immune-related Molecular Biomarkers in Autism Spectrum Disorder Using Data-independent Acquisition Proteomics and Machine Learning.</t>
        </is>
      </c>
      <c r="O317" s="43" t="inlineStr">
        <is>
          <t>Jun He and Qingqing Hu and Sifeng Wang and Xiaohui Gong and Ni Gan and Li Huang and Haofeng Chen and Jie Dai and Hong Yu and Shuanglin Xiang and Xiangwen Peng</t>
        </is>
      </c>
      <c r="P317" s="43" t="inlineStr">
        <is>
          <t>10.3791/68949</t>
        </is>
      </c>
      <c r="Q317" s="41" t="inlineStr">
        <is>
          <t>Journal of visualized experiments : JoVE</t>
        </is>
      </c>
      <c r="R317" s="43" t="inlineStr">
        <is>
          <t>article</t>
        </is>
      </c>
      <c r="S317" s="43" t="inlineStr">
        <is>
          <t>MyJoVE Corporation</t>
        </is>
      </c>
      <c r="T317" s="43" t="inlineStr">
        <is>
          <t>http://www.ncbi.nlm.nih.gov/pubmed/41082469</t>
        </is>
      </c>
      <c r="U317" s="41" t="str"/>
      <c r="V317" s="43"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W317" s="43" t="inlineStr">
        <is>
          <t>title_abstract_plus_targeted_primary_source_verification</t>
        </is>
      </c>
      <c r="X317" s="43" t="inlineStr">
        <is>
          <t>doi:10.3791/68949</t>
        </is>
      </c>
      <c r="Y317" s="43">
        <f>COUNTIF($A$2:$A$431,A317)</f>
        <v/>
      </c>
      <c r="Z317" s="41">
        <f>IF(D317="Provisional include",IFERROR(IF(INDEX('Texto_completo_191'!$K$2:$K$193,MATCH(A317,'Texto_completo_191'!$A$2:$A$193,0))=0,"",INDEX('Texto_completo_191'!$K$2:$K$193,MATCH(A317,'Texto_completo_191'!$A$2:$A$193,0))),""),IF(D317="Excluded",J317,""))</f>
        <v/>
      </c>
      <c r="AA317" s="43">
        <f>IF(D317="Provisional include",IFERROR(IF(INDEX('Texto_completo_191'!$L$2:$L$193,MATCH(A317,'Texto_completo_191'!$A$2:$A$193,0))=0,"",INDEX('Texto_completo_191'!$L$2:$L$193,MATCH(A317,'Texto_completo_191'!$A$2:$A$193,0))),""),"")</f>
        <v/>
      </c>
      <c r="AB317" s="131">
        <f>IF(D317="Provisional include",IFERROR(IF(INDEX('Texto_completo_191'!$M$2:$M$193,MATCH(A317,'Texto_completo_191'!$A$2:$A$193,0))=0,"",INDEX('Texto_completo_191'!$M$2:$M$193,MATCH(A317,'Texto_completo_191'!$A$2:$A$193,0))),""),"")</f>
        <v/>
      </c>
    </row>
    <row r="318" ht="34" customHeight="1">
      <c r="A318" s="130" t="n">
        <v>317</v>
      </c>
      <c r="B318" s="43" t="inlineStr">
        <is>
          <t>duplicate_within_export</t>
        </is>
      </c>
      <c r="C318" s="41" t="inlineStr">
        <is>
          <t>No agregar: duplicado interno</t>
        </is>
      </c>
      <c r="D318" s="43" t="inlineStr">
        <is>
          <t>Duplicate within update</t>
        </is>
      </c>
      <c r="E318" s="43" t="inlineStr">
        <is>
          <t>No</t>
        </is>
      </c>
      <c r="F318" s="43" t="inlineStr">
        <is>
          <t>Deduplication</t>
        </is>
      </c>
      <c r="G318" s="41">
        <f>IF(D318="Provisional include",IFERROR(INDEX('Texto_completo_191'!$H$2:$H$193,MATCH(A318,'Texto_completo_191'!$A$2:$A$193,0)),"Not recorded"),IF(D318="Report not retrieved","Not retrieved","Not applicable"))</f>
        <v/>
      </c>
      <c r="H318" s="41">
        <f>IF(D318="Provisional include",IFERROR(INDEX('Texto_completo_191'!$J$2:$J$193,MATCH(A318,'Texto_completo_191'!$A$2:$A$193,0)),"Pending adjudication"),IF(D318="Report not retrieved","Report not retrieved","Not applicable"))</f>
        <v/>
      </c>
      <c r="I318" s="41" t="str"/>
      <c r="J318" s="41" t="inlineStr">
        <is>
          <t>Mismo DOI o título que otro registro anterior de esta exportación.</t>
        </is>
      </c>
      <c r="K318" s="43" t="n">
        <v>122</v>
      </c>
      <c r="L318" s="43" t="n"/>
      <c r="M318" s="130" t="n">
        <v>2026</v>
      </c>
      <c r="N318" s="41" t="inlineStr">
        <is>
          <t>A novel hybrid deep learning model using MEResNextfor autism spectrum disorder detection</t>
        </is>
      </c>
      <c r="O318" s="43" t="inlineStr">
        <is>
          <t>Saloni Rai</t>
        </is>
      </c>
      <c r="P318" s="43" t="inlineStr">
        <is>
          <t>10.1016/j.compbiolchem.2025.108619</t>
        </is>
      </c>
      <c r="Q318" s="41" t="inlineStr">
        <is>
          <t>Computational Biology and Chemistry</t>
        </is>
      </c>
      <c r="R318" s="43" t="inlineStr">
        <is>
          <t>article</t>
        </is>
      </c>
      <c r="S318" s="43" t="inlineStr">
        <is>
          <t>Elsevier Ltd</t>
        </is>
      </c>
      <c r="T318" s="43" t="inlineStr">
        <is>
          <t>https://doi.org/10.1016/j.compbiolchem.2025.108619</t>
        </is>
      </c>
      <c r="U318" s="41" t="str"/>
      <c r="V318"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318" s="43" t="inlineStr">
        <is>
          <t>title_abstract_plus_targeted_primary_source_verification</t>
        </is>
      </c>
      <c r="X318" s="43" t="inlineStr">
        <is>
          <t>doi:10.1016/j.compbiolchem.2025.108619</t>
        </is>
      </c>
      <c r="Y318" s="43">
        <f>COUNTIF($A$2:$A$431,A318)</f>
        <v/>
      </c>
      <c r="Z318" s="41">
        <f>IF(D318="Provisional include",IFERROR(IF(INDEX('Texto_completo_191'!$K$2:$K$193,MATCH(A318,'Texto_completo_191'!$A$2:$A$193,0))=0,"",INDEX('Texto_completo_191'!$K$2:$K$193,MATCH(A318,'Texto_completo_191'!$A$2:$A$193,0))),""),IF(D318="Excluded",J318,""))</f>
        <v/>
      </c>
      <c r="AA318" s="43">
        <f>IF(D318="Provisional include",IFERROR(IF(INDEX('Texto_completo_191'!$L$2:$L$193,MATCH(A318,'Texto_completo_191'!$A$2:$A$193,0))=0,"",INDEX('Texto_completo_191'!$L$2:$L$193,MATCH(A318,'Texto_completo_191'!$A$2:$A$193,0))),""),"")</f>
        <v/>
      </c>
      <c r="AB318" s="131">
        <f>IF(D318="Provisional include",IFERROR(IF(INDEX('Texto_completo_191'!$M$2:$M$193,MATCH(A318,'Texto_completo_191'!$A$2:$A$193,0))=0,"",INDEX('Texto_completo_191'!$M$2:$M$193,MATCH(A318,'Texto_completo_191'!$A$2:$A$193,0))),""),"")</f>
        <v/>
      </c>
    </row>
    <row r="319" ht="34" customHeight="1">
      <c r="A319" s="130" t="n">
        <v>318</v>
      </c>
      <c r="B319" s="43" t="inlineStr">
        <is>
          <t>exclude_secondary_or_nonempirical_publication</t>
        </is>
      </c>
      <c r="C319" s="41" t="inlineStr">
        <is>
          <t>Excluir: publicación secundaria/no empírica</t>
        </is>
      </c>
      <c r="D319" s="43" t="inlineStr">
        <is>
          <t>Excluded</t>
        </is>
      </c>
      <c r="E319" s="43" t="inlineStr">
        <is>
          <t>No</t>
        </is>
      </c>
      <c r="F319" s="43" t="inlineStr">
        <is>
          <t>Title/abstract screening</t>
        </is>
      </c>
      <c r="G319" s="41">
        <f>IF(D319="Provisional include",IFERROR(INDEX('Texto_completo_191'!$H$2:$H$193,MATCH(A319,'Texto_completo_191'!$A$2:$A$193,0)),"Not recorded"),IF(D319="Report not retrieved","Not retrieved","Not applicable"))</f>
        <v/>
      </c>
      <c r="H319" s="41">
        <f>IF(D319="Provisional include",IFERROR(INDEX('Texto_completo_191'!$J$2:$J$193,MATCH(A319,'Texto_completo_191'!$A$2:$A$193,0)),"Pending adjudication"),IF(D319="Report not retrieved","Report not retrieved","Not applicable"))</f>
        <v/>
      </c>
      <c r="I319" s="41" t="str"/>
      <c r="J319" s="41" t="inlineStr">
        <is>
          <t>Revisión, metaanálisis, encuesta de literatura, protocolo, perspectiva, carta, editorial o capítulo de síntesis sin estudio primario elegible.</t>
        </is>
      </c>
      <c r="K319" s="43" t="n"/>
      <c r="L319" s="43" t="n"/>
      <c r="M319" s="130" t="n">
        <v>2026</v>
      </c>
      <c r="N319" s="41" t="inlineStr">
        <is>
          <t>Linking rare variants to cell-type function in profound autism with brain transcriptomics and foundation models</t>
        </is>
      </c>
      <c r="O319" s="43" t="inlineStr">
        <is>
          <t>Alma Dubuc and Thomas Renne and Guillaume Huguet and Sébastien Jacquemont and Tomasz Nowakowski</t>
        </is>
      </c>
      <c r="P319" s="43" t="inlineStr">
        <is>
          <t>10.1016/j.xgen.2026.101192</t>
        </is>
      </c>
      <c r="Q319" s="41" t="inlineStr">
        <is>
          <t>Cell Genomics</t>
        </is>
      </c>
      <c r="R319" s="43" t="inlineStr">
        <is>
          <t>article</t>
        </is>
      </c>
      <c r="S319" s="43" t="inlineStr">
        <is>
          <t>Cell Press</t>
        </is>
      </c>
      <c r="T319" s="43" t="inlineStr">
        <is>
          <t>https://www.sciencedirect.com/science/article/pii/S2666979X26000546</t>
        </is>
      </c>
      <c r="U319" s="41" t="str"/>
      <c r="V319" s="43" t="inlineStr">
        <is>
          <t>Genetic association studies have identified numerous genes harboring protein-disrupting variants in individuals with profound autism, but identifying convergent points of vulnerability remains challenging. We discuss how brain transcriptomic resources help decode the cellular consequences of these rare gene-disrupting variants. The functional interpretation of genetic associations has largely relied on gene ontologies and protein-interaction networks, with newer approaches leveraging single-cell expression to estimate cellular enrichment. However, the broad expression of many autism-associated genes confounds cell-type-specific effects. We therefore propose a framework quantifying the trade-off between a gene’s cell-type specificity and sensitivity. The limited overlap between genetic associations and transcriptomic alterations in autistic brains prompts a discussion about causality. We examine whether foundation models linking genetic variation to cell-type transcriptomes could clarify the cellular functions affected by autism-associated variants. By combining experimental perturbations, artificial-intelligence-driven inference, and postmortem validation, we propose a unifying mechanistic framework for rare-variant liability in autism.</t>
        </is>
      </c>
      <c r="W319" s="43" t="inlineStr">
        <is>
          <t>title_abstract_plus_targeted_primary_source_verification</t>
        </is>
      </c>
      <c r="X319" s="43" t="inlineStr">
        <is>
          <t>doi:10.1016/j.xgen.2026.101192</t>
        </is>
      </c>
      <c r="Y319" s="43">
        <f>COUNTIF($A$2:$A$431,A319)</f>
        <v/>
      </c>
      <c r="Z319" s="41">
        <f>IF(D319="Provisional include",IFERROR(IF(INDEX('Texto_completo_191'!$K$2:$K$193,MATCH(A319,'Texto_completo_191'!$A$2:$A$193,0))=0,"",INDEX('Texto_completo_191'!$K$2:$K$193,MATCH(A319,'Texto_completo_191'!$A$2:$A$193,0))),""),IF(D319="Excluded",J319,""))</f>
        <v/>
      </c>
      <c r="AA319" s="43">
        <f>IF(D319="Provisional include",IFERROR(IF(INDEX('Texto_completo_191'!$L$2:$L$193,MATCH(A319,'Texto_completo_191'!$A$2:$A$193,0))=0,"",INDEX('Texto_completo_191'!$L$2:$L$193,MATCH(A319,'Texto_completo_191'!$A$2:$A$193,0))),""),"")</f>
        <v/>
      </c>
      <c r="AB319" s="131">
        <f>IF(D319="Provisional include",IFERROR(IF(INDEX('Texto_completo_191'!$M$2:$M$193,MATCH(A319,'Texto_completo_191'!$A$2:$A$193,0))=0,"",INDEX('Texto_completo_191'!$M$2:$M$193,MATCH(A319,'Texto_completo_191'!$A$2:$A$193,0))),""),"")</f>
        <v/>
      </c>
    </row>
    <row r="320" ht="34" customHeight="1">
      <c r="A320" s="130" t="n">
        <v>319</v>
      </c>
      <c r="B320" s="43" t="inlineStr">
        <is>
          <t>include_after_title_abstract_screen</t>
        </is>
      </c>
      <c r="C320" s="41" t="inlineStr">
        <is>
          <t>Incluir provisionalmente</t>
        </is>
      </c>
      <c r="D320" s="43" t="inlineStr">
        <is>
          <t>Provisional include</t>
        </is>
      </c>
      <c r="E320" s="43" t="inlineStr">
        <is>
          <t>Sí</t>
        </is>
      </c>
      <c r="F320" s="43" t="inlineStr">
        <is>
          <t>Title/abstract screening</t>
        </is>
      </c>
      <c r="G320" s="41">
        <f>IF(D320="Provisional include",IFERROR(INDEX('Texto_completo_191'!$H$2:$H$193,MATCH(A320,'Texto_completo_191'!$A$2:$A$193,0)),"Not recorded"),IF(D320="Report not retrieved","Not retrieved","Not applicable"))</f>
        <v/>
      </c>
      <c r="H320" s="41">
        <f>IF(D320="Provisional include",IFERROR(INDEX('Texto_completo_191'!$J$2:$J$193,MATCH(A320,'Texto_completo_191'!$A$2:$A$193,0)),"Pending adjudication"),IF(D320="Report not retrieved","Report not retrieved","Not applicable"))</f>
        <v/>
      </c>
      <c r="I320" s="41" t="str"/>
      <c r="J320" s="41" t="inlineStr">
        <is>
          <t>Estudio primario o implementación/evaluación empírica de IA, aprendizaje automático o modelado computacional aplicado a ASD, riesgo, caracterización, apoyo o intervención.</t>
        </is>
      </c>
      <c r="K320" s="43" t="n"/>
      <c r="L320" s="43" t="n"/>
      <c r="M320" s="130" t="n">
        <v>2025</v>
      </c>
      <c r="N320" s="41" t="inlineStr">
        <is>
          <t>Enhanced detection of autism spectrum disorder through neuroimaging data using stack classifier ensembled with modified VGG-19</t>
        </is>
      </c>
      <c r="O320" s="43" t="inlineStr">
        <is>
          <t>Yazeed Alashban</t>
        </is>
      </c>
      <c r="P320" s="43" t="inlineStr">
        <is>
          <t>10.1177/02841851251333974</t>
        </is>
      </c>
      <c r="Q320" s="41" t="inlineStr">
        <is>
          <t>Acta Radiologica</t>
        </is>
      </c>
      <c r="R320" s="43" t="inlineStr">
        <is>
          <t>article</t>
        </is>
      </c>
      <c r="S320" s="43" t="inlineStr">
        <is>
          <t>SAGE Publications Inc.</t>
        </is>
      </c>
      <c r="T320" s="43" t="inlineStr">
        <is>
          <t>https://doi.org/10.1177/02841851251333974</t>
        </is>
      </c>
      <c r="U320" s="41" t="str"/>
      <c r="V320" s="43"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W320" s="43" t="inlineStr">
        <is>
          <t>title_abstract_plus_targeted_primary_source_verification</t>
        </is>
      </c>
      <c r="X320" s="43" t="inlineStr">
        <is>
          <t>doi:10.1177/02841851251333974</t>
        </is>
      </c>
      <c r="Y320" s="43">
        <f>COUNTIF($A$2:$A$431,A320)</f>
        <v/>
      </c>
      <c r="Z320" s="41">
        <f>IF(D320="Provisional include",IFERROR(IF(INDEX('Texto_completo_191'!$K$2:$K$193,MATCH(A320,'Texto_completo_191'!$A$2:$A$193,0))=0,"",INDEX('Texto_completo_191'!$K$2:$K$193,MATCH(A320,'Texto_completo_191'!$A$2:$A$193,0))),""),IF(D320="Excluded",J320,""))</f>
        <v/>
      </c>
      <c r="AA320" s="43">
        <f>IF(D320="Provisional include",IFERROR(IF(INDEX('Texto_completo_191'!$L$2:$L$193,MATCH(A320,'Texto_completo_191'!$A$2:$A$193,0))=0,"",INDEX('Texto_completo_191'!$L$2:$L$193,MATCH(A320,'Texto_completo_191'!$A$2:$A$193,0))),""),"")</f>
        <v/>
      </c>
      <c r="AB320" s="131">
        <f>IF(D320="Provisional include",IFERROR(IF(INDEX('Texto_completo_191'!$M$2:$M$193,MATCH(A320,'Texto_completo_191'!$A$2:$A$193,0))=0,"",INDEX('Texto_completo_191'!$M$2:$M$193,MATCH(A320,'Texto_completo_191'!$A$2:$A$193,0))),""),"")</f>
        <v/>
      </c>
    </row>
    <row r="321" ht="34" customHeight="1">
      <c r="A321" s="130" t="n">
        <v>320</v>
      </c>
      <c r="B321" s="43" t="inlineStr">
        <is>
          <t>exclude_no_qualifying_ai_application</t>
        </is>
      </c>
      <c r="C321" s="41" t="inlineStr">
        <is>
          <t>Excluir: sin aplicación de IA elegible</t>
        </is>
      </c>
      <c r="D321" s="43" t="inlineStr">
        <is>
          <t>Excluded</t>
        </is>
      </c>
      <c r="E321" s="43" t="inlineStr">
        <is>
          <t>No</t>
        </is>
      </c>
      <c r="F321" s="43" t="inlineStr">
        <is>
          <t>Title/abstract screening</t>
        </is>
      </c>
      <c r="G321" s="41">
        <f>IF(D321="Provisional include",IFERROR(INDEX('Texto_completo_191'!$H$2:$H$193,MATCH(A321,'Texto_completo_191'!$A$2:$A$193,0)),"Not recorded"),IF(D321="Report not retrieved","Not retrieved","Not applicable"))</f>
        <v/>
      </c>
      <c r="H321" s="41">
        <f>IF(D321="Provisional include",IFERROR(INDEX('Texto_completo_191'!$J$2:$J$193,MATCH(A321,'Texto_completo_191'!$A$2:$A$193,0)),"Pending adjudication"),IF(D321="Report not retrieved","Report not retrieved","Not applicable"))</f>
        <v/>
      </c>
      <c r="I321" s="41" t="str"/>
      <c r="J321" s="41" t="inlineStr">
        <is>
          <t>El trabajo no implementa ni evalúa una técnica de IA/ML como componente sustantivo del estudio de ASD.</t>
        </is>
      </c>
      <c r="K321" s="43" t="n"/>
      <c r="L321" s="43" t="n"/>
      <c r="M321" s="130" t="n">
        <v>2026</v>
      </c>
      <c r="N321" s="41" t="inlineStr">
        <is>
          <t>Behavioral phenotypes and neuronal biomarkers in F1 mutant macaque model of SHANK3-associated autism spectrum disorders</t>
        </is>
      </c>
      <c r="O321" s="43"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P321" s="43" t="inlineStr">
        <is>
          <t>10.1016/j.neuron.2026.04.018</t>
        </is>
      </c>
      <c r="Q321" s="41" t="inlineStr">
        <is>
          <t>Neuron</t>
        </is>
      </c>
      <c r="R321" s="43" t="inlineStr">
        <is>
          <t>article</t>
        </is>
      </c>
      <c r="S321" s="43" t="inlineStr">
        <is>
          <t>Cell Press</t>
        </is>
      </c>
      <c r="T321" s="43" t="inlineStr">
        <is>
          <t>https://www.sciencedirect.com/science/article/pii/S0896627326003132</t>
        </is>
      </c>
      <c r="U321" s="41" t="str"/>
      <c r="V321" s="43" t="inlineStr">
        <is>
          <t>Haploinsufficiency of the SHANK3 gene is the primary cause of Phelan-McDermid syndrome (PMS), a severe neurodevelopmental disorder with intellectual disability and autism spectrum disorder. We previously reported that founder SHANK3 macaques had behaviors reminiscent of some aspects of PMS. However, insights into behavioral, physiological, and cognitive changes were limited due to the small cohort and mosaicism. We therefore generated a larger, F1 generation of heterozygous SHANK3 +/− macaques to conduct more thorough studies. We found sleep disturbances, diminished exploration, atypical social interactions, stereotypical behaviors, and altered brain functional connectivity in SHANK3 +/− macaques. Electroencephalogram recordings revealed a markedly diminished response to auditory stimulation. Cognitively, SHANK3 +/− monkeys did not show major deficits in working memory tests but exhibited an impaired ability to learn and execute a paired-association memory task. We further developed a multi-task array to systemically evaluate autism-related phenotypes, which revealed the heterogeneity of phenotypes and established potential biomarkers for testing therapeutics.</t>
        </is>
      </c>
      <c r="W321" s="43" t="inlineStr">
        <is>
          <t>title_abstract_plus_targeted_primary_source_verification</t>
        </is>
      </c>
      <c r="X321" s="43" t="inlineStr">
        <is>
          <t>doi:10.1016/j.neuron.2026.04.018</t>
        </is>
      </c>
      <c r="Y321" s="43">
        <f>COUNTIF($A$2:$A$431,A321)</f>
        <v/>
      </c>
      <c r="Z321" s="41">
        <f>IF(D321="Provisional include",IFERROR(IF(INDEX('Texto_completo_191'!$K$2:$K$193,MATCH(A321,'Texto_completo_191'!$A$2:$A$193,0))=0,"",INDEX('Texto_completo_191'!$K$2:$K$193,MATCH(A321,'Texto_completo_191'!$A$2:$A$193,0))),""),IF(D321="Excluded",J321,""))</f>
        <v/>
      </c>
      <c r="AA321" s="43">
        <f>IF(D321="Provisional include",IFERROR(IF(INDEX('Texto_completo_191'!$L$2:$L$193,MATCH(A321,'Texto_completo_191'!$A$2:$A$193,0))=0,"",INDEX('Texto_completo_191'!$L$2:$L$193,MATCH(A321,'Texto_completo_191'!$A$2:$A$193,0))),""),"")</f>
        <v/>
      </c>
      <c r="AB321" s="131">
        <f>IF(D321="Provisional include",IFERROR(IF(INDEX('Texto_completo_191'!$M$2:$M$193,MATCH(A321,'Texto_completo_191'!$A$2:$A$193,0))=0,"",INDEX('Texto_completo_191'!$M$2:$M$193,MATCH(A321,'Texto_completo_191'!$A$2:$A$193,0))),""),"")</f>
        <v/>
      </c>
    </row>
    <row r="322" ht="34" customHeight="1">
      <c r="A322" s="130" t="n">
        <v>321</v>
      </c>
      <c r="B322" s="43" t="inlineStr">
        <is>
          <t>include_after_full_text_open_access</t>
        </is>
      </c>
      <c r="C322" s="41" t="inlineStr">
        <is>
          <t>Incluir tras revisión de texto completo abierto</t>
        </is>
      </c>
      <c r="D322" s="43" t="inlineStr">
        <is>
          <t>Provisional include</t>
        </is>
      </c>
      <c r="E322" s="43" t="inlineStr">
        <is>
          <t>Sí</t>
        </is>
      </c>
      <c r="F322" s="43" t="inlineStr">
        <is>
          <t>Full-text review</t>
        </is>
      </c>
      <c r="G322" s="41">
        <f>IF(D322="Provisional include",IFERROR(INDEX('Texto_completo_191'!$H$2:$H$193,MATCH(A322,'Texto_completo_191'!$A$2:$A$193,0)),"Not recorded"),IF(D322="Report not retrieved","Not retrieved","Not applicable"))</f>
        <v/>
      </c>
      <c r="H322" s="41">
        <f>IF(D322="Provisional include",IFERROR(INDEX('Texto_completo_191'!$J$2:$J$193,MATCH(A322,'Texto_completo_191'!$A$2:$A$193,0)),"Pending adjudication"),IF(D322="Report not retrieved","Report not retrieved","Not applicable"))</f>
        <v/>
      </c>
      <c r="I322" s="41" t="n"/>
      <c r="J322" s="41" t="inlineStr">
        <is>
          <t>Texto completo confirma estudio primario con Hybrid aplicado a ASD (Classification and explanation).</t>
        </is>
      </c>
      <c r="K322" s="43" t="n"/>
      <c r="L322" s="43" t="n"/>
      <c r="M322" s="130" t="n">
        <v>2025</v>
      </c>
      <c r="N322" s="41" t="inlineStr">
        <is>
          <t>Bridging the gap: explainable ai for autism diagnosis and parental support with TabPFNMix and SHAP</t>
        </is>
      </c>
      <c r="O322" s="43" t="inlineStr">
        <is>
          <t>Shimei Jiang</t>
        </is>
      </c>
      <c r="P322" s="43" t="inlineStr">
        <is>
          <t>10.1038/s41598-025-24662-9</t>
        </is>
      </c>
      <c r="Q322" s="41" t="inlineStr">
        <is>
          <t>Scientific Reports</t>
        </is>
      </c>
      <c r="R322" s="43" t="inlineStr">
        <is>
          <t>article</t>
        </is>
      </c>
      <c r="S322" s="43" t="inlineStr">
        <is>
          <t>Nature Research</t>
        </is>
      </c>
      <c r="T322" s="43" t="inlineStr">
        <is>
          <t>https://www.nature.com/articles/s41598-025-24662-9.pdf</t>
        </is>
      </c>
      <c r="U322" s="41" t="inlineStr">
        <is>
          <t>Texto completo abierto revisado; evidencia y codificación en Extraccion_RQ_nuevos.</t>
        </is>
      </c>
      <c r="V322"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322" s="43" t="inlineStr">
        <is>
          <t>open_full_text_review_2026_09_04</t>
        </is>
      </c>
      <c r="X322" s="43" t="inlineStr">
        <is>
          <t>doi:10.1038/s41598-025-24662-9</t>
        </is>
      </c>
      <c r="Y322" s="43">
        <f>COUNTIF($A$2:$A$431,A322)</f>
        <v/>
      </c>
      <c r="Z322" s="41">
        <f>IF(D322="Provisional include",IFERROR(IF(INDEX('Texto_completo_191'!$K$2:$K$193,MATCH(A322,'Texto_completo_191'!$A$2:$A$193,0))=0,"",INDEX('Texto_completo_191'!$K$2:$K$193,MATCH(A322,'Texto_completo_191'!$A$2:$A$193,0))),""),IF(D322="Excluded",J322,""))</f>
        <v/>
      </c>
      <c r="AA322" s="43">
        <f>IF(D322="Provisional include",IFERROR(IF(INDEX('Texto_completo_191'!$L$2:$L$193,MATCH(A322,'Texto_completo_191'!$A$2:$A$193,0))=0,"",INDEX('Texto_completo_191'!$L$2:$L$193,MATCH(A322,'Texto_completo_191'!$A$2:$A$193,0))),""),"")</f>
        <v/>
      </c>
      <c r="AB322" s="131">
        <f>IF(D322="Provisional include",IFERROR(IF(INDEX('Texto_completo_191'!$M$2:$M$193,MATCH(A322,'Texto_completo_191'!$A$2:$A$193,0))=0,"",INDEX('Texto_completo_191'!$M$2:$M$193,MATCH(A322,'Texto_completo_191'!$A$2:$A$193,0))),""),"")</f>
        <v/>
      </c>
    </row>
    <row r="323" ht="34" customHeight="1">
      <c r="A323" s="130" t="n">
        <v>322</v>
      </c>
      <c r="B323" s="43" t="inlineStr">
        <is>
          <t>exclude_integrity_notice_or_retracted</t>
        </is>
      </c>
      <c r="C323" s="41" t="inlineStr">
        <is>
          <t>Excluir por integridad/tipo de registro</t>
        </is>
      </c>
      <c r="D323" s="43" t="inlineStr">
        <is>
          <t>Excluded</t>
        </is>
      </c>
      <c r="E323" s="43" t="inlineStr">
        <is>
          <t>No</t>
        </is>
      </c>
      <c r="F323" s="43" t="inlineStr">
        <is>
          <t>Title/abstract screening and source verification</t>
        </is>
      </c>
      <c r="G323" s="41">
        <f>IF(D323="Provisional include",IFERROR(INDEX('Texto_completo_191'!$H$2:$H$193,MATCH(A323,'Texto_completo_191'!$A$2:$A$193,0)),"Not recorded"),IF(D323="Report not retrieved","Not retrieved","Not applicable"))</f>
        <v/>
      </c>
      <c r="H323" s="41">
        <f>IF(D323="Provisional include",IFERROR(INDEX('Texto_completo_191'!$J$2:$J$193,MATCH(A323,'Texto_completo_191'!$A$2:$A$193,0)),"Pending adjudication"),IF(D323="Report not retrieved","Report not retrieved","Not applicable"))</f>
        <v/>
      </c>
      <c r="I323" s="41" t="inlineStr">
        <is>
          <t>Removal notice</t>
        </is>
      </c>
      <c r="J323" s="41" t="inlineStr">
        <is>
          <t>Aviso editorial, corrección, retirada, retractación o artículo retractado; no constituye un estudio nuevo incorporable.</t>
        </is>
      </c>
      <c r="K323" s="43" t="n"/>
      <c r="L323" s="43" t="n"/>
      <c r="M323" s="130" t="n">
        <v>2026</v>
      </c>
      <c r="N323" s="41" t="inlineStr">
        <is>
          <t>Removal notice to “The emergence of artificial intelligence in autism spectrum disorder research: A review of neuro imaging and behavioral applications”(Computer Science Review, (2025), 56, C, (100718), (S1574013724001011), 10.1016/j.cosrev.2024.100718)</t>
        </is>
      </c>
      <c r="O323" s="43" t="inlineStr">
        <is>
          <t>Indra Devi KB and Durai Raj Vincent PM</t>
        </is>
      </c>
      <c r="P323" s="43" t="inlineStr">
        <is>
          <t>10.1016/j.cosrev.2026.100977</t>
        </is>
      </c>
      <c r="Q323" s="41" t="inlineStr">
        <is>
          <t>Computer Science Review</t>
        </is>
      </c>
      <c r="R323" s="43" t="inlineStr">
        <is>
          <t>article</t>
        </is>
      </c>
      <c r="S323" s="43" t="inlineStr">
        <is>
          <t>Elsevier Ireland Ltd</t>
        </is>
      </c>
      <c r="T323" s="43" t="inlineStr">
        <is>
          <t>https://www.sciencedirect.com/science/article/pii/S1574013726000857</t>
        </is>
      </c>
      <c r="U323" s="41" t="str"/>
      <c r="V323"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authors for clarification, but their response did not resolve the journal's concerns. The Editors-in-Chief have determined that this article should be removed because the integrity and reliability of the study cannot be relied upon, and because an image from the dataset was republished. The authors agree with the removal. Apologies are offered to the readers of the journal.</t>
        </is>
      </c>
      <c r="W323" s="43" t="inlineStr">
        <is>
          <t>title_abstract_plus_targeted_primary_source_verification</t>
        </is>
      </c>
      <c r="X323" s="43" t="inlineStr">
        <is>
          <t>doi:10.1016/j.cosrev.2026.100977</t>
        </is>
      </c>
      <c r="Y323" s="43">
        <f>COUNTIF($A$2:$A$431,A323)</f>
        <v/>
      </c>
      <c r="Z323" s="41">
        <f>IF(D323="Provisional include",IFERROR(IF(INDEX('Texto_completo_191'!$K$2:$K$193,MATCH(A323,'Texto_completo_191'!$A$2:$A$193,0))=0,"",INDEX('Texto_completo_191'!$K$2:$K$193,MATCH(A323,'Texto_completo_191'!$A$2:$A$193,0))),""),IF(D323="Excluded",J323,""))</f>
        <v/>
      </c>
      <c r="AA323" s="43">
        <f>IF(D323="Provisional include",IFERROR(IF(INDEX('Texto_completo_191'!$L$2:$L$193,MATCH(A323,'Texto_completo_191'!$A$2:$A$193,0))=0,"",INDEX('Texto_completo_191'!$L$2:$L$193,MATCH(A323,'Texto_completo_191'!$A$2:$A$193,0))),""),"")</f>
        <v/>
      </c>
      <c r="AB323" s="131">
        <f>IF(D323="Provisional include",IFERROR(IF(INDEX('Texto_completo_191'!$M$2:$M$193,MATCH(A323,'Texto_completo_191'!$A$2:$A$193,0))=0,"",INDEX('Texto_completo_191'!$M$2:$M$193,MATCH(A323,'Texto_completo_191'!$A$2:$A$193,0))),""),"")</f>
        <v/>
      </c>
    </row>
    <row r="324" ht="34" customHeight="1">
      <c r="A324" s="130" t="n">
        <v>323</v>
      </c>
      <c r="B324" s="43" t="inlineStr">
        <is>
          <t>include_after_title_abstract_screen</t>
        </is>
      </c>
      <c r="C324" s="41" t="inlineStr">
        <is>
          <t>Incluir provisionalmente</t>
        </is>
      </c>
      <c r="D324" s="43" t="inlineStr">
        <is>
          <t>Provisional include</t>
        </is>
      </c>
      <c r="E324" s="43" t="inlineStr">
        <is>
          <t>Sí</t>
        </is>
      </c>
      <c r="F324" s="43" t="inlineStr">
        <is>
          <t>Title/abstract screening</t>
        </is>
      </c>
      <c r="G324" s="41">
        <f>IF(D324="Provisional include",IFERROR(INDEX('Texto_completo_191'!$H$2:$H$193,MATCH(A324,'Texto_completo_191'!$A$2:$A$193,0)),"Not recorded"),IF(D324="Report not retrieved","Not retrieved","Not applicable"))</f>
        <v/>
      </c>
      <c r="H324" s="41">
        <f>IF(D324="Provisional include",IFERROR(INDEX('Texto_completo_191'!$J$2:$J$193,MATCH(A324,'Texto_completo_191'!$A$2:$A$193,0)),"Pending adjudication"),IF(D324="Report not retrieved","Report not retrieved","Not applicable"))</f>
        <v/>
      </c>
      <c r="I324" s="41" t="str"/>
      <c r="J324" s="41" t="inlineStr">
        <is>
          <t>Estudio primario o implementación/evaluación empírica de IA, aprendizaje automático o modelado computacional aplicado a ASD, riesgo, caracterización, apoyo o intervención.</t>
        </is>
      </c>
      <c r="K324" s="43" t="n"/>
      <c r="L324" s="43" t="n"/>
      <c r="M324" s="130" t="n">
        <v>2026</v>
      </c>
      <c r="N324" s="41" t="inlineStr">
        <is>
          <t>Energy-Efficient EEG-Based Autism Spectrum Disorder Detection Using a Hyperbolic Attention Neural Network</t>
        </is>
      </c>
      <c r="O324" s="43" t="inlineStr">
        <is>
          <t>S Anshad A. and K Padmanaban and L Guganathan and J Anupama</t>
        </is>
      </c>
      <c r="P324" s="43" t="inlineStr">
        <is>
          <t>10.1002/dneu.70011</t>
        </is>
      </c>
      <c r="Q324" s="41" t="inlineStr">
        <is>
          <t>Developmental Neurobiology</t>
        </is>
      </c>
      <c r="R324" s="43" t="inlineStr">
        <is>
          <t>article</t>
        </is>
      </c>
      <c r="S324" s="43" t="inlineStr">
        <is>
          <t>John Wiley and Sons Inc</t>
        </is>
      </c>
      <c r="T324" s="43" t="inlineStr">
        <is>
          <t>https://doi.org/10.1002/dneu.70011</t>
        </is>
      </c>
      <c r="U324" s="41" t="str"/>
      <c r="V324" s="43"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W324" s="43" t="inlineStr">
        <is>
          <t>title_abstract_plus_targeted_primary_source_verification</t>
        </is>
      </c>
      <c r="X324" s="43" t="inlineStr">
        <is>
          <t>doi:10.1002/dneu.70011</t>
        </is>
      </c>
      <c r="Y324" s="43">
        <f>COUNTIF($A$2:$A$431,A324)</f>
        <v/>
      </c>
      <c r="Z324" s="41">
        <f>IF(D324="Provisional include",IFERROR(IF(INDEX('Texto_completo_191'!$K$2:$K$193,MATCH(A324,'Texto_completo_191'!$A$2:$A$193,0))=0,"",INDEX('Texto_completo_191'!$K$2:$K$193,MATCH(A324,'Texto_completo_191'!$A$2:$A$193,0))),""),IF(D324="Excluded",J324,""))</f>
        <v/>
      </c>
      <c r="AA324" s="43">
        <f>IF(D324="Provisional include",IFERROR(IF(INDEX('Texto_completo_191'!$L$2:$L$193,MATCH(A324,'Texto_completo_191'!$A$2:$A$193,0))=0,"",INDEX('Texto_completo_191'!$L$2:$L$193,MATCH(A324,'Texto_completo_191'!$A$2:$A$193,0))),""),"")</f>
        <v/>
      </c>
      <c r="AB324" s="131">
        <f>IF(D324="Provisional include",IFERROR(IF(INDEX('Texto_completo_191'!$M$2:$M$193,MATCH(A324,'Texto_completo_191'!$A$2:$A$193,0))=0,"",INDEX('Texto_completo_191'!$M$2:$M$193,MATCH(A324,'Texto_completo_191'!$A$2:$A$193,0))),""),"")</f>
        <v/>
      </c>
    </row>
    <row r="325" ht="34" customHeight="1">
      <c r="A325" s="130" t="n">
        <v>324</v>
      </c>
      <c r="B325" s="43" t="inlineStr">
        <is>
          <t>duplicate_within_export</t>
        </is>
      </c>
      <c r="C325" s="41" t="inlineStr">
        <is>
          <t>No agregar: duplicado interno</t>
        </is>
      </c>
      <c r="D325" s="43" t="inlineStr">
        <is>
          <t>Duplicate within update</t>
        </is>
      </c>
      <c r="E325" s="43" t="inlineStr">
        <is>
          <t>No</t>
        </is>
      </c>
      <c r="F325" s="43" t="inlineStr">
        <is>
          <t>Deduplication</t>
        </is>
      </c>
      <c r="G325" s="41">
        <f>IF(D325="Provisional include",IFERROR(INDEX('Texto_completo_191'!$H$2:$H$193,MATCH(A325,'Texto_completo_191'!$A$2:$A$193,0)),"Not recorded"),IF(D325="Report not retrieved","Not retrieved","Not applicable"))</f>
        <v/>
      </c>
      <c r="H325" s="41">
        <f>IF(D325="Provisional include",IFERROR(INDEX('Texto_completo_191'!$J$2:$J$193,MATCH(A325,'Texto_completo_191'!$A$2:$A$193,0)),"Pending adjudication"),IF(D325="Report not retrieved","Report not retrieved","Not applicable"))</f>
        <v/>
      </c>
      <c r="I325" s="41" t="str"/>
      <c r="J325" s="41" t="inlineStr">
        <is>
          <t>Mismo DOI o título que otro registro anterior de esta exportación.</t>
        </is>
      </c>
      <c r="K325" s="43" t="n">
        <v>206</v>
      </c>
      <c r="L325" s="43" t="n"/>
      <c r="M325" s="130" t="n">
        <v>2025</v>
      </c>
      <c r="N325" s="41" t="inlineStr">
        <is>
          <t>Diagnostic accuracy of AI-based models for autism spectrum disorder: A systematic review and meta-analysis with a focus on Arab populations</t>
        </is>
      </c>
      <c r="O325" s="43" t="inlineStr">
        <is>
          <t>Ali Fahad Aldakhil and Khalid N Alasim</t>
        </is>
      </c>
      <c r="P325" s="43" t="inlineStr">
        <is>
          <t>10.1016/j.ridd.2025.105166</t>
        </is>
      </c>
      <c r="Q325" s="41" t="inlineStr">
        <is>
          <t>Research in Developmental Disabilities</t>
        </is>
      </c>
      <c r="R325" s="43" t="inlineStr">
        <is>
          <t>article</t>
        </is>
      </c>
      <c r="S325" s="43" t="inlineStr">
        <is>
          <t>Elsevier Inc.</t>
        </is>
      </c>
      <c r="T325" s="43" t="inlineStr">
        <is>
          <t>https://doi.org/10.1016/j.ridd.2025.105166</t>
        </is>
      </c>
      <c r="U325" s="41" t="str"/>
      <c r="V325"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W325" s="43" t="inlineStr">
        <is>
          <t>title_abstract_plus_targeted_primary_source_verification</t>
        </is>
      </c>
      <c r="X325" s="43" t="inlineStr">
        <is>
          <t>doi:10.1016/j.ridd.2025.105166</t>
        </is>
      </c>
      <c r="Y325" s="43">
        <f>COUNTIF($A$2:$A$431,A325)</f>
        <v/>
      </c>
      <c r="Z325" s="41">
        <f>IF(D325="Provisional include",IFERROR(IF(INDEX('Texto_completo_191'!$K$2:$K$193,MATCH(A325,'Texto_completo_191'!$A$2:$A$193,0))=0,"",INDEX('Texto_completo_191'!$K$2:$K$193,MATCH(A325,'Texto_completo_191'!$A$2:$A$193,0))),""),IF(D325="Excluded",J325,""))</f>
        <v/>
      </c>
      <c r="AA325" s="43">
        <f>IF(D325="Provisional include",IFERROR(IF(INDEX('Texto_completo_191'!$L$2:$L$193,MATCH(A325,'Texto_completo_191'!$A$2:$A$193,0))=0,"",INDEX('Texto_completo_191'!$L$2:$L$193,MATCH(A325,'Texto_completo_191'!$A$2:$A$193,0))),""),"")</f>
        <v/>
      </c>
      <c r="AB325" s="131">
        <f>IF(D325="Provisional include",IFERROR(IF(INDEX('Texto_completo_191'!$M$2:$M$193,MATCH(A325,'Texto_completo_191'!$A$2:$A$193,0))=0,"",INDEX('Texto_completo_191'!$M$2:$M$193,MATCH(A325,'Texto_completo_191'!$A$2:$A$193,0))),""),"")</f>
        <v/>
      </c>
    </row>
    <row r="326" ht="34" customHeight="1">
      <c r="A326" s="130" t="n">
        <v>325</v>
      </c>
      <c r="B326" s="43" t="inlineStr">
        <is>
          <t>exclude_secondary_or_nonempirical_publication</t>
        </is>
      </c>
      <c r="C326" s="41" t="inlineStr">
        <is>
          <t>Excluir: publicación secundaria/no empírica</t>
        </is>
      </c>
      <c r="D326" s="43" t="inlineStr">
        <is>
          <t>Excluded</t>
        </is>
      </c>
      <c r="E326" s="43" t="inlineStr">
        <is>
          <t>No</t>
        </is>
      </c>
      <c r="F326" s="43" t="inlineStr">
        <is>
          <t>Title/abstract screening</t>
        </is>
      </c>
      <c r="G326" s="41">
        <f>IF(D326="Provisional include",IFERROR(INDEX('Texto_completo_191'!$H$2:$H$193,MATCH(A326,'Texto_completo_191'!$A$2:$A$193,0)),"Not recorded"),IF(D326="Report not retrieved","Not retrieved","Not applicable"))</f>
        <v/>
      </c>
      <c r="H326" s="41">
        <f>IF(D326="Provisional include",IFERROR(INDEX('Texto_completo_191'!$J$2:$J$193,MATCH(A326,'Texto_completo_191'!$A$2:$A$193,0)),"Pending adjudication"),IF(D326="Report not retrieved","Report not retrieved","Not applicable"))</f>
        <v/>
      </c>
      <c r="I326" s="41" t="str"/>
      <c r="J326" s="41" t="inlineStr">
        <is>
          <t>Revisión, metaanálisis, encuesta de literatura, protocolo, perspectiva, carta, editorial o capítulo de síntesis sin estudio primario elegible.</t>
        </is>
      </c>
      <c r="K326" s="43" t="n"/>
      <c r="L326" s="43" t="n"/>
      <c r="M326" s="130" t="n">
        <v>2026</v>
      </c>
      <c r="N326" s="41" t="inlineStr">
        <is>
          <t>Challenges in translating AI-driven ASD/ADHD diagnosis: A methodological systematic review</t>
        </is>
      </c>
      <c r="O326" s="43" t="inlineStr">
        <is>
          <t>Abdur Rasool and Faizan Ahmad and Chayut Bunterngchit and Saba Aslam</t>
        </is>
      </c>
      <c r="P326" s="43" t="inlineStr">
        <is>
          <t>10.1016/j.ijmedinf.2026.106417</t>
        </is>
      </c>
      <c r="Q326" s="41" t="inlineStr">
        <is>
          <t>International Journal of Medical Informatics</t>
        </is>
      </c>
      <c r="R326" s="43" t="inlineStr">
        <is>
          <t>article</t>
        </is>
      </c>
      <c r="S326" s="43" t="inlineStr">
        <is>
          <t>Elsevier Ireland Ltd</t>
        </is>
      </c>
      <c r="T326" s="43" t="inlineStr">
        <is>
          <t>https://www.sciencedirect.com/science/article/pii/S1386505626001577</t>
        </is>
      </c>
      <c r="U326" s="41" t="str"/>
      <c r="V326"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W326" s="43" t="inlineStr">
        <is>
          <t>title_abstract_plus_targeted_primary_source_verification</t>
        </is>
      </c>
      <c r="X326" s="43" t="inlineStr">
        <is>
          <t>doi:10.1016/j.ijmedinf.2026.106417</t>
        </is>
      </c>
      <c r="Y326" s="43">
        <f>COUNTIF($A$2:$A$431,A326)</f>
        <v/>
      </c>
      <c r="Z326" s="41">
        <f>IF(D326="Provisional include",IFERROR(IF(INDEX('Texto_completo_191'!$K$2:$K$193,MATCH(A326,'Texto_completo_191'!$A$2:$A$193,0))=0,"",INDEX('Texto_completo_191'!$K$2:$K$193,MATCH(A326,'Texto_completo_191'!$A$2:$A$193,0))),""),IF(D326="Excluded",J326,""))</f>
        <v/>
      </c>
      <c r="AA326" s="43">
        <f>IF(D326="Provisional include",IFERROR(IF(INDEX('Texto_completo_191'!$L$2:$L$193,MATCH(A326,'Texto_completo_191'!$A$2:$A$193,0))=0,"",INDEX('Texto_completo_191'!$L$2:$L$193,MATCH(A326,'Texto_completo_191'!$A$2:$A$193,0))),""),"")</f>
        <v/>
      </c>
      <c r="AB326" s="131">
        <f>IF(D326="Provisional include",IFERROR(IF(INDEX('Texto_completo_191'!$M$2:$M$193,MATCH(A326,'Texto_completo_191'!$A$2:$A$193,0))=0,"",INDEX('Texto_completo_191'!$M$2:$M$193,MATCH(A326,'Texto_completo_191'!$A$2:$A$193,0))),""),"")</f>
        <v/>
      </c>
    </row>
    <row r="327" ht="34" customHeight="1">
      <c r="A327" s="130" t="n">
        <v>326</v>
      </c>
      <c r="B327" s="43" t="inlineStr">
        <is>
          <t>include_after_title_abstract_screen</t>
        </is>
      </c>
      <c r="C327" s="41" t="inlineStr">
        <is>
          <t>Incluir provisionalmente</t>
        </is>
      </c>
      <c r="D327" s="43" t="inlineStr">
        <is>
          <t>Provisional include</t>
        </is>
      </c>
      <c r="E327" s="43" t="inlineStr">
        <is>
          <t>Sí</t>
        </is>
      </c>
      <c r="F327" s="43" t="inlineStr">
        <is>
          <t>Title/abstract screening</t>
        </is>
      </c>
      <c r="G327" s="41">
        <f>IF(D327="Provisional include",IFERROR(INDEX('Texto_completo_191'!$H$2:$H$193,MATCH(A327,'Texto_completo_191'!$A$2:$A$193,0)),"Not recorded"),IF(D327="Report not retrieved","Not retrieved","Not applicable"))</f>
        <v/>
      </c>
      <c r="H327" s="41">
        <f>IF(D327="Provisional include",IFERROR(INDEX('Texto_completo_191'!$J$2:$J$193,MATCH(A327,'Texto_completo_191'!$A$2:$A$193,0)),"Pending adjudication"),IF(D327="Report not retrieved","Report not retrieved","Not applicable"))</f>
        <v/>
      </c>
      <c r="I327" s="41" t="str"/>
      <c r="J327" s="41" t="inlineStr">
        <is>
          <t>Estudio primario o implementación/evaluación empírica de IA, aprendizaje automático o modelado computacional aplicado a ASD, riesgo, caracterización, apoyo o intervención.</t>
        </is>
      </c>
      <c r="K327" s="43" t="n"/>
      <c r="L327" s="43" t="n"/>
      <c r="M327" s="130" t="n">
        <v>2025</v>
      </c>
      <c r="N327" s="41" t="inlineStr">
        <is>
          <t>Classification of Autism Spectrum Disorder Using Edge-Weight Enhanced Graph Attention Network With Multiple Features of Resting-State fNIRS Signals</t>
        </is>
      </c>
      <c r="O327" s="43" t="inlineStr">
        <is>
          <t>Jingwen Cai and Xi Zeng and Jun Li</t>
        </is>
      </c>
      <c r="P327" s="43" t="inlineStr">
        <is>
          <t>10.1002/jbio.202500138</t>
        </is>
      </c>
      <c r="Q327" s="41" t="inlineStr">
        <is>
          <t>Journal of Biophotonics</t>
        </is>
      </c>
      <c r="R327" s="43" t="inlineStr">
        <is>
          <t>article</t>
        </is>
      </c>
      <c r="S327" s="43" t="inlineStr">
        <is>
          <t>John Wiley and Sons Inc</t>
        </is>
      </c>
      <c r="T327" s="43" t="inlineStr">
        <is>
          <t>https://doi.org/10.1002/jbio.202500138</t>
        </is>
      </c>
      <c r="U327" s="41" t="str"/>
      <c r="V327" s="43"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W327" s="43" t="inlineStr">
        <is>
          <t>title_abstract_plus_targeted_primary_source_verification</t>
        </is>
      </c>
      <c r="X327" s="43" t="inlineStr">
        <is>
          <t>doi:10.1002/jbio.202500138</t>
        </is>
      </c>
      <c r="Y327" s="43">
        <f>COUNTIF($A$2:$A$431,A327)</f>
        <v/>
      </c>
      <c r="Z327" s="41">
        <f>IF(D327="Provisional include",IFERROR(IF(INDEX('Texto_completo_191'!$K$2:$K$193,MATCH(A327,'Texto_completo_191'!$A$2:$A$193,0))=0,"",INDEX('Texto_completo_191'!$K$2:$K$193,MATCH(A327,'Texto_completo_191'!$A$2:$A$193,0))),""),IF(D327="Excluded",J327,""))</f>
        <v/>
      </c>
      <c r="AA327" s="43">
        <f>IF(D327="Provisional include",IFERROR(IF(INDEX('Texto_completo_191'!$L$2:$L$193,MATCH(A327,'Texto_completo_191'!$A$2:$A$193,0))=0,"",INDEX('Texto_completo_191'!$L$2:$L$193,MATCH(A327,'Texto_completo_191'!$A$2:$A$193,0))),""),"")</f>
        <v/>
      </c>
      <c r="AB327" s="131">
        <f>IF(D327="Provisional include",IFERROR(IF(INDEX('Texto_completo_191'!$M$2:$M$193,MATCH(A327,'Texto_completo_191'!$A$2:$A$193,0))=0,"",INDEX('Texto_completo_191'!$M$2:$M$193,MATCH(A327,'Texto_completo_191'!$A$2:$A$193,0))),""),"")</f>
        <v/>
      </c>
    </row>
    <row r="328" ht="34" customHeight="1">
      <c r="A328" s="130" t="n">
        <v>327</v>
      </c>
      <c r="B328" s="43" t="inlineStr">
        <is>
          <t>duplicate_within_export</t>
        </is>
      </c>
      <c r="C328" s="41" t="inlineStr">
        <is>
          <t>No agregar: duplicado interno</t>
        </is>
      </c>
      <c r="D328" s="43" t="inlineStr">
        <is>
          <t>Duplicate within update</t>
        </is>
      </c>
      <c r="E328" s="43" t="inlineStr">
        <is>
          <t>No</t>
        </is>
      </c>
      <c r="F328" s="43" t="inlineStr">
        <is>
          <t>Deduplication</t>
        </is>
      </c>
      <c r="G328" s="41">
        <f>IF(D328="Provisional include",IFERROR(INDEX('Texto_completo_191'!$H$2:$H$193,MATCH(A328,'Texto_completo_191'!$A$2:$A$193,0)),"Not recorded"),IF(D328="Report not retrieved","Not retrieved","Not applicable"))</f>
        <v/>
      </c>
      <c r="H328" s="41">
        <f>IF(D328="Provisional include",IFERROR(INDEX('Texto_completo_191'!$J$2:$J$193,MATCH(A328,'Texto_completo_191'!$A$2:$A$193,0)),"Pending adjudication"),IF(D328="Report not retrieved","Report not retrieved","Not applicable"))</f>
        <v/>
      </c>
      <c r="I328" s="41" t="str"/>
      <c r="J328" s="41" t="inlineStr">
        <is>
          <t>Mismo DOI o título que otro registro anterior de esta exportación.</t>
        </is>
      </c>
      <c r="K328" s="43" t="n">
        <v>250</v>
      </c>
      <c r="L328" s="43" t="n"/>
      <c r="M328" s="130" t="n">
        <v>2026</v>
      </c>
      <c r="N328" s="41" t="inlineStr">
        <is>
          <t>An Effective LRSF-DLNN-Based Autism Spectrum Disorder Prediction Using EEG and fMRI</t>
        </is>
      </c>
      <c r="O328" s="43" t="inlineStr">
        <is>
          <t>Sahunthala S and Malathi S and Tamil Thendral M and Sudhahar T N</t>
        </is>
      </c>
      <c r="P328" s="43" t="inlineStr">
        <is>
          <t>10.1002/dneu.70047</t>
        </is>
      </c>
      <c r="Q328" s="41" t="inlineStr">
        <is>
          <t>Developmental neurobiology</t>
        </is>
      </c>
      <c r="R328" s="43" t="inlineStr">
        <is>
          <t>article</t>
        </is>
      </c>
      <c r="S328" s="43" t="n"/>
      <c r="T328" s="43" t="inlineStr">
        <is>
          <t>https://doi.org/10.1002/dneu.70047</t>
        </is>
      </c>
      <c r="U328" s="41" t="str"/>
      <c r="V328"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328" s="43" t="inlineStr">
        <is>
          <t>title_abstract_plus_targeted_primary_source_verification</t>
        </is>
      </c>
      <c r="X328" s="43" t="inlineStr">
        <is>
          <t>doi:10.1002/dneu.70047</t>
        </is>
      </c>
      <c r="Y328" s="43">
        <f>COUNTIF($A$2:$A$431,A328)</f>
        <v/>
      </c>
      <c r="Z328" s="41">
        <f>IF(D328="Provisional include",IFERROR(IF(INDEX('Texto_completo_191'!$K$2:$K$193,MATCH(A328,'Texto_completo_191'!$A$2:$A$193,0))=0,"",INDEX('Texto_completo_191'!$K$2:$K$193,MATCH(A328,'Texto_completo_191'!$A$2:$A$193,0))),""),IF(D328="Excluded",J328,""))</f>
        <v/>
      </c>
      <c r="AA328" s="43">
        <f>IF(D328="Provisional include",IFERROR(IF(INDEX('Texto_completo_191'!$L$2:$L$193,MATCH(A328,'Texto_completo_191'!$A$2:$A$193,0))=0,"",INDEX('Texto_completo_191'!$L$2:$L$193,MATCH(A328,'Texto_completo_191'!$A$2:$A$193,0))),""),"")</f>
        <v/>
      </c>
      <c r="AB328" s="131">
        <f>IF(D328="Provisional include",IFERROR(IF(INDEX('Texto_completo_191'!$M$2:$M$193,MATCH(A328,'Texto_completo_191'!$A$2:$A$193,0))=0,"",INDEX('Texto_completo_191'!$M$2:$M$193,MATCH(A328,'Texto_completo_191'!$A$2:$A$193,0))),""),"")</f>
        <v/>
      </c>
    </row>
    <row r="329" ht="34" customHeight="1">
      <c r="A329" s="130" t="n">
        <v>328</v>
      </c>
      <c r="B329" s="43" t="inlineStr">
        <is>
          <t>exclude_secondary_or_nonempirical_publication</t>
        </is>
      </c>
      <c r="C329" s="41" t="inlineStr">
        <is>
          <t>Excluir: publicación secundaria/no empírica</t>
        </is>
      </c>
      <c r="D329" s="43" t="inlineStr">
        <is>
          <t>Excluded</t>
        </is>
      </c>
      <c r="E329" s="43" t="inlineStr">
        <is>
          <t>No</t>
        </is>
      </c>
      <c r="F329" s="43" t="inlineStr">
        <is>
          <t>Title/abstract screening</t>
        </is>
      </c>
      <c r="G329" s="41">
        <f>IF(D329="Provisional include",IFERROR(INDEX('Texto_completo_191'!$H$2:$H$193,MATCH(A329,'Texto_completo_191'!$A$2:$A$193,0)),"Not recorded"),IF(D329="Report not retrieved","Not retrieved","Not applicable"))</f>
        <v/>
      </c>
      <c r="H329" s="41">
        <f>IF(D329="Provisional include",IFERROR(INDEX('Texto_completo_191'!$J$2:$J$193,MATCH(A329,'Texto_completo_191'!$A$2:$A$193,0)),"Pending adjudication"),IF(D329="Report not retrieved","Report not retrieved","Not applicable"))</f>
        <v/>
      </c>
      <c r="I329" s="41" t="str"/>
      <c r="J329" s="41" t="inlineStr">
        <is>
          <t>Revisión, metaanálisis, encuesta de literatura, protocolo, perspectiva, carta, editorial o capítulo de síntesis sin estudio primario elegible.</t>
        </is>
      </c>
      <c r="K329" s="43" t="n"/>
      <c r="L329" s="43" t="n"/>
      <c r="M329" s="130" t="n">
        <v>2026</v>
      </c>
      <c r="N329" s="41" t="inlineStr">
        <is>
          <t>Closing the Gap in Autism Genetics: Population-Specific Variants and the Imperative for Global Inclusion</t>
        </is>
      </c>
      <c r="O329" s="43" t="inlineStr">
        <is>
          <t>Kan Yang and Yixiao Geng and Wei Zhou and Lingli Zhang and Zhankui Xu and Junwen Wang and Fei Li and Zilong Qiu</t>
        </is>
      </c>
      <c r="P329" s="43" t="inlineStr">
        <is>
          <t>10.1016/j.biopsych.2026.03.999</t>
        </is>
      </c>
      <c r="Q329" s="41" t="inlineStr">
        <is>
          <t>Biological Psychiatry</t>
        </is>
      </c>
      <c r="R329" s="43" t="inlineStr">
        <is>
          <t>article</t>
        </is>
      </c>
      <c r="S329" s="43" t="inlineStr">
        <is>
          <t>Elsevier Inc.</t>
        </is>
      </c>
      <c r="T329" s="43" t="inlineStr">
        <is>
          <t>https://www.sciencedirect.com/science/article/pii/S0006322326011297</t>
        </is>
      </c>
      <c r="U329" s="41" t="str"/>
      <c r="V329" s="43" t="inlineStr">
        <is>
          <t>Autism spectrum disorder (ASD) is a highly heritable neurodevelopmental condition with an exceptionally complex and heterogeneous genetic architecture, encompassing both polygenic common variants and rare, high-impact variants. Over the past decade, large-scale sequencing studies in Europe and North America have identified hundreds of ASD risk genes and substantially advanced biological insight. However, the global distribution of ASD genomic research remains profoundly imbalanced, with most non-European ancestry populations severely underrepresented. This Eurocentric bias constrains variant discovery, limits fine-mapping resolution, and reduces the generalizability of genetic findings, with direct implications for biological interpretation, diagnosis, and therapeutic development. In this review, we synthesize current evidence on the global landscape of ASD genomics, emphasizing the striking contrast between high-depth, well-powered Euro-American cohorts and the persistent undersequencing of populations in Asia and Africa. We highlight emerging data demonstrating pronounced ancestry-specific risk genes, indicating that the genetic architecture of ASD is not uniform worldwide. We further discuss the downstream biological inference and translational applications, including artificial intelligence–assisted diagnostics and gene-based therapies. We argue that achieving a comprehensive and biologically meaningful understanding of risk genes of ASD requires large-scale trans-ethnic sequencing, integrative multi-omic approaches, and coordinated global collaboration.</t>
        </is>
      </c>
      <c r="W329" s="43" t="inlineStr">
        <is>
          <t>title_abstract_plus_targeted_primary_source_verification</t>
        </is>
      </c>
      <c r="X329" s="43" t="inlineStr">
        <is>
          <t>doi:10.1016/j.biopsych.2026.03.999</t>
        </is>
      </c>
      <c r="Y329" s="43">
        <f>COUNTIF($A$2:$A$431,A329)</f>
        <v/>
      </c>
      <c r="Z329" s="41">
        <f>IF(D329="Provisional include",IFERROR(IF(INDEX('Texto_completo_191'!$K$2:$K$193,MATCH(A329,'Texto_completo_191'!$A$2:$A$193,0))=0,"",INDEX('Texto_completo_191'!$K$2:$K$193,MATCH(A329,'Texto_completo_191'!$A$2:$A$193,0))),""),IF(D329="Excluded",J329,""))</f>
        <v/>
      </c>
      <c r="AA329" s="43">
        <f>IF(D329="Provisional include",IFERROR(IF(INDEX('Texto_completo_191'!$L$2:$L$193,MATCH(A329,'Texto_completo_191'!$A$2:$A$193,0))=0,"",INDEX('Texto_completo_191'!$L$2:$L$193,MATCH(A329,'Texto_completo_191'!$A$2:$A$193,0))),""),"")</f>
        <v/>
      </c>
      <c r="AB329" s="131">
        <f>IF(D329="Provisional include",IFERROR(IF(INDEX('Texto_completo_191'!$M$2:$M$193,MATCH(A329,'Texto_completo_191'!$A$2:$A$193,0))=0,"",INDEX('Texto_completo_191'!$M$2:$M$193,MATCH(A329,'Texto_completo_191'!$A$2:$A$193,0))),""),"")</f>
        <v/>
      </c>
    </row>
    <row r="330" ht="34" customHeight="1">
      <c r="A330" s="130" t="n">
        <v>329</v>
      </c>
      <c r="B330" s="43" t="inlineStr">
        <is>
          <t>duplicate_within_export</t>
        </is>
      </c>
      <c r="C330" s="41" t="inlineStr">
        <is>
          <t>No agregar: duplicado interno</t>
        </is>
      </c>
      <c r="D330" s="43" t="inlineStr">
        <is>
          <t>Duplicate within update</t>
        </is>
      </c>
      <c r="E330" s="43" t="inlineStr">
        <is>
          <t>No</t>
        </is>
      </c>
      <c r="F330" s="43" t="inlineStr">
        <is>
          <t>Deduplication</t>
        </is>
      </c>
      <c r="G330" s="41">
        <f>IF(D330="Provisional include",IFERROR(INDEX('Texto_completo_191'!$H$2:$H$193,MATCH(A330,'Texto_completo_191'!$A$2:$A$193,0)),"Not recorded"),IF(D330="Report not retrieved","Not retrieved","Not applicable"))</f>
        <v/>
      </c>
      <c r="H330" s="41">
        <f>IF(D330="Provisional include",IFERROR(INDEX('Texto_completo_191'!$J$2:$J$193,MATCH(A330,'Texto_completo_191'!$A$2:$A$193,0)),"Pending adjudication"),IF(D330="Report not retrieved","Report not retrieved","Not applicable"))</f>
        <v/>
      </c>
      <c r="I330" s="41" t="str"/>
      <c r="J330" s="41" t="inlineStr">
        <is>
          <t>Mismo DOI o título que otro registro anterior de esta exportación.</t>
        </is>
      </c>
      <c r="K330" s="43" t="n">
        <v>254</v>
      </c>
      <c r="L330" s="43" t="n"/>
      <c r="M330" s="130" t="n">
        <v>2026</v>
      </c>
      <c r="N330" s="41" t="inlineStr">
        <is>
          <t>Hybrid groupers-moray orangutan optimization algorithm-based dense-resolution network for autism spectrum disorder detection using multimodal data</t>
        </is>
      </c>
      <c r="O330" s="43" t="inlineStr">
        <is>
          <t>Urtti Bhagyalatha and Bidush Kumar Sahoo and Satish Muppidi</t>
        </is>
      </c>
      <c r="P330" s="43" t="inlineStr">
        <is>
          <t>10.1016/j.pscychresns.2026.112204</t>
        </is>
      </c>
      <c r="Q330" s="41" t="inlineStr">
        <is>
          <t>Psychiatry Research - Neuroimaging</t>
        </is>
      </c>
      <c r="R330" s="43" t="inlineStr">
        <is>
          <t>article</t>
        </is>
      </c>
      <c r="S330" s="43" t="inlineStr">
        <is>
          <t>Elsevier Ireland Ltd</t>
        </is>
      </c>
      <c r="T330" s="43" t="inlineStr">
        <is>
          <t>https://www.sciencedirect.com/science/article/pii/S0925492726000697</t>
        </is>
      </c>
      <c r="U330" s="41" t="str"/>
      <c r="V330"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330" s="43" t="inlineStr">
        <is>
          <t>title_abstract_plus_targeted_primary_source_verification</t>
        </is>
      </c>
      <c r="X330" s="43" t="inlineStr">
        <is>
          <t>doi:10.1016/j.pscychresns.2026.112204</t>
        </is>
      </c>
      <c r="Y330" s="43">
        <f>COUNTIF($A$2:$A$431,A330)</f>
        <v/>
      </c>
      <c r="Z330" s="41">
        <f>IF(D330="Provisional include",IFERROR(IF(INDEX('Texto_completo_191'!$K$2:$K$193,MATCH(A330,'Texto_completo_191'!$A$2:$A$193,0))=0,"",INDEX('Texto_completo_191'!$K$2:$K$193,MATCH(A330,'Texto_completo_191'!$A$2:$A$193,0))),""),IF(D330="Excluded",J330,""))</f>
        <v/>
      </c>
      <c r="AA330" s="43">
        <f>IF(D330="Provisional include",IFERROR(IF(INDEX('Texto_completo_191'!$L$2:$L$193,MATCH(A330,'Texto_completo_191'!$A$2:$A$193,0))=0,"",INDEX('Texto_completo_191'!$L$2:$L$193,MATCH(A330,'Texto_completo_191'!$A$2:$A$193,0))),""),"")</f>
        <v/>
      </c>
      <c r="AB330" s="131">
        <f>IF(D330="Provisional include",IFERROR(IF(INDEX('Texto_completo_191'!$M$2:$M$193,MATCH(A330,'Texto_completo_191'!$A$2:$A$193,0))=0,"",INDEX('Texto_completo_191'!$M$2:$M$193,MATCH(A330,'Texto_completo_191'!$A$2:$A$193,0))),""),"")</f>
        <v/>
      </c>
    </row>
    <row r="331" ht="34" customHeight="1">
      <c r="A331" s="130" t="n">
        <v>330</v>
      </c>
      <c r="B331" s="43" t="inlineStr">
        <is>
          <t>duplicate_within_export</t>
        </is>
      </c>
      <c r="C331" s="41" t="inlineStr">
        <is>
          <t>No agregar: duplicado interno</t>
        </is>
      </c>
      <c r="D331" s="43" t="inlineStr">
        <is>
          <t>Duplicate within update</t>
        </is>
      </c>
      <c r="E331" s="43" t="inlineStr">
        <is>
          <t>No</t>
        </is>
      </c>
      <c r="F331" s="43" t="inlineStr">
        <is>
          <t>Deduplication</t>
        </is>
      </c>
      <c r="G331" s="41">
        <f>IF(D331="Provisional include",IFERROR(INDEX('Texto_completo_191'!$H$2:$H$193,MATCH(A331,'Texto_completo_191'!$A$2:$A$193,0)),"Not recorded"),IF(D331="Report not retrieved","Not retrieved","Not applicable"))</f>
        <v/>
      </c>
      <c r="H331" s="41">
        <f>IF(D331="Provisional include",IFERROR(INDEX('Texto_completo_191'!$J$2:$J$193,MATCH(A331,'Texto_completo_191'!$A$2:$A$193,0)),"Pending adjudication"),IF(D331="Report not retrieved","Report not retrieved","Not applicable"))</f>
        <v/>
      </c>
      <c r="I331" s="41" t="str"/>
      <c r="J331" s="41" t="inlineStr">
        <is>
          <t>Mismo DOI o título que otro registro anterior de esta exportación.</t>
        </is>
      </c>
      <c r="K331" s="43" t="n">
        <v>325</v>
      </c>
      <c r="L331" s="43" t="n"/>
      <c r="M331" s="130" t="n">
        <v>2026</v>
      </c>
      <c r="N331" s="41" t="inlineStr">
        <is>
          <t>Challenges in translating AI-driven ASD/ADHD diagnosis: A methodological systematic review</t>
        </is>
      </c>
      <c r="O331" s="43" t="inlineStr">
        <is>
          <t>Abdur Rasool and Faizan Ahmad and Chayut Bunterngchit and Saba Aslam</t>
        </is>
      </c>
      <c r="P331" s="43" t="inlineStr">
        <is>
          <t>10.1016/j.ijmedinf.2026.106417</t>
        </is>
      </c>
      <c r="Q331" s="41" t="inlineStr">
        <is>
          <t>International Journal of Medical Informatics</t>
        </is>
      </c>
      <c r="R331" s="43" t="inlineStr">
        <is>
          <t>article</t>
        </is>
      </c>
      <c r="S331" s="43" t="inlineStr">
        <is>
          <t>Elsevier Ireland Ltd</t>
        </is>
      </c>
      <c r="T331" s="43" t="inlineStr">
        <is>
          <t>https://doi.org/10.1016/j.ijmedinf.2026.106417</t>
        </is>
      </c>
      <c r="U331" s="41" t="str"/>
      <c r="V331"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W331" s="43" t="inlineStr">
        <is>
          <t>title_abstract_plus_targeted_primary_source_verification</t>
        </is>
      </c>
      <c r="X331" s="43" t="inlineStr">
        <is>
          <t>doi:10.1016/j.ijmedinf.2026.106417</t>
        </is>
      </c>
      <c r="Y331" s="43">
        <f>COUNTIF($A$2:$A$431,A331)</f>
        <v/>
      </c>
      <c r="Z331" s="41">
        <f>IF(D331="Provisional include",IFERROR(IF(INDEX('Texto_completo_191'!$K$2:$K$193,MATCH(A331,'Texto_completo_191'!$A$2:$A$193,0))=0,"",INDEX('Texto_completo_191'!$K$2:$K$193,MATCH(A331,'Texto_completo_191'!$A$2:$A$193,0))),""),IF(D331="Excluded",J331,""))</f>
        <v/>
      </c>
      <c r="AA331" s="43">
        <f>IF(D331="Provisional include",IFERROR(IF(INDEX('Texto_completo_191'!$L$2:$L$193,MATCH(A331,'Texto_completo_191'!$A$2:$A$193,0))=0,"",INDEX('Texto_completo_191'!$L$2:$L$193,MATCH(A331,'Texto_completo_191'!$A$2:$A$193,0))),""),"")</f>
        <v/>
      </c>
      <c r="AB331" s="131">
        <f>IF(D331="Provisional include",IFERROR(IF(INDEX('Texto_completo_191'!$M$2:$M$193,MATCH(A331,'Texto_completo_191'!$A$2:$A$193,0))=0,"",INDEX('Texto_completo_191'!$M$2:$M$193,MATCH(A331,'Texto_completo_191'!$A$2:$A$193,0))),""),"")</f>
        <v/>
      </c>
    </row>
    <row r="332" ht="34" customHeight="1">
      <c r="A332" s="130" t="n">
        <v>331</v>
      </c>
      <c r="B332" s="43" t="inlineStr">
        <is>
          <t>include_after_full_text_open_access</t>
        </is>
      </c>
      <c r="C332" s="41" t="inlineStr">
        <is>
          <t>Incluir tras revisión de texto completo abierto</t>
        </is>
      </c>
      <c r="D332" s="43" t="inlineStr">
        <is>
          <t>Provisional include</t>
        </is>
      </c>
      <c r="E332" s="43" t="inlineStr">
        <is>
          <t>Sí</t>
        </is>
      </c>
      <c r="F332" s="43" t="inlineStr">
        <is>
          <t>Full-text review</t>
        </is>
      </c>
      <c r="G332" s="41">
        <f>IF(D332="Provisional include",IFERROR(INDEX('Texto_completo_191'!$H$2:$H$193,MATCH(A332,'Texto_completo_191'!$A$2:$A$193,0)),"Not recorded"),IF(D332="Report not retrieved","Not retrieved","Not applicable"))</f>
        <v/>
      </c>
      <c r="H332" s="41">
        <f>IF(D332="Provisional include",IFERROR(INDEX('Texto_completo_191'!$J$2:$J$193,MATCH(A332,'Texto_completo_191'!$A$2:$A$193,0)),"Pending adjudication"),IF(D332="Report not retrieved","Report not retrieved","Not applicable"))</f>
        <v/>
      </c>
      <c r="I332" s="41" t="n"/>
      <c r="J332" s="41" t="inlineStr">
        <is>
          <t>Texto completo confirma estudio primario con Deep Learning aplicado a ASD (Classification (ASD vs control)).</t>
        </is>
      </c>
      <c r="K332" s="43" t="n"/>
      <c r="L332" s="43" t="n"/>
      <c r="M332" s="130" t="n">
        <v>2026</v>
      </c>
      <c r="N332" s="41" t="inlineStr">
        <is>
          <t>Hybrid deep learning and feature selection approach for autism detection from rs-fMRI data</t>
        </is>
      </c>
      <c r="O332" s="43" t="inlineStr">
        <is>
          <t>Mohamed Abd Elaziz and Nermine Mahmoud and Ahmed A Ewees and Mohamed G Khattap and Abdelghani Dahou and Safar M Alghamdi and I Nafisah and Ibrahim A Fares and Mohammed Azmi Al-Betar</t>
        </is>
      </c>
      <c r="P332" s="43" t="inlineStr">
        <is>
          <t>10.1371/journal.pone.0339921</t>
        </is>
      </c>
      <c r="Q332" s="41" t="inlineStr">
        <is>
          <t>PLOS ONE</t>
        </is>
      </c>
      <c r="R332" s="43" t="inlineStr">
        <is>
          <t>article</t>
        </is>
      </c>
      <c r="S332" s="43" t="inlineStr">
        <is>
          <t>Public Library of Science</t>
        </is>
      </c>
      <c r="T332" s="43" t="inlineStr">
        <is>
          <t>https://journals.plos.org/plosone/article/file?id=10.1371/journal.pone.0339921&amp;type=printable</t>
        </is>
      </c>
      <c r="U332" s="41" t="inlineStr">
        <is>
          <t>Texto completo abierto revisado; evidencia y codificación en Extraccion_RQ_nuevos.</t>
        </is>
      </c>
      <c r="V332" s="43"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W332" s="43" t="inlineStr">
        <is>
          <t>open_full_text_review_2026_09_04</t>
        </is>
      </c>
      <c r="X332" s="43" t="inlineStr">
        <is>
          <t>doi:10.1371/journal.pone.0339921</t>
        </is>
      </c>
      <c r="Y332" s="43">
        <f>COUNTIF($A$2:$A$431,A332)</f>
        <v/>
      </c>
      <c r="Z332" s="41">
        <f>IF(D332="Provisional include",IFERROR(IF(INDEX('Texto_completo_191'!$K$2:$K$193,MATCH(A332,'Texto_completo_191'!$A$2:$A$193,0))=0,"",INDEX('Texto_completo_191'!$K$2:$K$193,MATCH(A332,'Texto_completo_191'!$A$2:$A$193,0))),""),IF(D332="Excluded",J332,""))</f>
        <v/>
      </c>
      <c r="AA332" s="43">
        <f>IF(D332="Provisional include",IFERROR(IF(INDEX('Texto_completo_191'!$L$2:$L$193,MATCH(A332,'Texto_completo_191'!$A$2:$A$193,0))=0,"",INDEX('Texto_completo_191'!$L$2:$L$193,MATCH(A332,'Texto_completo_191'!$A$2:$A$193,0))),""),"")</f>
        <v/>
      </c>
      <c r="AB332" s="131">
        <f>IF(D332="Provisional include",IFERROR(IF(INDEX('Texto_completo_191'!$M$2:$M$193,MATCH(A332,'Texto_completo_191'!$A$2:$A$193,0))=0,"",INDEX('Texto_completo_191'!$M$2:$M$193,MATCH(A332,'Texto_completo_191'!$A$2:$A$193,0))),""),"")</f>
        <v/>
      </c>
    </row>
    <row r="333" ht="34" customHeight="1">
      <c r="A333" s="130" t="n">
        <v>332</v>
      </c>
      <c r="B333" s="43" t="inlineStr">
        <is>
          <t>duplicate_within_export</t>
        </is>
      </c>
      <c r="C333" s="41" t="inlineStr">
        <is>
          <t>No agregar: duplicado interno</t>
        </is>
      </c>
      <c r="D333" s="43" t="inlineStr">
        <is>
          <t>Duplicate within update</t>
        </is>
      </c>
      <c r="E333" s="43" t="inlineStr">
        <is>
          <t>No</t>
        </is>
      </c>
      <c r="F333" s="43" t="inlineStr">
        <is>
          <t>Deduplication</t>
        </is>
      </c>
      <c r="G333" s="41">
        <f>IF(D333="Provisional include",IFERROR(INDEX('Texto_completo_191'!$H$2:$H$193,MATCH(A333,'Texto_completo_191'!$A$2:$A$193,0)),"Not recorded"),IF(D333="Report not retrieved","Not retrieved","Not applicable"))</f>
        <v/>
      </c>
      <c r="H333" s="41">
        <f>IF(D333="Provisional include",IFERROR(INDEX('Texto_completo_191'!$J$2:$J$193,MATCH(A333,'Texto_completo_191'!$A$2:$A$193,0)),"Pending adjudication"),IF(D333="Report not retrieved","Report not retrieved","Not applicable"))</f>
        <v/>
      </c>
      <c r="I333" s="41" t="str"/>
      <c r="J333" s="41" t="inlineStr">
        <is>
          <t>Mismo DOI o título que otro registro anterior de esta exportación.</t>
        </is>
      </c>
      <c r="K333" s="43" t="n">
        <v>248</v>
      </c>
      <c r="L333" s="43" t="n"/>
      <c r="M333" s="130" t="n">
        <v>2026</v>
      </c>
      <c r="N333" s="41" t="inlineStr">
        <is>
          <t>Optimized quadrangle attention consolidated convolutional multi-scale vision transformer based autism detection</t>
        </is>
      </c>
      <c r="O333" s="43" t="inlineStr">
        <is>
          <t>Jagadesh Balasubramani</t>
        </is>
      </c>
      <c r="P333" s="43" t="inlineStr">
        <is>
          <t>10.1016/j.pscychresns.2026.112251</t>
        </is>
      </c>
      <c r="Q333" s="41" t="inlineStr">
        <is>
          <t>Psychiatry Research - Neuroimaging</t>
        </is>
      </c>
      <c r="R333" s="43" t="inlineStr">
        <is>
          <t>article</t>
        </is>
      </c>
      <c r="S333" s="43" t="inlineStr">
        <is>
          <t>Elsevier Ireland Ltd</t>
        </is>
      </c>
      <c r="T333" s="43" t="inlineStr">
        <is>
          <t>https://www.sciencedirect.com/science/article/pii/S0925492726001162</t>
        </is>
      </c>
      <c r="U333" s="41" t="str"/>
      <c r="V333"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333" s="43" t="inlineStr">
        <is>
          <t>title_abstract_plus_targeted_primary_source_verification</t>
        </is>
      </c>
      <c r="X333" s="43" t="inlineStr">
        <is>
          <t>doi:10.1016/j.pscychresns.2026.112251</t>
        </is>
      </c>
      <c r="Y333" s="43">
        <f>COUNTIF($A$2:$A$431,A333)</f>
        <v/>
      </c>
      <c r="Z333" s="41">
        <f>IF(D333="Provisional include",IFERROR(IF(INDEX('Texto_completo_191'!$K$2:$K$193,MATCH(A333,'Texto_completo_191'!$A$2:$A$193,0))=0,"",INDEX('Texto_completo_191'!$K$2:$K$193,MATCH(A333,'Texto_completo_191'!$A$2:$A$193,0))),""),IF(D333="Excluded",J333,""))</f>
        <v/>
      </c>
      <c r="AA333" s="43">
        <f>IF(D333="Provisional include",IFERROR(IF(INDEX('Texto_completo_191'!$L$2:$L$193,MATCH(A333,'Texto_completo_191'!$A$2:$A$193,0))=0,"",INDEX('Texto_completo_191'!$L$2:$L$193,MATCH(A333,'Texto_completo_191'!$A$2:$A$193,0))),""),"")</f>
        <v/>
      </c>
      <c r="AB333" s="131">
        <f>IF(D333="Provisional include",IFERROR(IF(INDEX('Texto_completo_191'!$M$2:$M$193,MATCH(A333,'Texto_completo_191'!$A$2:$A$193,0))=0,"",INDEX('Texto_completo_191'!$M$2:$M$193,MATCH(A333,'Texto_completo_191'!$A$2:$A$193,0))),""),"")</f>
        <v/>
      </c>
    </row>
    <row r="334" ht="34" customHeight="1">
      <c r="A334" s="130" t="n">
        <v>333</v>
      </c>
      <c r="B334" s="43" t="inlineStr">
        <is>
          <t>exclude_no_qualifying_ai_application</t>
        </is>
      </c>
      <c r="C334" s="41" t="inlineStr">
        <is>
          <t>Excluir: sin aplicación de IA elegible</t>
        </is>
      </c>
      <c r="D334" s="43" t="inlineStr">
        <is>
          <t>Excluded</t>
        </is>
      </c>
      <c r="E334" s="43" t="inlineStr">
        <is>
          <t>No</t>
        </is>
      </c>
      <c r="F334" s="43" t="inlineStr">
        <is>
          <t>Title/abstract screening</t>
        </is>
      </c>
      <c r="G334" s="41">
        <f>IF(D334="Provisional include",IFERROR(INDEX('Texto_completo_191'!$H$2:$H$193,MATCH(A334,'Texto_completo_191'!$A$2:$A$193,0)),"Not recorded"),IF(D334="Report not retrieved","Not retrieved","Not applicable"))</f>
        <v/>
      </c>
      <c r="H334" s="41">
        <f>IF(D334="Provisional include",IFERROR(INDEX('Texto_completo_191'!$J$2:$J$193,MATCH(A334,'Texto_completo_191'!$A$2:$A$193,0)),"Pending adjudication"),IF(D334="Report not retrieved","Report not retrieved","Not applicable"))</f>
        <v/>
      </c>
      <c r="I334" s="41" t="str"/>
      <c r="J334" s="41" t="inlineStr">
        <is>
          <t>El trabajo no implementa ni evalúa una técnica de IA/ML como componente sustantivo del estudio de ASD.</t>
        </is>
      </c>
      <c r="K334" s="43" t="n"/>
      <c r="L334" s="43" t="n"/>
      <c r="M334" s="130" t="n">
        <v>2026</v>
      </c>
      <c r="N334" s="41" t="inlineStr">
        <is>
          <t>Orthopaedist Beware: Severe Nutritional Rickets and Autism Spectrum Disorder</t>
        </is>
      </c>
      <c r="O334" s="43" t="inlineStr">
        <is>
          <t>Mohamed Said and Alexandra Falkenberg and Leila Alvandi and Edina Gjonbalaj and Alexa J Karkenny and Melinda S Sharkey</t>
        </is>
      </c>
      <c r="P334" s="43" t="inlineStr">
        <is>
          <t>10.1016/j.jposna.2026.100382</t>
        </is>
      </c>
      <c r="Q334" s="41" t="inlineStr">
        <is>
          <t>Journal of the Pediatric Orthopaedic Society of North America</t>
        </is>
      </c>
      <c r="R334" s="43" t="inlineStr">
        <is>
          <t>article</t>
        </is>
      </c>
      <c r="S334" s="43" t="inlineStr">
        <is>
          <t>Elsevier B.V.</t>
        </is>
      </c>
      <c r="T334" s="43" t="inlineStr">
        <is>
          <t>https://www.sciencedirect.com/science/article/pii/S2768276526000611</t>
        </is>
      </c>
      <c r="U334" s="41" t="str"/>
      <c r="V334" s="43" t="inlineStr">
        <is>
          <t>Background: The prevalence of autism spectrum disorder (ASD) continues to rise in the United States, and many affected children have highly selective diets and sensory-driven food aversions that increase the risk of micronutrient deficiencies. In low-resource settings, food insecurity and limited access to autism evaluation and supportive services may further heighten this risk. At our urban tertiary pediatric center, we have diagnosed severe nutritional rickets in a number of children and adolescents with ASD and restrictive diets. This case series describes the clinical, metabolic, and orthopaedic manifestations of nutritional rickets in this population. Methods: We performed a retrospective chart review at a single urban tertiary children's hospital to identify pediatric and adolescent patients with ASD who presented with symptomatic nutritional rickets from 2019 to 2024. Patients were included if they had clinical findings concerning for rickets, laboratory evidence of vitamin D deficiency (with or without hypocalcemia), and radiographic findings consistent with rickets. We collected demographics, presenting symptoms, dietary patterns, key examination findings, laboratory values, imaging features, management, and outcomes, including follow-up calcium and vitamin D levels. Socioeconomic status was characterized using the Child Opportunity Index (COI) 2.0 by a residential ZIP code. Results: Eleven patients (age: 4-16 years) met the inclusion criteria. All patients resided in neighborhoods in the lowest COI quintile. All had 25-hydroxy vitamin D levels &lt;10 ng/mL; 8 had serum calcium &lt;7.0 mg/dL, and 3 presented with hypocalcemic seizures. Seven patients presented to the pediatric orthopaedic surgeon with a variety of musculoskeletal complaints, and radiographs commonly demonstrated genu valgum and rickets. Most patients improved with nutritional supplementation alone. At follow-up, serum calcium normalized in all patients, vitamin D normalized in 4 patients, remained low in 6, and was undetectable in 1 patient. Severe complications included bilateral femoral neck fractures requiring open reduction and internal fixation and deformity severe enough to require operative intervention (osteotomy and guided growth). Conclusions: Older children and adolescents with ASD and highly selective diets, particularly those living in very low-opportunity neighborhoods, may develop severe nutritional rickets with presentations ranging from subtle gait changes and progressive valgus deformity to hypocalcemic seizures. Orthopaedists should maintain a high index of suspicion for metabolic bone disease in this population and obtain a focused dietary history, targeted laboratory testing, and radiographs to enable timely treatment and prevent morbidity. Key Concepts: (1) Older children and adolescents with autism spectrum disorder (ASD) and highly selective diets, particularly those living in very low-opportunity neighborhoods, can develop severe nutritional rickets and may present first to the orthopaedic surgeon. (2) Presentations range from subtle gait changes and/or progressive genu valgum to hypocalcemic seizures. (3) Dietary history, targeted laboratory testing, and radiographs are essential for timely diagnosis and prevention of morbidity. Level of Evidence: IV</t>
        </is>
      </c>
      <c r="W334" s="43" t="inlineStr">
        <is>
          <t>title_abstract_plus_targeted_primary_source_verification</t>
        </is>
      </c>
      <c r="X334" s="43" t="inlineStr">
        <is>
          <t>doi:10.1016/j.jposna.2026.100382</t>
        </is>
      </c>
      <c r="Y334" s="43">
        <f>COUNTIF($A$2:$A$431,A334)</f>
        <v/>
      </c>
      <c r="Z334" s="41">
        <f>IF(D334="Provisional include",IFERROR(IF(INDEX('Texto_completo_191'!$K$2:$K$193,MATCH(A334,'Texto_completo_191'!$A$2:$A$193,0))=0,"",INDEX('Texto_completo_191'!$K$2:$K$193,MATCH(A334,'Texto_completo_191'!$A$2:$A$193,0))),""),IF(D334="Excluded",J334,""))</f>
        <v/>
      </c>
      <c r="AA334" s="43">
        <f>IF(D334="Provisional include",IFERROR(IF(INDEX('Texto_completo_191'!$L$2:$L$193,MATCH(A334,'Texto_completo_191'!$A$2:$A$193,0))=0,"",INDEX('Texto_completo_191'!$L$2:$L$193,MATCH(A334,'Texto_completo_191'!$A$2:$A$193,0))),""),"")</f>
        <v/>
      </c>
      <c r="AB334" s="131">
        <f>IF(D334="Provisional include",IFERROR(IF(INDEX('Texto_completo_191'!$M$2:$M$193,MATCH(A334,'Texto_completo_191'!$A$2:$A$193,0))=0,"",INDEX('Texto_completo_191'!$M$2:$M$193,MATCH(A334,'Texto_completo_191'!$A$2:$A$193,0))),""),"")</f>
        <v/>
      </c>
    </row>
    <row r="335" ht="34" customHeight="1">
      <c r="A335" s="130" t="n">
        <v>334</v>
      </c>
      <c r="B335" s="43" t="inlineStr">
        <is>
          <t>include_after_title_abstract_screen</t>
        </is>
      </c>
      <c r="C335" s="41" t="inlineStr">
        <is>
          <t>Incluir provisionalmente</t>
        </is>
      </c>
      <c r="D335" s="43" t="inlineStr">
        <is>
          <t>Provisional include</t>
        </is>
      </c>
      <c r="E335" s="43" t="inlineStr">
        <is>
          <t>Sí</t>
        </is>
      </c>
      <c r="F335" s="43" t="inlineStr">
        <is>
          <t>Title/abstract screening</t>
        </is>
      </c>
      <c r="G335" s="41">
        <f>IF(D335="Provisional include",IFERROR(INDEX('Texto_completo_191'!$H$2:$H$193,MATCH(A335,'Texto_completo_191'!$A$2:$A$193,0)),"Not recorded"),IF(D335="Report not retrieved","Not retrieved","Not applicable"))</f>
        <v/>
      </c>
      <c r="H335" s="41">
        <f>IF(D335="Provisional include",IFERROR(INDEX('Texto_completo_191'!$J$2:$J$193,MATCH(A335,'Texto_completo_191'!$A$2:$A$193,0)),"Pending adjudication"),IF(D335="Report not retrieved","Report not retrieved","Not applicable"))</f>
        <v/>
      </c>
      <c r="I335" s="41" t="str"/>
      <c r="J335" s="41" t="inlineStr">
        <is>
          <t>Estudio primario o implementación/evaluación empírica de IA, aprendizaje automático o modelado computacional aplicado a ASD, riesgo, caracterización, apoyo o intervención.</t>
        </is>
      </c>
      <c r="K335" s="43" t="n"/>
      <c r="L335" s="43" t="n"/>
      <c r="M335" s="130" t="n">
        <v>2026</v>
      </c>
      <c r="N335" s="41" t="inlineStr">
        <is>
          <t>Constructing a Predictive Model for Children with Autism Spectrum Disorder Based on Whole-Brain MR Radiomics: A Machine Learning Study</t>
        </is>
      </c>
      <c r="O335" s="43" t="inlineStr">
        <is>
          <t>Xi Chen and Jiaxuan Peng and Zihan Zhang and Qiaowei Song and Dongxue Li and Gongyong Zhai and Wanyun Fu and Zhenyu Shu</t>
        </is>
      </c>
      <c r="P335" s="43" t="inlineStr">
        <is>
          <t>10.3174/ajnr.A8939</t>
        </is>
      </c>
      <c r="Q335" s="41" t="inlineStr">
        <is>
          <t>American Journal of Neuroradiology</t>
        </is>
      </c>
      <c r="R335" s="43" t="inlineStr">
        <is>
          <t>article</t>
        </is>
      </c>
      <c r="S335" s="43" t="inlineStr">
        <is>
          <t>American Society of Neuroradiology</t>
        </is>
      </c>
      <c r="T335" s="43" t="inlineStr">
        <is>
          <t>https://doi.org/10.3174/ajnr.A8939</t>
        </is>
      </c>
      <c r="U335" s="41" t="str"/>
      <c r="V335" s="43"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W335" s="43" t="inlineStr">
        <is>
          <t>title_abstract_plus_targeted_primary_source_verification</t>
        </is>
      </c>
      <c r="X335" s="43" t="inlineStr">
        <is>
          <t>doi:10.3174/ajnr.a8939</t>
        </is>
      </c>
      <c r="Y335" s="43">
        <f>COUNTIF($A$2:$A$431,A335)</f>
        <v/>
      </c>
      <c r="Z335" s="41">
        <f>IF(D335="Provisional include",IFERROR(IF(INDEX('Texto_completo_191'!$K$2:$K$193,MATCH(A335,'Texto_completo_191'!$A$2:$A$193,0))=0,"",INDEX('Texto_completo_191'!$K$2:$K$193,MATCH(A335,'Texto_completo_191'!$A$2:$A$193,0))),""),IF(D335="Excluded",J335,""))</f>
        <v/>
      </c>
      <c r="AA335" s="43">
        <f>IF(D335="Provisional include",IFERROR(IF(INDEX('Texto_completo_191'!$L$2:$L$193,MATCH(A335,'Texto_completo_191'!$A$2:$A$193,0))=0,"",INDEX('Texto_completo_191'!$L$2:$L$193,MATCH(A335,'Texto_completo_191'!$A$2:$A$193,0))),""),"")</f>
        <v/>
      </c>
      <c r="AB335" s="131">
        <f>IF(D335="Provisional include",IFERROR(IF(INDEX('Texto_completo_191'!$M$2:$M$193,MATCH(A335,'Texto_completo_191'!$A$2:$A$193,0))=0,"",INDEX('Texto_completo_191'!$M$2:$M$193,MATCH(A335,'Texto_completo_191'!$A$2:$A$193,0))),""),"")</f>
        <v/>
      </c>
    </row>
    <row r="336" ht="34" customHeight="1">
      <c r="A336" s="130" t="n">
        <v>335</v>
      </c>
      <c r="B336" s="43" t="inlineStr">
        <is>
          <t>include_after_full_text_open_access</t>
        </is>
      </c>
      <c r="C336" s="41" t="inlineStr">
        <is>
          <t>Incluir tras revisión de texto completo abierto</t>
        </is>
      </c>
      <c r="D336" s="43" t="inlineStr">
        <is>
          <t>Provisional include</t>
        </is>
      </c>
      <c r="E336" s="43" t="inlineStr">
        <is>
          <t>Sí</t>
        </is>
      </c>
      <c r="F336" s="43" t="inlineStr">
        <is>
          <t>Full-text review</t>
        </is>
      </c>
      <c r="G336" s="41">
        <f>IF(D336="Provisional include",IFERROR(INDEX('Texto_completo_191'!$H$2:$H$193,MATCH(A336,'Texto_completo_191'!$A$2:$A$193,0)),"Not recorded"),IF(D336="Report not retrieved","Not retrieved","Not applicable"))</f>
        <v/>
      </c>
      <c r="H336" s="41">
        <f>IF(D336="Provisional include",IFERROR(INDEX('Texto_completo_191'!$J$2:$J$193,MATCH(A336,'Texto_completo_191'!$A$2:$A$193,0)),"Pending adjudication"),IF(D336="Report not retrieved","Report not retrieved","Not applicable"))</f>
        <v/>
      </c>
      <c r="I336" s="41" t="n"/>
      <c r="J336" s="41" t="inlineStr">
        <is>
          <t>Texto completo confirma estudio primario con Machine Learning aplicado a ASD (Classification (ASD vs control)).</t>
        </is>
      </c>
      <c r="K336" s="43" t="n"/>
      <c r="L336" s="43" t="n"/>
      <c r="M336" s="130" t="n">
        <v>2026</v>
      </c>
      <c r="N336" s="41" t="inlineStr">
        <is>
          <t>Diagnostic Classification of Autism Spectrum Disorder in the Frequency Domain Using Resting-State fMRI</t>
        </is>
      </c>
      <c r="O336" s="43" t="inlineStr">
        <is>
          <t>Hossein Haghighat</t>
        </is>
      </c>
      <c r="P336" s="43" t="inlineStr">
        <is>
          <t>10.1007/s12021-026-09782-5</t>
        </is>
      </c>
      <c r="Q336" s="41" t="inlineStr">
        <is>
          <t>Neuroinformatics</t>
        </is>
      </c>
      <c r="R336" s="43" t="inlineStr">
        <is>
          <t>article</t>
        </is>
      </c>
      <c r="S336" s="43" t="inlineStr">
        <is>
          <t>Springer</t>
        </is>
      </c>
      <c r="T336" s="43" t="inlineStr">
        <is>
          <t>https://www.researchsquare.com/article/rs-3427251/latest.pdf</t>
        </is>
      </c>
      <c r="U336" s="41" t="inlineStr">
        <is>
          <t>Texto completo abierto revisado; evidencia y codificación en Extraccion_RQ_nuevos.</t>
        </is>
      </c>
      <c r="V336" s="43"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W336" s="43" t="inlineStr">
        <is>
          <t>open_full_text_review_2026_09_04</t>
        </is>
      </c>
      <c r="X336" s="43" t="inlineStr">
        <is>
          <t>doi:10.1007/s12021-026-09782-5</t>
        </is>
      </c>
      <c r="Y336" s="43">
        <f>COUNTIF($A$2:$A$431,A336)</f>
        <v/>
      </c>
      <c r="Z336" s="41">
        <f>IF(D336="Provisional include",IFERROR(IF(INDEX('Texto_completo_191'!$K$2:$K$193,MATCH(A336,'Texto_completo_191'!$A$2:$A$193,0))=0,"",INDEX('Texto_completo_191'!$K$2:$K$193,MATCH(A336,'Texto_completo_191'!$A$2:$A$193,0))),""),IF(D336="Excluded",J336,""))</f>
        <v/>
      </c>
      <c r="AA336" s="43">
        <f>IF(D336="Provisional include",IFERROR(IF(INDEX('Texto_completo_191'!$L$2:$L$193,MATCH(A336,'Texto_completo_191'!$A$2:$A$193,0))=0,"",INDEX('Texto_completo_191'!$L$2:$L$193,MATCH(A336,'Texto_completo_191'!$A$2:$A$193,0))),""),"")</f>
        <v/>
      </c>
      <c r="AB336" s="131">
        <f>IF(D336="Provisional include",IFERROR(IF(INDEX('Texto_completo_191'!$M$2:$M$193,MATCH(A336,'Texto_completo_191'!$A$2:$A$193,0))=0,"",INDEX('Texto_completo_191'!$M$2:$M$193,MATCH(A336,'Texto_completo_191'!$A$2:$A$193,0))),""),"")</f>
        <v/>
      </c>
    </row>
    <row r="337" ht="34" customHeight="1">
      <c r="A337" s="130" t="n">
        <v>336</v>
      </c>
      <c r="B337" s="43" t="inlineStr">
        <is>
          <t>duplicate_within_export</t>
        </is>
      </c>
      <c r="C337" s="41" t="inlineStr">
        <is>
          <t>No agregar: duplicado interno</t>
        </is>
      </c>
      <c r="D337" s="43" t="inlineStr">
        <is>
          <t>Duplicate within update</t>
        </is>
      </c>
      <c r="E337" s="43" t="inlineStr">
        <is>
          <t>No</t>
        </is>
      </c>
      <c r="F337" s="43" t="inlineStr">
        <is>
          <t>Deduplication</t>
        </is>
      </c>
      <c r="G337" s="41">
        <f>IF(D337="Provisional include",IFERROR(INDEX('Texto_completo_191'!$H$2:$H$193,MATCH(A337,'Texto_completo_191'!$A$2:$A$193,0)),"Not recorded"),IF(D337="Report not retrieved","Not retrieved","Not applicable"))</f>
        <v/>
      </c>
      <c r="H337" s="41">
        <f>IF(D337="Provisional include",IFERROR(INDEX('Texto_completo_191'!$J$2:$J$193,MATCH(A337,'Texto_completo_191'!$A$2:$A$193,0)),"Pending adjudication"),IF(D337="Report not retrieved","Report not retrieved","Not applicable"))</f>
        <v/>
      </c>
      <c r="I337" s="41" t="str"/>
      <c r="J337" s="41" t="inlineStr">
        <is>
          <t>Mismo DOI o título que otro registro anterior de esta exportación.</t>
        </is>
      </c>
      <c r="K337" s="43" t="n">
        <v>270</v>
      </c>
      <c r="L337" s="43" t="n"/>
      <c r="M337" s="130" t="n">
        <v>2026</v>
      </c>
      <c r="N337" s="41" t="inlineStr">
        <is>
          <t>Diagnosing autism spectrum disorders using ensemble-aided weighted fused features and attention-based residual LSTM with brain MRI images</t>
        </is>
      </c>
      <c r="O337" s="43" t="inlineStr">
        <is>
          <t>Nandhini V and Ananthajothi K</t>
        </is>
      </c>
      <c r="P337" s="43" t="inlineStr">
        <is>
          <t>10.1016/j.pscychresns.2026.112230</t>
        </is>
      </c>
      <c r="Q337" s="41" t="inlineStr">
        <is>
          <t>Psychiatry Research - Neuroimaging</t>
        </is>
      </c>
      <c r="R337" s="43" t="inlineStr">
        <is>
          <t>article</t>
        </is>
      </c>
      <c r="S337" s="43" t="inlineStr">
        <is>
          <t>Elsevier Ireland Ltd</t>
        </is>
      </c>
      <c r="T337" s="43" t="inlineStr">
        <is>
          <t>https://www.sciencedirect.com/science/article/pii/S0925492726000958</t>
        </is>
      </c>
      <c r="U337" s="41" t="str"/>
      <c r="V337"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337" s="43" t="inlineStr">
        <is>
          <t>title_abstract_plus_targeted_primary_source_verification</t>
        </is>
      </c>
      <c r="X337" s="43" t="inlineStr">
        <is>
          <t>doi:10.1016/j.pscychresns.2026.112230</t>
        </is>
      </c>
      <c r="Y337" s="43">
        <f>COUNTIF($A$2:$A$431,A337)</f>
        <v/>
      </c>
      <c r="Z337" s="41">
        <f>IF(D337="Provisional include",IFERROR(IF(INDEX('Texto_completo_191'!$K$2:$K$193,MATCH(A337,'Texto_completo_191'!$A$2:$A$193,0))=0,"",INDEX('Texto_completo_191'!$K$2:$K$193,MATCH(A337,'Texto_completo_191'!$A$2:$A$193,0))),""),IF(D337="Excluded",J337,""))</f>
        <v/>
      </c>
      <c r="AA337" s="43">
        <f>IF(D337="Provisional include",IFERROR(IF(INDEX('Texto_completo_191'!$L$2:$L$193,MATCH(A337,'Texto_completo_191'!$A$2:$A$193,0))=0,"",INDEX('Texto_completo_191'!$L$2:$L$193,MATCH(A337,'Texto_completo_191'!$A$2:$A$193,0))),""),"")</f>
        <v/>
      </c>
      <c r="AB337" s="131">
        <f>IF(D337="Provisional include",IFERROR(IF(INDEX('Texto_completo_191'!$M$2:$M$193,MATCH(A337,'Texto_completo_191'!$A$2:$A$193,0))=0,"",INDEX('Texto_completo_191'!$M$2:$M$193,MATCH(A337,'Texto_completo_191'!$A$2:$A$193,0))),""),"")</f>
        <v/>
      </c>
    </row>
    <row r="338" ht="34" customHeight="1">
      <c r="A338" s="130" t="n">
        <v>337</v>
      </c>
      <c r="B338" s="43" t="inlineStr">
        <is>
          <t>exclude_secondary_or_nonempirical_publication</t>
        </is>
      </c>
      <c r="C338" s="41" t="inlineStr">
        <is>
          <t>Excluir: publicación secundaria/no empírica</t>
        </is>
      </c>
      <c r="D338" s="43" t="inlineStr">
        <is>
          <t>Excluded</t>
        </is>
      </c>
      <c r="E338" s="43" t="inlineStr">
        <is>
          <t>No</t>
        </is>
      </c>
      <c r="F338" s="43" t="inlineStr">
        <is>
          <t>Title/abstract screening</t>
        </is>
      </c>
      <c r="G338" s="41">
        <f>IF(D338="Provisional include",IFERROR(INDEX('Texto_completo_191'!$H$2:$H$193,MATCH(A338,'Texto_completo_191'!$A$2:$A$193,0)),"Not recorded"),IF(D338="Report not retrieved","Not retrieved","Not applicable"))</f>
        <v/>
      </c>
      <c r="H338" s="41">
        <f>IF(D338="Provisional include",IFERROR(INDEX('Texto_completo_191'!$J$2:$J$193,MATCH(A338,'Texto_completo_191'!$A$2:$A$193,0)),"Pending adjudication"),IF(D338="Report not retrieved","Report not retrieved","Not applicable"))</f>
        <v/>
      </c>
      <c r="I338" s="41" t="str"/>
      <c r="J338" s="41" t="inlineStr">
        <is>
          <t>Revisión, metaanálisis, encuesta de literatura, protocolo, perspectiva, carta, editorial o capítulo de síntesis sin estudio primario elegible.</t>
        </is>
      </c>
      <c r="K338" s="43" t="n"/>
      <c r="L338" s="43" t="n"/>
      <c r="M338" s="130" t="n">
        <v>2026</v>
      </c>
      <c r="N338" s="41" t="inlineStr">
        <is>
          <t>Functional near-infrared spectroscopy-based machine learning techniques for autism spectrum disorder diagnosis: a systematic review and meta-analysis</t>
        </is>
      </c>
      <c r="O338" s="43" t="inlineStr">
        <is>
          <t>Xiawei Li and Fuli Yan and Yinghua Wu and Yu Zhou and Luna He and Jing Gao</t>
        </is>
      </c>
      <c r="P338" s="43" t="inlineStr">
        <is>
          <t>10.1016/j.ijmedinf.2026.106526</t>
        </is>
      </c>
      <c r="Q338" s="41" t="inlineStr">
        <is>
          <t>International Journal of Medical Informatics</t>
        </is>
      </c>
      <c r="R338" s="43" t="inlineStr">
        <is>
          <t>article</t>
        </is>
      </c>
      <c r="S338" s="43" t="inlineStr">
        <is>
          <t>Elsevier Ireland Ltd</t>
        </is>
      </c>
      <c r="T338" s="43" t="inlineStr">
        <is>
          <t>https://www.sciencedirect.com/science/article/pii/S1386505626002662</t>
        </is>
      </c>
      <c r="U338" s="41" t="str"/>
      <c r="V338" s="43" t="inlineStr">
        <is>
          <t>Background: Diagnosis of autism spectrum disorder (ASD) primarily relies on subjective behavioral assessments, posing risks of delayed and missed diagnoses. The combination of functional near-infrared spectroscopy (fNIRS) technology and machine learning (ML) offers a novel approach for objective ASD identification; however, its overall diagnostic efficacy and key influencing factors require systematic evaluation. Methods: Following the PRISMA guidelines, we systematically searched PubMed, EMBASE, Web of Science, The Cochrane Library, and Wiley Online Library databases to comprehensively collect English-language literature on fNIRS-based machine learning techniques for ASD diagnosis published from the inception of our database to December 2025. Data were extracted to calculate pooled sensitivity (sen), specificity (spe), positive likelihood ratio (LR + ), negative likelihood ratio (LR-), diagnostic odds ratio (DOR), and their 95% confidence intervals (CI). Pooled receiver operating characteristic (ROC) curves were plotted, and area under the curve (AUC) was calculated to assess diagnostic value. The I2 test assessed study heterogeneity, which was explored through meta-regression and subgroup analyses. Publication bias was evaluated using Deeks funnel plot asymmetry tests. The review protocol was registered in PROSPERO (CRD420251250866). Results: A total of 17 studies were included in the systematic review, with 15 studies included in the meta-analysis. The pooled analysis showed that the sensitivity of fNIRS-based ML techniques for diagnosing ASD was 0.92 (95% CI 0.87–0.95), with a specificity of 0.94 (95% CI 0.90–0.97) and a composite area under the receiver operating characteristic curve (AUC) of 0.98 (95% CI 0.96–0.99). Based on these findings, fNIRS-based ML techniques demonstrate good diagnostic value for ASD. Conclusion: fNIRS-based ML techniques demonstrate excellent diagnostic accuracy for ASD, presenting a highly promising objective diagnostic tool. Future research should focus on establishing standardized, multicenter datasets and analytical workflows, while exploring multimodal data fusion and model interpretability to advance this technology toward stable, reliable clinical diagnostic support.</t>
        </is>
      </c>
      <c r="W338" s="43" t="inlineStr">
        <is>
          <t>title_abstract_plus_targeted_primary_source_verification</t>
        </is>
      </c>
      <c r="X338" s="43" t="inlineStr">
        <is>
          <t>doi:10.1016/j.ijmedinf.2026.106526</t>
        </is>
      </c>
      <c r="Y338" s="43">
        <f>COUNTIF($A$2:$A$431,A338)</f>
        <v/>
      </c>
      <c r="Z338" s="41">
        <f>IF(D338="Provisional include",IFERROR(IF(INDEX('Texto_completo_191'!$K$2:$K$193,MATCH(A338,'Texto_completo_191'!$A$2:$A$193,0))=0,"",INDEX('Texto_completo_191'!$K$2:$K$193,MATCH(A338,'Texto_completo_191'!$A$2:$A$193,0))),""),IF(D338="Excluded",J338,""))</f>
        <v/>
      </c>
      <c r="AA338" s="43">
        <f>IF(D338="Provisional include",IFERROR(IF(INDEX('Texto_completo_191'!$L$2:$L$193,MATCH(A338,'Texto_completo_191'!$A$2:$A$193,0))=0,"",INDEX('Texto_completo_191'!$L$2:$L$193,MATCH(A338,'Texto_completo_191'!$A$2:$A$193,0))),""),"")</f>
        <v/>
      </c>
      <c r="AB338" s="131">
        <f>IF(D338="Provisional include",IFERROR(IF(INDEX('Texto_completo_191'!$M$2:$M$193,MATCH(A338,'Texto_completo_191'!$A$2:$A$193,0))=0,"",INDEX('Texto_completo_191'!$M$2:$M$193,MATCH(A338,'Texto_completo_191'!$A$2:$A$193,0))),""),"")</f>
        <v/>
      </c>
    </row>
    <row r="339" ht="34" customHeight="1">
      <c r="A339" s="130" t="n">
        <v>338</v>
      </c>
      <c r="B339" s="43" t="inlineStr">
        <is>
          <t>exclude_secondary_or_nonempirical_publication</t>
        </is>
      </c>
      <c r="C339" s="41" t="inlineStr">
        <is>
          <t>Excluir: publicación secundaria/no empírica</t>
        </is>
      </c>
      <c r="D339" s="43" t="inlineStr">
        <is>
          <t>Excluded</t>
        </is>
      </c>
      <c r="E339" s="43" t="inlineStr">
        <is>
          <t>No</t>
        </is>
      </c>
      <c r="F339" s="43" t="inlineStr">
        <is>
          <t>Title/abstract screening</t>
        </is>
      </c>
      <c r="G339" s="41">
        <f>IF(D339="Provisional include",IFERROR(INDEX('Texto_completo_191'!$H$2:$H$193,MATCH(A339,'Texto_completo_191'!$A$2:$A$193,0)),"Not recorded"),IF(D339="Report not retrieved","Not retrieved","Not applicable"))</f>
        <v/>
      </c>
      <c r="H339" s="41">
        <f>IF(D339="Provisional include",IFERROR(INDEX('Texto_completo_191'!$J$2:$J$193,MATCH(A339,'Texto_completo_191'!$A$2:$A$193,0)),"Pending adjudication"),IF(D339="Report not retrieved","Report not retrieved","Not applicable"))</f>
        <v/>
      </c>
      <c r="I339" s="41" t="str"/>
      <c r="J339" s="41" t="inlineStr">
        <is>
          <t>Revisión, metaanálisis, encuesta de literatura, protocolo, perspectiva, carta, editorial o capítulo de síntesis sin estudio primario elegible.</t>
        </is>
      </c>
      <c r="K339" s="43" t="n"/>
      <c r="L339" s="43" t="n"/>
      <c r="M339" s="130" t="n">
        <v>2026</v>
      </c>
      <c r="N339" s="41" t="inlineStr">
        <is>
          <t>The role of artificial intelligence interventions to improve eye contact for children with autism spectrum disorder: a systematic review</t>
        </is>
      </c>
      <c r="O339" s="43" t="inlineStr">
        <is>
          <t>Şenol Demirtaş and Metin Besalti</t>
        </is>
      </c>
      <c r="P339" s="43" t="inlineStr">
        <is>
          <t>10.1186/s12888-025-07702-6</t>
        </is>
      </c>
      <c r="Q339" s="41" t="inlineStr">
        <is>
          <t>BMC Psychiatry</t>
        </is>
      </c>
      <c r="R339" s="43" t="inlineStr">
        <is>
          <t>article</t>
        </is>
      </c>
      <c r="S339" s="43" t="inlineStr">
        <is>
          <t>BioMed Central Ltd</t>
        </is>
      </c>
      <c r="T339" s="43" t="inlineStr">
        <is>
          <t>https://doi.org/10.1186/s12888-025-07702-6</t>
        </is>
      </c>
      <c r="U339" s="41" t="str"/>
      <c r="V339" s="43" t="inlineStr">
        <is>
          <t>Background: Children with autism spectrum disorder (ASD) often struggle with eye contact during social interactions, a key aspect of effective communication. In recent years, various artificial intelligence (AI)-based interventions have been developed to support children with ASD. This study aims to systematically review the published literature on the AI-based interventions for improving eye contact. Methods: The review adhered to the 2020 Preferred Reporting Items for Systematic Reviews and Meta-Analyses (PRISMA) guidelines. Two researchers searched six databases: Scopus, Web of Science, PubMed, APA PsycInfo, Education Source, and IEEE Xplore, which initially yielded 1663 records. After screening and eligibility assessment, 16 studies met all inclusion criteria. Data were extracted through a narrative synthesis focusing on key variables, including study characteristics (author, year, region, sample, design, setting, and duration), definitions and measurements of eye contact, AI tool, and technological modalities, findings including reported effectiveness, generalization and maintenance outcomes, as well as whether social validity was assessed in each study. Two researchers independently conducted data extraction, quality assessment, and risk-of-bias evaluation using the Joanna Briggs Institute (JBI) checklists and the Single-Case Experimental Design (SCED) scale. Results: Included studies used a variety of AI-based tools. The most frequently used intervention modality was robotic systems, which were used in 12 studies, followed by wearable technologies (two studies), virtual reality (one), and game-based software (one). Preliminary findings suggest that AI technologies are often associated with increases in the frequency and duration of eye contact. Six studies (38%) assessed generalization of treatment effects, generally reporting positive outcomes, while seven studies (44%) assessed social validity. The research mostly utilized quantitative designs, including randomized controlled trials, repeated measure designs, single-subject research designs, and quasi-experimental designs. One qualitative case study and one case report were also identified. Methodological quality ratings ranged from moderate to high across study designs. Conclusion: This systematic review revealed that AI-based interventions are developing technology for improving eye contact behavior in children with ASD. Particularly, robotic systems provide promising evidence for improving eye-contact behaviors in children with ASD. However, the current evidence base remains limited due to small sample sizes and variations in the operational definitions of eye contact, measurement methods, and levels of AI sophistication. Data on generalization and social validity were also limited, highlighting the need for larger, methodologically rigorous studies to confirm these findings and assess their broader applicability. Clinical trial number: This study did not involve clinical trials, and as such, there is no clinical trial number to report.</t>
        </is>
      </c>
      <c r="W339" s="43" t="inlineStr">
        <is>
          <t>title_abstract_plus_targeted_primary_source_verification</t>
        </is>
      </c>
      <c r="X339" s="43" t="inlineStr">
        <is>
          <t>doi:10.1186/s12888-025-07702-6</t>
        </is>
      </c>
      <c r="Y339" s="43">
        <f>COUNTIF($A$2:$A$431,A339)</f>
        <v/>
      </c>
      <c r="Z339" s="41">
        <f>IF(D339="Provisional include",IFERROR(IF(INDEX('Texto_completo_191'!$K$2:$K$193,MATCH(A339,'Texto_completo_191'!$A$2:$A$193,0))=0,"",INDEX('Texto_completo_191'!$K$2:$K$193,MATCH(A339,'Texto_completo_191'!$A$2:$A$193,0))),""),IF(D339="Excluded",J339,""))</f>
        <v/>
      </c>
      <c r="AA339" s="43">
        <f>IF(D339="Provisional include",IFERROR(IF(INDEX('Texto_completo_191'!$L$2:$L$193,MATCH(A339,'Texto_completo_191'!$A$2:$A$193,0))=0,"",INDEX('Texto_completo_191'!$L$2:$L$193,MATCH(A339,'Texto_completo_191'!$A$2:$A$193,0))),""),"")</f>
        <v/>
      </c>
      <c r="AB339" s="131">
        <f>IF(D339="Provisional include",IFERROR(IF(INDEX('Texto_completo_191'!$M$2:$M$193,MATCH(A339,'Texto_completo_191'!$A$2:$A$193,0))=0,"",INDEX('Texto_completo_191'!$M$2:$M$193,MATCH(A339,'Texto_completo_191'!$A$2:$A$193,0))),""),"")</f>
        <v/>
      </c>
    </row>
    <row r="340" ht="34" customHeight="1">
      <c r="A340" s="130" t="n">
        <v>339</v>
      </c>
      <c r="B340" s="43" t="inlineStr">
        <is>
          <t>duplicate_within_export</t>
        </is>
      </c>
      <c r="C340" s="41" t="inlineStr">
        <is>
          <t>No agregar: duplicado interno</t>
        </is>
      </c>
      <c r="D340" s="43" t="inlineStr">
        <is>
          <t>Duplicate within update</t>
        </is>
      </c>
      <c r="E340" s="43" t="inlineStr">
        <is>
          <t>No</t>
        </is>
      </c>
      <c r="F340" s="43" t="inlineStr">
        <is>
          <t>Deduplication</t>
        </is>
      </c>
      <c r="G340" s="41">
        <f>IF(D340="Provisional include",IFERROR(INDEX('Texto_completo_191'!$H$2:$H$193,MATCH(A340,'Texto_completo_191'!$A$2:$A$193,0)),"Not recorded"),IF(D340="Report not retrieved","Not retrieved","Not applicable"))</f>
        <v/>
      </c>
      <c r="H340" s="41">
        <f>IF(D340="Provisional include",IFERROR(INDEX('Texto_completo_191'!$J$2:$J$193,MATCH(A340,'Texto_completo_191'!$A$2:$A$193,0)),"Pending adjudication"),IF(D340="Report not retrieved","Report not retrieved","Not applicable"))</f>
        <v/>
      </c>
      <c r="I340" s="41" t="str"/>
      <c r="J340" s="41" t="inlineStr">
        <is>
          <t>Mismo DOI o título que otro registro anterior de esta exportación.</t>
        </is>
      </c>
      <c r="K340" s="43" t="n">
        <v>281</v>
      </c>
      <c r="L340" s="43" t="n"/>
      <c r="M340" s="130" t="n">
        <v>2026</v>
      </c>
      <c r="N340" s="41" t="inlineStr">
        <is>
          <t>Artificial Intelligence Methods in Early Detection of Autism Spectrum Disorder: A DSM-5 Criterion-Based Systematic Review.</t>
        </is>
      </c>
      <c r="O340" s="43" t="inlineStr">
        <is>
          <t>Mohamed Ali Zoromba and Heba Emad El-Gazar</t>
        </is>
      </c>
      <c r="P340" s="43" t="inlineStr">
        <is>
          <t>10.1002/aur.70279</t>
        </is>
      </c>
      <c r="Q340" s="41" t="inlineStr">
        <is>
          <t>Autism research : official journal of the International Society for Autism Research</t>
        </is>
      </c>
      <c r="R340" s="43" t="inlineStr">
        <is>
          <t>article</t>
        </is>
      </c>
      <c r="S340" s="43" t="inlineStr">
        <is>
          <t>John Wiley and Sons Inc</t>
        </is>
      </c>
      <c r="T340" s="43" t="inlineStr">
        <is>
          <t>http://www.ncbi.nlm.nih.gov/pubmed/42226557</t>
        </is>
      </c>
      <c r="U340" s="41" t="str"/>
      <c r="V340"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 This review of 43 studies found that artificial intelligence (AI) can help detect early signs of autism in children by analyzing behaviors such as eye contact and facial expressions, with high accuracy. However, most AI tools focus on social difficulties and often miss repetitive behaviors or sensory issues, and many studies have limitations like small samples or lack of real‐world testing. With better methods and more diverse testing, AI could become a useful tool to support earlier, more accessible autism diagnosis.</t>
        </is>
      </c>
      <c r="W340" s="43" t="inlineStr">
        <is>
          <t>title_abstract_plus_targeted_primary_source_verification</t>
        </is>
      </c>
      <c r="X340" s="43" t="inlineStr">
        <is>
          <t>doi:10.1002/aur.70279</t>
        </is>
      </c>
      <c r="Y340" s="43">
        <f>COUNTIF($A$2:$A$431,A340)</f>
        <v/>
      </c>
      <c r="Z340" s="41">
        <f>IF(D340="Provisional include",IFERROR(IF(INDEX('Texto_completo_191'!$K$2:$K$193,MATCH(A340,'Texto_completo_191'!$A$2:$A$193,0))=0,"",INDEX('Texto_completo_191'!$K$2:$K$193,MATCH(A340,'Texto_completo_191'!$A$2:$A$193,0))),""),IF(D340="Excluded",J340,""))</f>
        <v/>
      </c>
      <c r="AA340" s="43">
        <f>IF(D340="Provisional include",IFERROR(IF(INDEX('Texto_completo_191'!$L$2:$L$193,MATCH(A340,'Texto_completo_191'!$A$2:$A$193,0))=0,"",INDEX('Texto_completo_191'!$L$2:$L$193,MATCH(A340,'Texto_completo_191'!$A$2:$A$193,0))),""),"")</f>
        <v/>
      </c>
      <c r="AB340" s="131">
        <f>IF(D340="Provisional include",IFERROR(IF(INDEX('Texto_completo_191'!$M$2:$M$193,MATCH(A340,'Texto_completo_191'!$A$2:$A$193,0))=0,"",INDEX('Texto_completo_191'!$M$2:$M$193,MATCH(A340,'Texto_completo_191'!$A$2:$A$193,0))),""),"")</f>
        <v/>
      </c>
    </row>
    <row r="341" ht="34" customHeight="1">
      <c r="A341" s="130" t="n">
        <v>340</v>
      </c>
      <c r="B341" s="43" t="inlineStr">
        <is>
          <t>exclude_secondary_or_nonempirical_publication</t>
        </is>
      </c>
      <c r="C341" s="41" t="inlineStr">
        <is>
          <t>Excluir: publicación secundaria/no empírica</t>
        </is>
      </c>
      <c r="D341" s="43" t="inlineStr">
        <is>
          <t>Excluded</t>
        </is>
      </c>
      <c r="E341" s="43" t="inlineStr">
        <is>
          <t>No</t>
        </is>
      </c>
      <c r="F341" s="43" t="inlineStr">
        <is>
          <t>Title/abstract screening</t>
        </is>
      </c>
      <c r="G341" s="41">
        <f>IF(D341="Provisional include",IFERROR(INDEX('Texto_completo_191'!$H$2:$H$193,MATCH(A341,'Texto_completo_191'!$A$2:$A$193,0)),"Not recorded"),IF(D341="Report not retrieved","Not retrieved","Not applicable"))</f>
        <v/>
      </c>
      <c r="H341" s="41">
        <f>IF(D341="Provisional include",IFERROR(INDEX('Texto_completo_191'!$J$2:$J$193,MATCH(A341,'Texto_completo_191'!$A$2:$A$193,0)),"Pending adjudication"),IF(D341="Report not retrieved","Report not retrieved","Not applicable"))</f>
        <v/>
      </c>
      <c r="I341" s="41" t="str"/>
      <c r="J341" s="41" t="inlineStr">
        <is>
          <t>Revisión, metaanálisis, encuesta de literatura, protocolo, perspectiva, carta, editorial o capítulo de síntesis sin estudio primario elegible.</t>
        </is>
      </c>
      <c r="K341" s="43" t="n"/>
      <c r="L341" s="43" t="n"/>
      <c r="M341" s="130" t="n">
        <v>2026</v>
      </c>
      <c r="N341" s="41" t="inlineStr">
        <is>
          <t>Early autism detection: a review of emerging technologies, biomarkers, and explainable AI approaches</t>
        </is>
      </c>
      <c r="O341" s="43" t="inlineStr">
        <is>
          <t>Rucha Agrawal and Renuka Agrawal</t>
        </is>
      </c>
      <c r="P341" s="43" t="inlineStr">
        <is>
          <t>10.1186/s13041-025-01269-9</t>
        </is>
      </c>
      <c r="Q341" s="41" t="inlineStr">
        <is>
          <t>Molecular Brain</t>
        </is>
      </c>
      <c r="R341" s="43" t="inlineStr">
        <is>
          <t>article</t>
        </is>
      </c>
      <c r="S341" s="43" t="inlineStr">
        <is>
          <t>BioMed Central Ltd</t>
        </is>
      </c>
      <c r="T341" s="43" t="inlineStr">
        <is>
          <t>https://doi.org/10.1186/s13041-025-01269-9</t>
        </is>
      </c>
      <c r="U341" s="41" t="str"/>
      <c r="V341" s="43" t="inlineStr">
        <is>
          <t>Autism Spectrum Disorder (ASD) presents as a complicated neurodevelopmental disorder which leads to social communication challenges and repetitive behavioral patterns. Early identification of ASD is crucial to facilitate early intervention that can make a large positive impact on long-term developmental outcomes. With the advent of artificial intelligence (AI) and data-driven diagnoses, there is increased interest in combining machine learning methods with biological and behavioral signatures to detect early ASD. This review provides an overview of broad classes of biomarkers—behavioral, neuroimaging, genetic, and eye gaze—and their respective methodologies, clinical applications, and diagnostic accuracy. For each of these biomarker domains, the research gap has been identified as existing for instance limited interpretability in neuroimaging models, genomics-related ethical and data accessibility issues, and innovation saturation for behavioral measurement. A comparative analysis highlights eye gaze analysis as a promising but under-explored option, providing a balance of cost-effectiveness, non-invasiveness, and potential for real-time, objective measurement. In addition, the application of Explainable AI (XAI) methodologies across these biomarker fields is discussed in order to meet the pressing need for transparency, clinical confidence, and decision-making support. This review makes a final call for further exploration of eye gaze-based models enriched by XAI methods as a future research direction towards filling the gap between algorithmic innovation and real-world, interpretable diagnostics in the context of ASD research.</t>
        </is>
      </c>
      <c r="W341" s="43" t="inlineStr">
        <is>
          <t>title_abstract_plus_targeted_primary_source_verification</t>
        </is>
      </c>
      <c r="X341" s="43" t="inlineStr">
        <is>
          <t>doi:10.1186/s13041-025-01269-9</t>
        </is>
      </c>
      <c r="Y341" s="43">
        <f>COUNTIF($A$2:$A$431,A341)</f>
        <v/>
      </c>
      <c r="Z341" s="41">
        <f>IF(D341="Provisional include",IFERROR(IF(INDEX('Texto_completo_191'!$K$2:$K$193,MATCH(A341,'Texto_completo_191'!$A$2:$A$193,0))=0,"",INDEX('Texto_completo_191'!$K$2:$K$193,MATCH(A341,'Texto_completo_191'!$A$2:$A$193,0))),""),IF(D341="Excluded",J341,""))</f>
        <v/>
      </c>
      <c r="AA341" s="43">
        <f>IF(D341="Provisional include",IFERROR(IF(INDEX('Texto_completo_191'!$L$2:$L$193,MATCH(A341,'Texto_completo_191'!$A$2:$A$193,0))=0,"",INDEX('Texto_completo_191'!$L$2:$L$193,MATCH(A341,'Texto_completo_191'!$A$2:$A$193,0))),""),"")</f>
        <v/>
      </c>
      <c r="AB341" s="131">
        <f>IF(D341="Provisional include",IFERROR(IF(INDEX('Texto_completo_191'!$M$2:$M$193,MATCH(A341,'Texto_completo_191'!$A$2:$A$193,0))=0,"",INDEX('Texto_completo_191'!$M$2:$M$193,MATCH(A341,'Texto_completo_191'!$A$2:$A$193,0))),""),"")</f>
        <v/>
      </c>
    </row>
    <row r="342" ht="34" customHeight="1">
      <c r="A342" s="130" t="n">
        <v>341</v>
      </c>
      <c r="B342" s="43" t="inlineStr">
        <is>
          <t>exclude_secondary_or_nonempirical_publication</t>
        </is>
      </c>
      <c r="C342" s="41" t="inlineStr">
        <is>
          <t>Excluir: publicación secundaria/no empírica</t>
        </is>
      </c>
      <c r="D342" s="43" t="inlineStr">
        <is>
          <t>Excluded</t>
        </is>
      </c>
      <c r="E342" s="43" t="inlineStr">
        <is>
          <t>No</t>
        </is>
      </c>
      <c r="F342" s="43" t="inlineStr">
        <is>
          <t>Title/abstract screening</t>
        </is>
      </c>
      <c r="G342" s="41">
        <f>IF(D342="Provisional include",IFERROR(INDEX('Texto_completo_191'!$H$2:$H$193,MATCH(A342,'Texto_completo_191'!$A$2:$A$193,0)),"Not recorded"),IF(D342="Report not retrieved","Not retrieved","Not applicable"))</f>
        <v/>
      </c>
      <c r="H342" s="41">
        <f>IF(D342="Provisional include",IFERROR(INDEX('Texto_completo_191'!$J$2:$J$193,MATCH(A342,'Texto_completo_191'!$A$2:$A$193,0)),"Pending adjudication"),IF(D342="Report not retrieved","Report not retrieved","Not applicable"))</f>
        <v/>
      </c>
      <c r="I342" s="41" t="str"/>
      <c r="J342" s="41" t="inlineStr">
        <is>
          <t>Revisión, metaanálisis, encuesta de literatura, protocolo, perspectiva, carta, editorial o capítulo de síntesis sin estudio primario elegible.</t>
        </is>
      </c>
      <c r="K342" s="43" t="n"/>
      <c r="L342" s="43" t="n"/>
      <c r="M342" s="130" t="n">
        <v>2025</v>
      </c>
      <c r="N342" s="41" t="inlineStr">
        <is>
          <t>The evolving role of machine learning in autism spectrum disorder: current evidence and future directions</t>
        </is>
      </c>
      <c r="O342" s="43" t="inlineStr">
        <is>
          <t>Khaled Saad and Soha A Hussain and Ahmad Roshdy Ahmad and Mohamed Shawky Elfarargy and Amira Elhoufey and Abdulrahman A Al-Atram and Abdelrahman N Abdelal and Kawashty R Mohamed and Mostafa M Embaby</t>
        </is>
      </c>
      <c r="P342" s="43" t="inlineStr">
        <is>
          <t>10.1038/s41390-025-04713-7</t>
        </is>
      </c>
      <c r="Q342" s="41" t="inlineStr">
        <is>
          <t>Pediatric Research</t>
        </is>
      </c>
      <c r="R342" s="43" t="inlineStr">
        <is>
          <t>article</t>
        </is>
      </c>
      <c r="S342" s="43" t="inlineStr">
        <is>
          <t>Springer Nature</t>
        </is>
      </c>
      <c r="T342" s="43" t="inlineStr">
        <is>
          <t>https://doi.org/10.1038/s41390-025-04713-7</t>
        </is>
      </c>
      <c r="U342" s="41" t="str"/>
      <c r="V342" s="43" t="inlineStr">
        <is>
          <t>Impact: Machine learning (ML) has become a key factor in advancing artificial intelligence (AI)-driven strategies across various areas in recent years, including screening, diagnosis, subtyping, and therapeutic intervention in autism spectrum disorder (ASD). These technological advancements collectively demonstrate ML’s potential to complement—rather than replace—expert clinical assessment in the screening and diagnosis of ASD. Future research should focus on standardizing data collection procedures, improving the interpretability of models, and conducting multi-center validation studies to confirm their effectiveness and applicability in real-world settings.</t>
        </is>
      </c>
      <c r="W342" s="43" t="inlineStr">
        <is>
          <t>title_abstract_plus_targeted_primary_source_verification</t>
        </is>
      </c>
      <c r="X342" s="43" t="inlineStr">
        <is>
          <t>doi:10.1038/s41390-025-04713-7</t>
        </is>
      </c>
      <c r="Y342" s="43">
        <f>COUNTIF($A$2:$A$431,A342)</f>
        <v/>
      </c>
      <c r="Z342" s="41">
        <f>IF(D342="Provisional include",IFERROR(IF(INDEX('Texto_completo_191'!$K$2:$K$193,MATCH(A342,'Texto_completo_191'!$A$2:$A$193,0))=0,"",INDEX('Texto_completo_191'!$K$2:$K$193,MATCH(A342,'Texto_completo_191'!$A$2:$A$193,0))),""),IF(D342="Excluded",J342,""))</f>
        <v/>
      </c>
      <c r="AA342" s="43">
        <f>IF(D342="Provisional include",IFERROR(IF(INDEX('Texto_completo_191'!$L$2:$L$193,MATCH(A342,'Texto_completo_191'!$A$2:$A$193,0))=0,"",INDEX('Texto_completo_191'!$L$2:$L$193,MATCH(A342,'Texto_completo_191'!$A$2:$A$193,0))),""),"")</f>
        <v/>
      </c>
      <c r="AB342" s="131">
        <f>IF(D342="Provisional include",IFERROR(IF(INDEX('Texto_completo_191'!$M$2:$M$193,MATCH(A342,'Texto_completo_191'!$A$2:$A$193,0))=0,"",INDEX('Texto_completo_191'!$M$2:$M$193,MATCH(A342,'Texto_completo_191'!$A$2:$A$193,0))),""),"")</f>
        <v/>
      </c>
    </row>
    <row r="343" ht="34" customHeight="1">
      <c r="A343" s="130" t="n">
        <v>342</v>
      </c>
      <c r="B343" s="43" t="inlineStr">
        <is>
          <t>include_after_title_abstract_screen</t>
        </is>
      </c>
      <c r="C343" s="41" t="inlineStr">
        <is>
          <t>Incluir provisionalmente</t>
        </is>
      </c>
      <c r="D343" s="43" t="inlineStr">
        <is>
          <t>Provisional include</t>
        </is>
      </c>
      <c r="E343" s="43" t="inlineStr">
        <is>
          <t>Sí</t>
        </is>
      </c>
      <c r="F343" s="43" t="inlineStr">
        <is>
          <t>Title/abstract screening</t>
        </is>
      </c>
      <c r="G343" s="41">
        <f>IF(D343="Provisional include",IFERROR(INDEX('Texto_completo_191'!$H$2:$H$193,MATCH(A343,'Texto_completo_191'!$A$2:$A$193,0)),"Not recorded"),IF(D343="Report not retrieved","Not retrieved","Not applicable"))</f>
        <v/>
      </c>
      <c r="H343" s="41">
        <f>IF(D343="Provisional include",IFERROR(INDEX('Texto_completo_191'!$J$2:$J$193,MATCH(A343,'Texto_completo_191'!$A$2:$A$193,0)),"Pending adjudication"),IF(D343="Report not retrieved","Report not retrieved","Not applicable"))</f>
        <v/>
      </c>
      <c r="I343" s="41" t="str"/>
      <c r="J343" s="41" t="inlineStr">
        <is>
          <t>Estudio primario o implementación/evaluación empírica de IA, aprendizaje automático o modelado computacional aplicado a ASD, riesgo, caracterización, apoyo o intervención.</t>
        </is>
      </c>
      <c r="K343" s="43" t="n"/>
      <c r="L343" s="43" t="n"/>
      <c r="M343" s="130" t="n">
        <v>2026</v>
      </c>
      <c r="N343" s="41" t="inlineStr">
        <is>
          <t>Auditory brainstem response abnormalities in autism spectrum disorder: A deep learning approach to characterize time-frequency signatures</t>
        </is>
      </c>
      <c r="O343" s="43" t="inlineStr">
        <is>
          <t>Xun Chen and Hewen Xu and Ying Huang and Ping Zhang and Lianting Hu and Fanfan Zhu and Jianhua Liu and Haiqing Xu and Zhengtao Gong and Long Lu</t>
        </is>
      </c>
      <c r="P343" s="43" t="inlineStr">
        <is>
          <t>10.1016/j.heares.2026.109654</t>
        </is>
      </c>
      <c r="Q343" s="41" t="inlineStr">
        <is>
          <t>Hearing Research</t>
        </is>
      </c>
      <c r="R343" s="43" t="inlineStr">
        <is>
          <t>article</t>
        </is>
      </c>
      <c r="S343" s="43" t="inlineStr">
        <is>
          <t>Elsevier B.V.</t>
        </is>
      </c>
      <c r="T343" s="43" t="inlineStr">
        <is>
          <t>https://www.sciencedirect.com/science/article/pii/S0378595526001309</t>
        </is>
      </c>
      <c r="U343" s="41" t="str"/>
      <c r="V343" s="43"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W343" s="43" t="inlineStr">
        <is>
          <t>title_abstract_plus_targeted_primary_source_verification</t>
        </is>
      </c>
      <c r="X343" s="43" t="inlineStr">
        <is>
          <t>doi:10.1016/j.heares.2026.109654</t>
        </is>
      </c>
      <c r="Y343" s="43">
        <f>COUNTIF($A$2:$A$431,A343)</f>
        <v/>
      </c>
      <c r="Z343" s="41">
        <f>IF(D343="Provisional include",IFERROR(IF(INDEX('Texto_completo_191'!$K$2:$K$193,MATCH(A343,'Texto_completo_191'!$A$2:$A$193,0))=0,"",INDEX('Texto_completo_191'!$K$2:$K$193,MATCH(A343,'Texto_completo_191'!$A$2:$A$193,0))),""),IF(D343="Excluded",J343,""))</f>
        <v/>
      </c>
      <c r="AA343" s="43">
        <f>IF(D343="Provisional include",IFERROR(IF(INDEX('Texto_completo_191'!$L$2:$L$193,MATCH(A343,'Texto_completo_191'!$A$2:$A$193,0))=0,"",INDEX('Texto_completo_191'!$L$2:$L$193,MATCH(A343,'Texto_completo_191'!$A$2:$A$193,0))),""),"")</f>
        <v/>
      </c>
      <c r="AB343" s="131">
        <f>IF(D343="Provisional include",IFERROR(IF(INDEX('Texto_completo_191'!$M$2:$M$193,MATCH(A343,'Texto_completo_191'!$A$2:$A$193,0))=0,"",INDEX('Texto_completo_191'!$M$2:$M$193,MATCH(A343,'Texto_completo_191'!$A$2:$A$193,0))),""),"")</f>
        <v/>
      </c>
    </row>
    <row r="344" ht="34" customHeight="1">
      <c r="A344" s="130" t="n">
        <v>343</v>
      </c>
      <c r="B344" s="43" t="inlineStr">
        <is>
          <t>include_after_title_abstract_screen</t>
        </is>
      </c>
      <c r="C344" s="41" t="inlineStr">
        <is>
          <t>Incluir provisionalmente</t>
        </is>
      </c>
      <c r="D344" s="43" t="inlineStr">
        <is>
          <t>Provisional include</t>
        </is>
      </c>
      <c r="E344" s="43" t="inlineStr">
        <is>
          <t>Sí</t>
        </is>
      </c>
      <c r="F344" s="43" t="inlineStr">
        <is>
          <t>Title/abstract screening</t>
        </is>
      </c>
      <c r="G344" s="41">
        <f>IF(D344="Provisional include",IFERROR(INDEX('Texto_completo_191'!$H$2:$H$193,MATCH(A344,'Texto_completo_191'!$A$2:$A$193,0)),"Not recorded"),IF(D344="Report not retrieved","Not retrieved","Not applicable"))</f>
        <v/>
      </c>
      <c r="H344" s="41">
        <f>IF(D344="Provisional include",IFERROR(INDEX('Texto_completo_191'!$J$2:$J$193,MATCH(A344,'Texto_completo_191'!$A$2:$A$193,0)),"Pending adjudication"),IF(D344="Report not retrieved","Report not retrieved","Not applicable"))</f>
        <v/>
      </c>
      <c r="I344" s="41" t="str"/>
      <c r="J344" s="41" t="inlineStr">
        <is>
          <t>Estudio primario o implementación/evaluación empírica de IA, aprendizaje automático o modelado computacional aplicado a ASD, riesgo, caracterización, apoyo o intervención.</t>
        </is>
      </c>
      <c r="K344" s="43" t="n"/>
      <c r="L344" s="43" t="n"/>
      <c r="M344" s="130" t="n">
        <v>2026</v>
      </c>
      <c r="N344" s="41" t="inlineStr">
        <is>
          <t>An explainable machine unlearning algorithm framework for early detection of autism spectrum disorder and brain disabilities in newborns</t>
        </is>
      </c>
      <c r="O344" s="43" t="inlineStr">
        <is>
          <t>Abdullah Lakhan and Mazin Abed Mohammed and Hassen Hamouda and Adel Thaljaoui and Abeer Baslem and Mohammed Nasser Al-Andoli</t>
        </is>
      </c>
      <c r="P344" s="43" t="inlineStr">
        <is>
          <t>10.1016/j.aej.2026.04.002</t>
        </is>
      </c>
      <c r="Q344" s="41" t="inlineStr">
        <is>
          <t>Alexandria Engineering Journal</t>
        </is>
      </c>
      <c r="R344" s="43" t="inlineStr">
        <is>
          <t>article</t>
        </is>
      </c>
      <c r="S344" s="43" t="inlineStr">
        <is>
          <t>Elsevier BV</t>
        </is>
      </c>
      <c r="T344" s="43" t="inlineStr">
        <is>
          <t>https://www.sciencedirect.com/science/article/pii/S1110016826002115</t>
        </is>
      </c>
      <c r="U344" s="41" t="str"/>
      <c r="V344" s="43"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W344" s="43" t="inlineStr">
        <is>
          <t>title_abstract_plus_targeted_primary_source_verification</t>
        </is>
      </c>
      <c r="X344" s="43" t="inlineStr">
        <is>
          <t>doi:10.1016/j.aej.2026.04.002</t>
        </is>
      </c>
      <c r="Y344" s="43">
        <f>COUNTIF($A$2:$A$431,A344)</f>
        <v/>
      </c>
      <c r="Z344" s="41">
        <f>IF(D344="Provisional include",IFERROR(IF(INDEX('Texto_completo_191'!$K$2:$K$193,MATCH(A344,'Texto_completo_191'!$A$2:$A$193,0))=0,"",INDEX('Texto_completo_191'!$K$2:$K$193,MATCH(A344,'Texto_completo_191'!$A$2:$A$193,0))),""),IF(D344="Excluded",J344,""))</f>
        <v/>
      </c>
      <c r="AA344" s="43">
        <f>IF(D344="Provisional include",IFERROR(IF(INDEX('Texto_completo_191'!$L$2:$L$193,MATCH(A344,'Texto_completo_191'!$A$2:$A$193,0))=0,"",INDEX('Texto_completo_191'!$L$2:$L$193,MATCH(A344,'Texto_completo_191'!$A$2:$A$193,0))),""),"")</f>
        <v/>
      </c>
      <c r="AB344" s="131">
        <f>IF(D344="Provisional include",IFERROR(IF(INDEX('Texto_completo_191'!$M$2:$M$193,MATCH(A344,'Texto_completo_191'!$A$2:$A$193,0))=0,"",INDEX('Texto_completo_191'!$M$2:$M$193,MATCH(A344,'Texto_completo_191'!$A$2:$A$193,0))),""),"")</f>
        <v/>
      </c>
    </row>
    <row r="345" ht="34" customHeight="1">
      <c r="A345" s="130" t="n">
        <v>344</v>
      </c>
      <c r="B345" s="43" t="inlineStr">
        <is>
          <t>exclude_secondary_or_nonempirical_publication</t>
        </is>
      </c>
      <c r="C345" s="41" t="inlineStr">
        <is>
          <t>Excluir: publicación secundaria/no empírica</t>
        </is>
      </c>
      <c r="D345" s="43" t="inlineStr">
        <is>
          <t>Excluded</t>
        </is>
      </c>
      <c r="E345" s="43" t="inlineStr">
        <is>
          <t>No</t>
        </is>
      </c>
      <c r="F345" s="43" t="inlineStr">
        <is>
          <t>Title/abstract screening</t>
        </is>
      </c>
      <c r="G345" s="41">
        <f>IF(D345="Provisional include",IFERROR(INDEX('Texto_completo_191'!$H$2:$H$193,MATCH(A345,'Texto_completo_191'!$A$2:$A$193,0)),"Not recorded"),IF(D345="Report not retrieved","Not retrieved","Not applicable"))</f>
        <v/>
      </c>
      <c r="H345" s="41">
        <f>IF(D345="Provisional include",IFERROR(INDEX('Texto_completo_191'!$J$2:$J$193,MATCH(A345,'Texto_completo_191'!$A$2:$A$193,0)),"Pending adjudication"),IF(D345="Report not retrieved","Report not retrieved","Not applicable"))</f>
        <v/>
      </c>
      <c r="I345" s="41" t="str"/>
      <c r="J345" s="41" t="inlineStr">
        <is>
          <t>Revisión, metaanálisis, encuesta de literatura, protocolo, perspectiva, carta, editorial o capítulo de síntesis sin estudio primario elegible.</t>
        </is>
      </c>
      <c r="K345" s="43" t="n"/>
      <c r="L345" s="43" t="n"/>
      <c r="M345" s="130" t="n">
        <v>2026</v>
      </c>
      <c r="N345" s="41" t="inlineStr">
        <is>
          <t>Artificial intelligence in autism spectrum disorder detection: A comprehensive review, novel taxonomy of data modalities, and future perspectives</t>
        </is>
      </c>
      <c r="O345" s="43" t="inlineStr">
        <is>
          <t>Imene Louriachi and Sofiane Maza and Abdelouahab Attia and Yong Zhang and Ali Wagdy Mohamed</t>
        </is>
      </c>
      <c r="P345" s="43" t="inlineStr">
        <is>
          <t>10.1016/j.compeleceng.2026.111153</t>
        </is>
      </c>
      <c r="Q345" s="41" t="inlineStr">
        <is>
          <t>Computers and Electrical Engineering</t>
        </is>
      </c>
      <c r="R345" s="43" t="inlineStr">
        <is>
          <t>article</t>
        </is>
      </c>
      <c r="S345" s="43" t="inlineStr">
        <is>
          <t>Elsevier Ltd</t>
        </is>
      </c>
      <c r="T345" s="43" t="inlineStr">
        <is>
          <t>https://www.sciencedirect.com/science/article/pii/S0045790626002259</t>
        </is>
      </c>
      <c r="U345" s="41" t="str"/>
      <c r="V345" s="43" t="inlineStr">
        <is>
          <t>Autism spectrum disorder (ASD) comprises a group of neurodevelopmental conditions that affect brain development in early childhood and persist throughout life. Its primary symptoms include impaired communication and social interaction, restricted and repetitive behaviors, attention difficulties, and aggression. Early screening is crucial for controlling this condition. In recent years, with the evolution of artificial intelligence (AI), there has been huge interest in early diagnosis of ASD using multiple AI techniques based on various biological and behavioral markers. However, this diversity has led to confusion, as no study to date has provided a clear, comprehensive framework for data modalities that simplifies their utilization and demonstrates their potential for developing a novel ASD detection system. In this paper, we present a new study of recent advances in ASD detection using AI approaches. We detail the methods, technologies, and detection processes employed in current ASD detection. Furthermore, we propose a novel taxonomy, in which the data modalities are organized into four main categories, incorporating the most interesting markers. In addition, an empirical study is established, enabling us to focus on the challenges encountered and to propose solutions for the future in order to improve the quality and accuracy of diagnosis. To ensure the robustness and quality of the insights and perspectives arising from this study, a robust approach for article collection and selection is implemented to identify the most important contributions, and to vary the markers used for detection. Finally, the review highlights practical aspects of deploying data modalities suited for clinical and low-resource settings, and defines the essential future directions that should be focused on.</t>
        </is>
      </c>
      <c r="W345" s="43" t="inlineStr">
        <is>
          <t>title_abstract_plus_targeted_primary_source_verification</t>
        </is>
      </c>
      <c r="X345" s="43" t="inlineStr">
        <is>
          <t>doi:10.1016/j.compeleceng.2026.111153</t>
        </is>
      </c>
      <c r="Y345" s="43">
        <f>COUNTIF($A$2:$A$431,A345)</f>
        <v/>
      </c>
      <c r="Z345" s="41">
        <f>IF(D345="Provisional include",IFERROR(IF(INDEX('Texto_completo_191'!$K$2:$K$193,MATCH(A345,'Texto_completo_191'!$A$2:$A$193,0))=0,"",INDEX('Texto_completo_191'!$K$2:$K$193,MATCH(A345,'Texto_completo_191'!$A$2:$A$193,0))),""),IF(D345="Excluded",J345,""))</f>
        <v/>
      </c>
      <c r="AA345" s="43">
        <f>IF(D345="Provisional include",IFERROR(IF(INDEX('Texto_completo_191'!$L$2:$L$193,MATCH(A345,'Texto_completo_191'!$A$2:$A$193,0))=0,"",INDEX('Texto_completo_191'!$L$2:$L$193,MATCH(A345,'Texto_completo_191'!$A$2:$A$193,0))),""),"")</f>
        <v/>
      </c>
      <c r="AB345" s="131">
        <f>IF(D345="Provisional include",IFERROR(IF(INDEX('Texto_completo_191'!$M$2:$M$193,MATCH(A345,'Texto_completo_191'!$A$2:$A$193,0))=0,"",INDEX('Texto_completo_191'!$M$2:$M$193,MATCH(A345,'Texto_completo_191'!$A$2:$A$193,0))),""),"")</f>
        <v/>
      </c>
    </row>
    <row r="346" ht="34" customHeight="1">
      <c r="A346" s="130" t="n">
        <v>345</v>
      </c>
      <c r="B346" s="43" t="inlineStr">
        <is>
          <t>duplicate_within_export</t>
        </is>
      </c>
      <c r="C346" s="41" t="inlineStr">
        <is>
          <t>No agregar: duplicado interno</t>
        </is>
      </c>
      <c r="D346" s="43" t="inlineStr">
        <is>
          <t>Duplicate within update</t>
        </is>
      </c>
      <c r="E346" s="43" t="inlineStr">
        <is>
          <t>No</t>
        </is>
      </c>
      <c r="F346" s="43" t="inlineStr">
        <is>
          <t>Deduplication</t>
        </is>
      </c>
      <c r="G346" s="41">
        <f>IF(D346="Provisional include",IFERROR(INDEX('Texto_completo_191'!$H$2:$H$193,MATCH(A346,'Texto_completo_191'!$A$2:$A$193,0)),"Not recorded"),IF(D346="Report not retrieved","Not retrieved","Not applicable"))</f>
        <v/>
      </c>
      <c r="H346" s="41">
        <f>IF(D346="Provisional include",IFERROR(INDEX('Texto_completo_191'!$J$2:$J$193,MATCH(A346,'Texto_completo_191'!$A$2:$A$193,0)),"Pending adjudication"),IF(D346="Report not retrieved","Report not retrieved","Not applicable"))</f>
        <v/>
      </c>
      <c r="I346" s="41" t="str"/>
      <c r="J346" s="41" t="inlineStr">
        <is>
          <t>Mismo DOI o título que otro registro anterior de esta exportación.</t>
        </is>
      </c>
      <c r="K346" s="43" t="n">
        <v>214</v>
      </c>
      <c r="L346" s="43" t="n"/>
      <c r="M346" s="130" t="n">
        <v>2025</v>
      </c>
      <c r="N346" s="41" t="inlineStr">
        <is>
          <t>Hippocampal Subregion Function and Its Clinical Correlations in Childhood Autism Spectrum Disorders</t>
        </is>
      </c>
      <c r="O346" s="43" t="inlineStr">
        <is>
          <t>Hui Xian Li and De Sheng Xuan and Ronghao Mu and Chi Qin and Xin Zhao</t>
        </is>
      </c>
      <c r="P346" s="43" t="inlineStr">
        <is>
          <t>10.1002/aur.70124</t>
        </is>
      </c>
      <c r="Q346" s="41" t="inlineStr">
        <is>
          <t>Autism Research</t>
        </is>
      </c>
      <c r="R346" s="43" t="inlineStr">
        <is>
          <t>article</t>
        </is>
      </c>
      <c r="S346" s="43" t="inlineStr">
        <is>
          <t>John Wiley and Sons Inc</t>
        </is>
      </c>
      <c r="T346" s="43" t="inlineStr">
        <is>
          <t>https://doi.org/10.1002/aur.70124</t>
        </is>
      </c>
      <c r="U346" s="41" t="str"/>
      <c r="V346"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346" s="43" t="inlineStr">
        <is>
          <t>title_abstract_plus_targeted_primary_source_verification</t>
        </is>
      </c>
      <c r="X346" s="43" t="inlineStr">
        <is>
          <t>doi:10.1002/aur.70124</t>
        </is>
      </c>
      <c r="Y346" s="43">
        <f>COUNTIF($A$2:$A$431,A346)</f>
        <v/>
      </c>
      <c r="Z346" s="41">
        <f>IF(D346="Provisional include",IFERROR(IF(INDEX('Texto_completo_191'!$K$2:$K$193,MATCH(A346,'Texto_completo_191'!$A$2:$A$193,0))=0,"",INDEX('Texto_completo_191'!$K$2:$K$193,MATCH(A346,'Texto_completo_191'!$A$2:$A$193,0))),""),IF(D346="Excluded",J346,""))</f>
        <v/>
      </c>
      <c r="AA346" s="43">
        <f>IF(D346="Provisional include",IFERROR(IF(INDEX('Texto_completo_191'!$L$2:$L$193,MATCH(A346,'Texto_completo_191'!$A$2:$A$193,0))=0,"",INDEX('Texto_completo_191'!$L$2:$L$193,MATCH(A346,'Texto_completo_191'!$A$2:$A$193,0))),""),"")</f>
        <v/>
      </c>
      <c r="AB346" s="131">
        <f>IF(D346="Provisional include",IFERROR(IF(INDEX('Texto_completo_191'!$M$2:$M$193,MATCH(A346,'Texto_completo_191'!$A$2:$A$193,0))=0,"",INDEX('Texto_completo_191'!$M$2:$M$193,MATCH(A346,'Texto_completo_191'!$A$2:$A$193,0))),""),"")</f>
        <v/>
      </c>
    </row>
    <row r="347" ht="34" customHeight="1">
      <c r="A347" s="130" t="n">
        <v>346</v>
      </c>
      <c r="B347" s="43" t="inlineStr">
        <is>
          <t>duplicate_within_export</t>
        </is>
      </c>
      <c r="C347" s="41" t="inlineStr">
        <is>
          <t>No agregar: duplicado interno</t>
        </is>
      </c>
      <c r="D347" s="43" t="inlineStr">
        <is>
          <t>Duplicate within update</t>
        </is>
      </c>
      <c r="E347" s="43" t="inlineStr">
        <is>
          <t>No</t>
        </is>
      </c>
      <c r="F347" s="43" t="inlineStr">
        <is>
          <t>Deduplication</t>
        </is>
      </c>
      <c r="G347" s="41">
        <f>IF(D347="Provisional include",IFERROR(INDEX('Texto_completo_191'!$H$2:$H$193,MATCH(A347,'Texto_completo_191'!$A$2:$A$193,0)),"Not recorded"),IF(D347="Report not retrieved","Not retrieved","Not applicable"))</f>
        <v/>
      </c>
      <c r="H347" s="41">
        <f>IF(D347="Provisional include",IFERROR(INDEX('Texto_completo_191'!$J$2:$J$193,MATCH(A347,'Texto_completo_191'!$A$2:$A$193,0)),"Pending adjudication"),IF(D347="Report not retrieved","Report not retrieved","Not applicable"))</f>
        <v/>
      </c>
      <c r="I347" s="41" t="str"/>
      <c r="J347" s="41" t="inlineStr">
        <is>
          <t>Mismo DOI o título que otro registro anterior de esta exportación.</t>
        </is>
      </c>
      <c r="K347" s="43" t="n">
        <v>209</v>
      </c>
      <c r="L347" s="43" t="n"/>
      <c r="M347" s="130" t="n">
        <v>2026</v>
      </c>
      <c r="N347" s="41" t="inlineStr">
        <is>
          <t>Integrating EEG microstate dynamics in a stacked ensemble for neurodiagnostic ASD assessment</t>
        </is>
      </c>
      <c r="O347" s="43" t="inlineStr">
        <is>
          <t>Delna Kuriyakose and Gowsalya M.</t>
        </is>
      </c>
      <c r="P347" s="43" t="inlineStr">
        <is>
          <t>10.1016/j.bbr.2026.116220</t>
        </is>
      </c>
      <c r="Q347" s="41" t="inlineStr">
        <is>
          <t>Behavioural Brain Research</t>
        </is>
      </c>
      <c r="R347" s="43" t="inlineStr">
        <is>
          <t>article</t>
        </is>
      </c>
      <c r="S347" s="43" t="inlineStr">
        <is>
          <t>Elsevier B.V.</t>
        </is>
      </c>
      <c r="T347" s="43" t="inlineStr">
        <is>
          <t>https://www.sciencedirect.com/science/article/pii/S0166432826001968</t>
        </is>
      </c>
      <c r="U347" s="41" t="str"/>
      <c r="V347"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347" s="43" t="inlineStr">
        <is>
          <t>title_abstract_plus_targeted_primary_source_verification</t>
        </is>
      </c>
      <c r="X347" s="43" t="inlineStr">
        <is>
          <t>doi:10.1016/j.bbr.2026.116220</t>
        </is>
      </c>
      <c r="Y347" s="43">
        <f>COUNTIF($A$2:$A$431,A347)</f>
        <v/>
      </c>
      <c r="Z347" s="41">
        <f>IF(D347="Provisional include",IFERROR(IF(INDEX('Texto_completo_191'!$K$2:$K$193,MATCH(A347,'Texto_completo_191'!$A$2:$A$193,0))=0,"",INDEX('Texto_completo_191'!$K$2:$K$193,MATCH(A347,'Texto_completo_191'!$A$2:$A$193,0))),""),IF(D347="Excluded",J347,""))</f>
        <v/>
      </c>
      <c r="AA347" s="43">
        <f>IF(D347="Provisional include",IFERROR(IF(INDEX('Texto_completo_191'!$L$2:$L$193,MATCH(A347,'Texto_completo_191'!$A$2:$A$193,0))=0,"",INDEX('Texto_completo_191'!$L$2:$L$193,MATCH(A347,'Texto_completo_191'!$A$2:$A$193,0))),""),"")</f>
        <v/>
      </c>
      <c r="AB347" s="131">
        <f>IF(D347="Provisional include",IFERROR(IF(INDEX('Texto_completo_191'!$M$2:$M$193,MATCH(A347,'Texto_completo_191'!$A$2:$A$193,0))=0,"",INDEX('Texto_completo_191'!$M$2:$M$193,MATCH(A347,'Texto_completo_191'!$A$2:$A$193,0))),""),"")</f>
        <v/>
      </c>
    </row>
    <row r="348" ht="34" customHeight="1">
      <c r="A348" s="130" t="n">
        <v>347</v>
      </c>
      <c r="B348" s="43" t="inlineStr">
        <is>
          <t>include_after_title_abstract_screen</t>
        </is>
      </c>
      <c r="C348" s="41" t="inlineStr">
        <is>
          <t>Incluir provisionalmente</t>
        </is>
      </c>
      <c r="D348" s="43" t="inlineStr">
        <is>
          <t>Provisional include</t>
        </is>
      </c>
      <c r="E348" s="43" t="inlineStr">
        <is>
          <t>Sí</t>
        </is>
      </c>
      <c r="F348" s="43" t="inlineStr">
        <is>
          <t>Title/abstract screening</t>
        </is>
      </c>
      <c r="G348" s="41">
        <f>IF(D348="Provisional include",IFERROR(INDEX('Texto_completo_191'!$H$2:$H$193,MATCH(A348,'Texto_completo_191'!$A$2:$A$193,0)),"Not recorded"),IF(D348="Report not retrieved","Not retrieved","Not applicable"))</f>
        <v/>
      </c>
      <c r="H348" s="41">
        <f>IF(D348="Provisional include",IFERROR(INDEX('Texto_completo_191'!$J$2:$J$193,MATCH(A348,'Texto_completo_191'!$A$2:$A$193,0)),"Pending adjudication"),IF(D348="Report not retrieved","Report not retrieved","Not applicable"))</f>
        <v/>
      </c>
      <c r="I348" s="41" t="str"/>
      <c r="J348" s="41" t="inlineStr">
        <is>
          <t>Estudio primario o implementación/evaluación empírica de IA, aprendizaje automático o modelado computacional aplicado a ASD, riesgo, caracterización, apoyo o intervención.</t>
        </is>
      </c>
      <c r="K348" s="43" t="n"/>
      <c r="L348" s="43" t="n"/>
      <c r="M348" s="130" t="n">
        <v>2025</v>
      </c>
      <c r="N348" s="41" t="inlineStr">
        <is>
          <t>Vision transformer and complex network analysis for autism spectrum disorder classification in T1 structural MRI</t>
        </is>
      </c>
      <c r="O348" s="43" t="inlineStr">
        <is>
          <t>Xingyu Gao and Yuchao Xu</t>
        </is>
      </c>
      <c r="P348" s="43" t="inlineStr">
        <is>
          <t>10.1007/s11604-025-01832-3</t>
        </is>
      </c>
      <c r="Q348" s="41" t="inlineStr">
        <is>
          <t>Japanese Journal of Radiology</t>
        </is>
      </c>
      <c r="R348" s="43" t="inlineStr">
        <is>
          <t>article</t>
        </is>
      </c>
      <c r="S348" s="43" t="inlineStr">
        <is>
          <t>Springer</t>
        </is>
      </c>
      <c r="T348" s="43" t="inlineStr">
        <is>
          <t>https://doi.org/10.1007/s11604-025-01832-3</t>
        </is>
      </c>
      <c r="U348" s="41" t="str"/>
      <c r="V348" s="43"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W348" s="43" t="inlineStr">
        <is>
          <t>title_abstract_plus_targeted_primary_source_verification</t>
        </is>
      </c>
      <c r="X348" s="43" t="inlineStr">
        <is>
          <t>doi:10.1007/s11604-025-01832-3</t>
        </is>
      </c>
      <c r="Y348" s="43">
        <f>COUNTIF($A$2:$A$431,A348)</f>
        <v/>
      </c>
      <c r="Z348" s="41">
        <f>IF(D348="Provisional include",IFERROR(IF(INDEX('Texto_completo_191'!$K$2:$K$193,MATCH(A348,'Texto_completo_191'!$A$2:$A$193,0))=0,"",INDEX('Texto_completo_191'!$K$2:$K$193,MATCH(A348,'Texto_completo_191'!$A$2:$A$193,0))),""),IF(D348="Excluded",J348,""))</f>
        <v/>
      </c>
      <c r="AA348" s="43">
        <f>IF(D348="Provisional include",IFERROR(IF(INDEX('Texto_completo_191'!$L$2:$L$193,MATCH(A348,'Texto_completo_191'!$A$2:$A$193,0))=0,"",INDEX('Texto_completo_191'!$L$2:$L$193,MATCH(A348,'Texto_completo_191'!$A$2:$A$193,0))),""),"")</f>
        <v/>
      </c>
      <c r="AB348" s="131">
        <f>IF(D348="Provisional include",IFERROR(IF(INDEX('Texto_completo_191'!$M$2:$M$193,MATCH(A348,'Texto_completo_191'!$A$2:$A$193,0))=0,"",INDEX('Texto_completo_191'!$M$2:$M$193,MATCH(A348,'Texto_completo_191'!$A$2:$A$193,0))),""),"")</f>
        <v/>
      </c>
    </row>
    <row r="349" ht="34" customHeight="1">
      <c r="A349" s="130" t="n">
        <v>348</v>
      </c>
      <c r="B349" s="43" t="inlineStr">
        <is>
          <t>exclude_secondary_or_nonempirical_publication</t>
        </is>
      </c>
      <c r="C349" s="41" t="inlineStr">
        <is>
          <t>Excluir: publicación secundaria/no empírica</t>
        </is>
      </c>
      <c r="D349" s="43" t="inlineStr">
        <is>
          <t>Excluded</t>
        </is>
      </c>
      <c r="E349" s="43" t="inlineStr">
        <is>
          <t>No</t>
        </is>
      </c>
      <c r="F349" s="43" t="inlineStr">
        <is>
          <t>Title/abstract screening</t>
        </is>
      </c>
      <c r="G349" s="41">
        <f>IF(D349="Provisional include",IFERROR(INDEX('Texto_completo_191'!$H$2:$H$193,MATCH(A349,'Texto_completo_191'!$A$2:$A$193,0)),"Not recorded"),IF(D349="Report not retrieved","Not retrieved","Not applicable"))</f>
        <v/>
      </c>
      <c r="H349" s="41">
        <f>IF(D349="Provisional include",IFERROR(INDEX('Texto_completo_191'!$J$2:$J$193,MATCH(A349,'Texto_completo_191'!$A$2:$A$193,0)),"Pending adjudication"),IF(D349="Report not retrieved","Report not retrieved","Not applicable"))</f>
        <v/>
      </c>
      <c r="I349" s="41" t="str"/>
      <c r="J349" s="41" t="inlineStr">
        <is>
          <t>Revisión, metaanálisis, encuesta de literatura, protocolo, perspectiva, carta, editorial o capítulo de síntesis sin estudio primario elegible.</t>
        </is>
      </c>
      <c r="K349" s="43" t="n"/>
      <c r="L349" s="43" t="n"/>
      <c r="M349" s="130" t="n">
        <v>2026</v>
      </c>
      <c r="N349" s="41" t="inlineStr">
        <is>
          <t>Enhancing diagnostic precision in autism spectrum disorder: Integrating POV technology with expanded behavioral markers</t>
        </is>
      </c>
      <c r="O349" s="43" t="inlineStr">
        <is>
          <t>Agus Setiawan and Andika Ari Saputra and Imelda Ratih Ayu and Arbin Janu Setiyowati and Nur Eva</t>
        </is>
      </c>
      <c r="P349" s="43" t="inlineStr">
        <is>
          <t>10.1016/j.ajp.2026.104989</t>
        </is>
      </c>
      <c r="Q349" s="41" t="inlineStr">
        <is>
          <t>Asian Journal of Psychiatry</t>
        </is>
      </c>
      <c r="R349" s="43" t="inlineStr">
        <is>
          <t>article</t>
        </is>
      </c>
      <c r="S349" s="43" t="inlineStr">
        <is>
          <t>Elsevier B.V.</t>
        </is>
      </c>
      <c r="T349" s="43" t="inlineStr">
        <is>
          <t>https://pubmed.ncbi.nlm.nih.gov/42061089/</t>
        </is>
      </c>
      <c r="U349" s="41" t="inlineStr">
        <is>
          <t>PubMed clasifica este registro como Letter (PMID 42061089).</t>
        </is>
      </c>
      <c r="V349" s="43" t="n"/>
      <c r="W349" s="43" t="inlineStr">
        <is>
          <t>title_abstract_plus_targeted_primary_source_verification</t>
        </is>
      </c>
      <c r="X349" s="43" t="inlineStr">
        <is>
          <t>doi:10.1016/j.ajp.2026.104989</t>
        </is>
      </c>
      <c r="Y349" s="43">
        <f>COUNTIF($A$2:$A$431,A349)</f>
        <v/>
      </c>
      <c r="Z349" s="41">
        <f>IF(D349="Provisional include",IFERROR(IF(INDEX('Texto_completo_191'!$K$2:$K$193,MATCH(A349,'Texto_completo_191'!$A$2:$A$193,0))=0,"",INDEX('Texto_completo_191'!$K$2:$K$193,MATCH(A349,'Texto_completo_191'!$A$2:$A$193,0))),""),IF(D349="Excluded",J349,""))</f>
        <v/>
      </c>
      <c r="AA349" s="43">
        <f>IF(D349="Provisional include",IFERROR(IF(INDEX('Texto_completo_191'!$L$2:$L$193,MATCH(A349,'Texto_completo_191'!$A$2:$A$193,0))=0,"",INDEX('Texto_completo_191'!$L$2:$L$193,MATCH(A349,'Texto_completo_191'!$A$2:$A$193,0))),""),"")</f>
        <v/>
      </c>
      <c r="AB349" s="131">
        <f>IF(D349="Provisional include",IFERROR(IF(INDEX('Texto_completo_191'!$M$2:$M$193,MATCH(A349,'Texto_completo_191'!$A$2:$A$193,0))=0,"",INDEX('Texto_completo_191'!$M$2:$M$193,MATCH(A349,'Texto_completo_191'!$A$2:$A$193,0))),""),"")</f>
        <v/>
      </c>
    </row>
    <row r="350" ht="34" customHeight="1">
      <c r="A350" s="130" t="n">
        <v>349</v>
      </c>
      <c r="B350" s="43" t="inlineStr">
        <is>
          <t>include_after_title_abstract_screen</t>
        </is>
      </c>
      <c r="C350" s="41" t="inlineStr">
        <is>
          <t>Incluir provisionalmente</t>
        </is>
      </c>
      <c r="D350" s="43" t="inlineStr">
        <is>
          <t>Provisional include</t>
        </is>
      </c>
      <c r="E350" s="43" t="inlineStr">
        <is>
          <t>Sí</t>
        </is>
      </c>
      <c r="F350" s="43" t="inlineStr">
        <is>
          <t>Title/abstract screening</t>
        </is>
      </c>
      <c r="G350" s="41">
        <f>IF(D350="Provisional include",IFERROR(INDEX('Texto_completo_191'!$H$2:$H$193,MATCH(A350,'Texto_completo_191'!$A$2:$A$193,0)),"Not recorded"),IF(D350="Report not retrieved","Not retrieved","Not applicable"))</f>
        <v/>
      </c>
      <c r="H350" s="41">
        <f>IF(D350="Provisional include",IFERROR(INDEX('Texto_completo_191'!$J$2:$J$193,MATCH(A350,'Texto_completo_191'!$A$2:$A$193,0)),"Pending adjudication"),IF(D350="Report not retrieved","Report not retrieved","Not applicable"))</f>
        <v/>
      </c>
      <c r="I350" s="41" t="str"/>
      <c r="J350" s="41" t="inlineStr">
        <is>
          <t>Estudio primario o implementación/evaluación empírica de IA, aprendizaje automático o modelado computacional aplicado a ASD, riesgo, caracterización, apoyo o intervención.</t>
        </is>
      </c>
      <c r="K350" s="43" t="n"/>
      <c r="L350" s="43" t="n"/>
      <c r="M350" s="130" t="n">
        <v>2026</v>
      </c>
      <c r="N350" s="41" t="inlineStr">
        <is>
          <t>Dominant cross-frequency analysis-based early diagnosis of Autism Spectrum Disorder in pediatrics using FRHIS and DSTCNN</t>
        </is>
      </c>
      <c r="O350" s="43" t="inlineStr">
        <is>
          <t>V Anithalakshmi and R Thiagarajan</t>
        </is>
      </c>
      <c r="P350" s="43" t="inlineStr">
        <is>
          <t>10.1016/j.pscychresns.2026.112270</t>
        </is>
      </c>
      <c r="Q350" s="41" t="inlineStr">
        <is>
          <t>Psychiatry Research - Neuroimaging</t>
        </is>
      </c>
      <c r="R350" s="43" t="inlineStr">
        <is>
          <t>article</t>
        </is>
      </c>
      <c r="S350" s="43" t="inlineStr">
        <is>
          <t>Elsevier Ireland Ltd</t>
        </is>
      </c>
      <c r="T350" s="43" t="inlineStr">
        <is>
          <t>https://www.sciencedirect.com/science/article/pii/S0925492726001356</t>
        </is>
      </c>
      <c r="U350" s="41" t="str"/>
      <c r="V350" s="43"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W350" s="43" t="inlineStr">
        <is>
          <t>title_abstract_plus_targeted_primary_source_verification</t>
        </is>
      </c>
      <c r="X350" s="43" t="inlineStr">
        <is>
          <t>doi:10.1016/j.pscychresns.2026.112270</t>
        </is>
      </c>
      <c r="Y350" s="43">
        <f>COUNTIF($A$2:$A$431,A350)</f>
        <v/>
      </c>
      <c r="Z350" s="41">
        <f>IF(D350="Provisional include",IFERROR(IF(INDEX('Texto_completo_191'!$K$2:$K$193,MATCH(A350,'Texto_completo_191'!$A$2:$A$193,0))=0,"",INDEX('Texto_completo_191'!$K$2:$K$193,MATCH(A350,'Texto_completo_191'!$A$2:$A$193,0))),""),IF(D350="Excluded",J350,""))</f>
        <v/>
      </c>
      <c r="AA350" s="43">
        <f>IF(D350="Provisional include",IFERROR(IF(INDEX('Texto_completo_191'!$L$2:$L$193,MATCH(A350,'Texto_completo_191'!$A$2:$A$193,0))=0,"",INDEX('Texto_completo_191'!$L$2:$L$193,MATCH(A350,'Texto_completo_191'!$A$2:$A$193,0))),""),"")</f>
        <v/>
      </c>
      <c r="AB350" s="131">
        <f>IF(D350="Provisional include",IFERROR(IF(INDEX('Texto_completo_191'!$M$2:$M$193,MATCH(A350,'Texto_completo_191'!$A$2:$A$193,0))=0,"",INDEX('Texto_completo_191'!$M$2:$M$193,MATCH(A350,'Texto_completo_191'!$A$2:$A$193,0))),""),"")</f>
        <v/>
      </c>
    </row>
    <row r="351" ht="34" customHeight="1">
      <c r="A351" s="130" t="n">
        <v>350</v>
      </c>
      <c r="B351" s="43" t="inlineStr">
        <is>
          <t>duplicate_within_export</t>
        </is>
      </c>
      <c r="C351" s="41" t="inlineStr">
        <is>
          <t>No agregar: duplicado interno</t>
        </is>
      </c>
      <c r="D351" s="43" t="inlineStr">
        <is>
          <t>Duplicate within update</t>
        </is>
      </c>
      <c r="E351" s="43" t="inlineStr">
        <is>
          <t>No</t>
        </is>
      </c>
      <c r="F351" s="43" t="inlineStr">
        <is>
          <t>Deduplication</t>
        </is>
      </c>
      <c r="G351" s="41">
        <f>IF(D351="Provisional include",IFERROR(INDEX('Texto_completo_191'!$H$2:$H$193,MATCH(A351,'Texto_completo_191'!$A$2:$A$193,0)),"Not recorded"),IF(D351="Report not retrieved","Not retrieved","Not applicable"))</f>
        <v/>
      </c>
      <c r="H351" s="41">
        <f>IF(D351="Provisional include",IFERROR(INDEX('Texto_completo_191'!$J$2:$J$193,MATCH(A351,'Texto_completo_191'!$A$2:$A$193,0)),"Pending adjudication"),IF(D351="Report not retrieved","Report not retrieved","Not applicable"))</f>
        <v/>
      </c>
      <c r="I351" s="41" t="str"/>
      <c r="J351" s="41" t="inlineStr">
        <is>
          <t>Mismo DOI o título que otro registro anterior de esta exportación.</t>
        </is>
      </c>
      <c r="K351" s="43" t="n">
        <v>134</v>
      </c>
      <c r="L351" s="43" t="n"/>
      <c r="M351" s="130" t="n">
        <v>2025</v>
      </c>
      <c r="N351" s="41" t="inlineStr">
        <is>
          <t>ASD-HybridNet: A hybrid deep learning framework for detection of autism spectrum disorder</t>
        </is>
      </c>
      <c r="O351" s="43" t="inlineStr">
        <is>
          <t>Nirmal Rai and P C Pradhan and Hemanta Saikia and Rinkila Bhutia and O P Singh</t>
        </is>
      </c>
      <c r="P351" s="43" t="inlineStr">
        <is>
          <t>10.1016/j.mri.2025.110492</t>
        </is>
      </c>
      <c r="Q351" s="41" t="inlineStr">
        <is>
          <t>Magnetic Resonance Imaging</t>
        </is>
      </c>
      <c r="R351" s="43" t="inlineStr">
        <is>
          <t>article</t>
        </is>
      </c>
      <c r="S351" s="43" t="inlineStr">
        <is>
          <t>Elsevier Inc.</t>
        </is>
      </c>
      <c r="T351" s="43" t="inlineStr">
        <is>
          <t>https://doi.org/10.1016/j.mri.2025.110492</t>
        </is>
      </c>
      <c r="U351" s="41" t="str"/>
      <c r="V351"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351" s="43" t="inlineStr">
        <is>
          <t>title_abstract_plus_targeted_primary_source_verification</t>
        </is>
      </c>
      <c r="X351" s="43" t="inlineStr">
        <is>
          <t>doi:10.1016/j.mri.2025.110492</t>
        </is>
      </c>
      <c r="Y351" s="43">
        <f>COUNTIF($A$2:$A$431,A351)</f>
        <v/>
      </c>
      <c r="Z351" s="41">
        <f>IF(D351="Provisional include",IFERROR(IF(INDEX('Texto_completo_191'!$K$2:$K$193,MATCH(A351,'Texto_completo_191'!$A$2:$A$193,0))=0,"",INDEX('Texto_completo_191'!$K$2:$K$193,MATCH(A351,'Texto_completo_191'!$A$2:$A$193,0))),""),IF(D351="Excluded",J351,""))</f>
        <v/>
      </c>
      <c r="AA351" s="43">
        <f>IF(D351="Provisional include",IFERROR(IF(INDEX('Texto_completo_191'!$L$2:$L$193,MATCH(A351,'Texto_completo_191'!$A$2:$A$193,0))=0,"",INDEX('Texto_completo_191'!$L$2:$L$193,MATCH(A351,'Texto_completo_191'!$A$2:$A$193,0))),""),"")</f>
        <v/>
      </c>
      <c r="AB351" s="131">
        <f>IF(D351="Provisional include",IFERROR(IF(INDEX('Texto_completo_191'!$M$2:$M$193,MATCH(A351,'Texto_completo_191'!$A$2:$A$193,0))=0,"",INDEX('Texto_completo_191'!$M$2:$M$193,MATCH(A351,'Texto_completo_191'!$A$2:$A$193,0))),""),"")</f>
        <v/>
      </c>
    </row>
    <row r="352" ht="34" customHeight="1">
      <c r="A352" s="130" t="n">
        <v>351</v>
      </c>
      <c r="B352" s="43" t="inlineStr">
        <is>
          <t>duplicate_within_export</t>
        </is>
      </c>
      <c r="C352" s="41" t="inlineStr">
        <is>
          <t>No agregar: duplicado interno</t>
        </is>
      </c>
      <c r="D352" s="43" t="inlineStr">
        <is>
          <t>Duplicate within update</t>
        </is>
      </c>
      <c r="E352" s="43" t="inlineStr">
        <is>
          <t>No</t>
        </is>
      </c>
      <c r="F352" s="43" t="inlineStr">
        <is>
          <t>Deduplication</t>
        </is>
      </c>
      <c r="G352" s="41">
        <f>IF(D352="Provisional include",IFERROR(INDEX('Texto_completo_191'!$H$2:$H$193,MATCH(A352,'Texto_completo_191'!$A$2:$A$193,0)),"Not recorded"),IF(D352="Report not retrieved","Not retrieved","Not applicable"))</f>
        <v/>
      </c>
      <c r="H352" s="41">
        <f>IF(D352="Provisional include",IFERROR(INDEX('Texto_completo_191'!$J$2:$J$193,MATCH(A352,'Texto_completo_191'!$A$2:$A$193,0)),"Pending adjudication"),IF(D352="Report not retrieved","Report not retrieved","Not applicable"))</f>
        <v/>
      </c>
      <c r="I352" s="41" t="str"/>
      <c r="J352" s="41" t="inlineStr">
        <is>
          <t>Mismo DOI o título que otro registro anterior de esta exportación.</t>
        </is>
      </c>
      <c r="K352" s="43" t="n">
        <v>266</v>
      </c>
      <c r="L352" s="43" t="n"/>
      <c r="M352" s="130" t="n">
        <v>2026</v>
      </c>
      <c r="N352" s="41" t="inlineStr">
        <is>
          <t>Machine Learning-Based Early Prediction Model for Autism Spectrum Disorder in Infants Using Acoustic Feature</t>
        </is>
      </c>
      <c r="O352" s="43" t="inlineStr">
        <is>
          <t>Shengjian Yin and Zhijia Li and Luyang Guan and Zenghe Yue and Jincen Wang and Jinyi Zhu and Yazhu Han and Qian Li and Lan Lin and Yaxin Dai and Haozhen Chen and Yuheng Chen and Yun Li and Xiaoyan Ke</t>
        </is>
      </c>
      <c r="P352" s="43" t="inlineStr">
        <is>
          <t>10.1002/aur.70179</t>
        </is>
      </c>
      <c r="Q352" s="41" t="inlineStr">
        <is>
          <t>Autism Research</t>
        </is>
      </c>
      <c r="R352" s="43" t="inlineStr">
        <is>
          <t>article</t>
        </is>
      </c>
      <c r="S352" s="43" t="inlineStr">
        <is>
          <t>John Wiley and Sons Inc</t>
        </is>
      </c>
      <c r="T352" s="43" t="inlineStr">
        <is>
          <t>https://doi.org/10.1002/aur.70179</t>
        </is>
      </c>
      <c r="U352" s="41" t="str"/>
      <c r="V352"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352" s="43" t="inlineStr">
        <is>
          <t>title_abstract_plus_targeted_primary_source_verification</t>
        </is>
      </c>
      <c r="X352" s="43" t="inlineStr">
        <is>
          <t>doi:10.1002/aur.70179</t>
        </is>
      </c>
      <c r="Y352" s="43">
        <f>COUNTIF($A$2:$A$431,A352)</f>
        <v/>
      </c>
      <c r="Z352" s="41">
        <f>IF(D352="Provisional include",IFERROR(IF(INDEX('Texto_completo_191'!$K$2:$K$193,MATCH(A352,'Texto_completo_191'!$A$2:$A$193,0))=0,"",INDEX('Texto_completo_191'!$K$2:$K$193,MATCH(A352,'Texto_completo_191'!$A$2:$A$193,0))),""),IF(D352="Excluded",J352,""))</f>
        <v/>
      </c>
      <c r="AA352" s="43">
        <f>IF(D352="Provisional include",IFERROR(IF(INDEX('Texto_completo_191'!$L$2:$L$193,MATCH(A352,'Texto_completo_191'!$A$2:$A$193,0))=0,"",INDEX('Texto_completo_191'!$L$2:$L$193,MATCH(A352,'Texto_completo_191'!$A$2:$A$193,0))),""),"")</f>
        <v/>
      </c>
      <c r="AB352" s="131">
        <f>IF(D352="Provisional include",IFERROR(IF(INDEX('Texto_completo_191'!$M$2:$M$193,MATCH(A352,'Texto_completo_191'!$A$2:$A$193,0))=0,"",INDEX('Texto_completo_191'!$M$2:$M$193,MATCH(A352,'Texto_completo_191'!$A$2:$A$193,0))),""),"")</f>
        <v/>
      </c>
    </row>
    <row r="353" ht="34" customHeight="1">
      <c r="A353" s="130" t="n">
        <v>352</v>
      </c>
      <c r="B353" s="43" t="inlineStr">
        <is>
          <t>include_after_full_text_open_access</t>
        </is>
      </c>
      <c r="C353" s="41" t="inlineStr">
        <is>
          <t>Incluir tras revisión de texto completo abierto</t>
        </is>
      </c>
      <c r="D353" s="43" t="inlineStr">
        <is>
          <t>Provisional include</t>
        </is>
      </c>
      <c r="E353" s="43" t="inlineStr">
        <is>
          <t>Sí</t>
        </is>
      </c>
      <c r="F353" s="43" t="inlineStr">
        <is>
          <t>Full-text review</t>
        </is>
      </c>
      <c r="G353" s="41">
        <f>IF(D353="Provisional include",IFERROR(INDEX('Texto_completo_191'!$H$2:$H$193,MATCH(A353,'Texto_completo_191'!$A$2:$A$193,0)),"Not recorded"),IF(D353="Report not retrieved","Not retrieved","Not applicable"))</f>
        <v/>
      </c>
      <c r="H353" s="41">
        <f>IF(D353="Provisional include",IFERROR(INDEX('Texto_completo_191'!$J$2:$J$193,MATCH(A353,'Texto_completo_191'!$A$2:$A$193,0)),"Pending adjudication"),IF(D353="Report not retrieved","Report not retrieved","Not applicable"))</f>
        <v/>
      </c>
      <c r="I353" s="41" t="n"/>
      <c r="J353" s="41" t="inlineStr">
        <is>
          <t>Texto completo confirma estudio primario con Machine Learning aplicado a ASD (Classification (ASD vs control)).</t>
        </is>
      </c>
      <c r="K353" s="43" t="n"/>
      <c r="L353" s="43" t="n"/>
      <c r="M353" s="130" t="n">
        <v>2025</v>
      </c>
      <c r="N353" s="41" t="inlineStr">
        <is>
          <t>Efficient Kulczynski EEG feature selection for autism spectrum disorder diagnosis over fog and cloud computing</t>
        </is>
      </c>
      <c r="O353" s="43" t="inlineStr">
        <is>
          <t>Ekraam Jabier and Ali Fadhil Marhoon and Ammar A Aldair and Mustafa Noaman Kadhim and Dhiah Al-Shammary and Ayman Ibaida</t>
        </is>
      </c>
      <c r="P353" s="43" t="inlineStr">
        <is>
          <t>10.1007/S41870-025-02987-Y</t>
        </is>
      </c>
      <c r="Q353" s="41" t="inlineStr">
        <is>
          <t>International Journal of Information Technology (Singapore)</t>
        </is>
      </c>
      <c r="R353" s="43" t="inlineStr">
        <is>
          <t>article</t>
        </is>
      </c>
      <c r="S353" s="43" t="inlineStr">
        <is>
          <t>Springer Science and Business Media B.V.</t>
        </is>
      </c>
      <c r="T353" s="43" t="inlineStr">
        <is>
          <t>https://link.springer.com/content/pdf/10.1007/s41870-025-02987-y.pdf</t>
        </is>
      </c>
      <c r="U353" s="41" t="inlineStr">
        <is>
          <t>Texto completo abierto revisado; evidencia y codificación en Extraccion_RQ_nuevos.</t>
        </is>
      </c>
      <c r="V353" s="43"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W353" s="43" t="inlineStr">
        <is>
          <t>open_full_text_review_2026_09_04</t>
        </is>
      </c>
      <c r="X353" s="43" t="inlineStr">
        <is>
          <t>doi:10.1007/s41870-025-02987-y</t>
        </is>
      </c>
      <c r="Y353" s="43">
        <f>COUNTIF($A$2:$A$431,A353)</f>
        <v/>
      </c>
      <c r="Z353" s="41">
        <f>IF(D353="Provisional include",IFERROR(IF(INDEX('Texto_completo_191'!$K$2:$K$193,MATCH(A353,'Texto_completo_191'!$A$2:$A$193,0))=0,"",INDEX('Texto_completo_191'!$K$2:$K$193,MATCH(A353,'Texto_completo_191'!$A$2:$A$193,0))),""),IF(D353="Excluded",J353,""))</f>
        <v/>
      </c>
      <c r="AA353" s="43">
        <f>IF(D353="Provisional include",IFERROR(IF(INDEX('Texto_completo_191'!$L$2:$L$193,MATCH(A353,'Texto_completo_191'!$A$2:$A$193,0))=0,"",INDEX('Texto_completo_191'!$L$2:$L$193,MATCH(A353,'Texto_completo_191'!$A$2:$A$193,0))),""),"")</f>
        <v/>
      </c>
      <c r="AB353" s="131">
        <f>IF(D353="Provisional include",IFERROR(IF(INDEX('Texto_completo_191'!$M$2:$M$193,MATCH(A353,'Texto_completo_191'!$A$2:$A$193,0))=0,"",INDEX('Texto_completo_191'!$M$2:$M$193,MATCH(A353,'Texto_completo_191'!$A$2:$A$193,0))),""),"")</f>
        <v/>
      </c>
    </row>
    <row r="354" ht="34" customHeight="1">
      <c r="A354" s="130" t="n">
        <v>353</v>
      </c>
      <c r="B354" s="43" t="inlineStr">
        <is>
          <t>exclude_no_qualifying_ai_application</t>
        </is>
      </c>
      <c r="C354" s="41" t="inlineStr">
        <is>
          <t>Excluir: sin aplicación de IA elegible</t>
        </is>
      </c>
      <c r="D354" s="43" t="inlineStr">
        <is>
          <t>Excluded</t>
        </is>
      </c>
      <c r="E354" s="43" t="inlineStr">
        <is>
          <t>No</t>
        </is>
      </c>
      <c r="F354" s="43" t="inlineStr">
        <is>
          <t>Title/abstract screening</t>
        </is>
      </c>
      <c r="G354" s="41">
        <f>IF(D354="Provisional include",IFERROR(INDEX('Texto_completo_191'!$H$2:$H$193,MATCH(A354,'Texto_completo_191'!$A$2:$A$193,0)),"Not recorded"),IF(D354="Report not retrieved","Not retrieved","Not applicable"))</f>
        <v/>
      </c>
      <c r="H354" s="41">
        <f>IF(D354="Provisional include",IFERROR(INDEX('Texto_completo_191'!$J$2:$J$193,MATCH(A354,'Texto_completo_191'!$A$2:$A$193,0)),"Pending adjudication"),IF(D354="Report not retrieved","Report not retrieved","Not applicable"))</f>
        <v/>
      </c>
      <c r="I354" s="41" t="str"/>
      <c r="J354" s="41" t="inlineStr">
        <is>
          <t>El trabajo no implementa ni evalúa una técnica de IA/ML como componente sustantivo del estudio de ASD.</t>
        </is>
      </c>
      <c r="K354" s="43" t="n"/>
      <c r="L354" s="43" t="n"/>
      <c r="M354" s="130" t="n">
        <v>2025</v>
      </c>
      <c r="N354" s="41" t="inlineStr">
        <is>
          <t>Diagnostic and severity correlation of serum zinc, copper, and anti-myelin basic protein antibodies in children with autism spectrum disorder: a cross-sectional controlled study</t>
        </is>
      </c>
      <c r="O354" s="43" t="inlineStr">
        <is>
          <t>Ahmed H Hassan and Alshaymaa M Salem and Abeer A Shehab and Reham M El Hossiny</t>
        </is>
      </c>
      <c r="P354" s="43" t="inlineStr">
        <is>
          <t>10.1186/S43054-025-00406-2</t>
        </is>
      </c>
      <c r="Q354" s="41" t="inlineStr">
        <is>
          <t>Egyptian Pediatric Association Gazette</t>
        </is>
      </c>
      <c r="R354" s="43" t="inlineStr">
        <is>
          <t>article</t>
        </is>
      </c>
      <c r="S354" s="43" t="inlineStr">
        <is>
          <t>Springer Science and Business Media LLC</t>
        </is>
      </c>
      <c r="T354" s="43" t="inlineStr">
        <is>
          <t>https://doi.org/10.1186/S43054-025-00406-2</t>
        </is>
      </c>
      <c r="U354" s="41" t="str"/>
      <c r="V354" s="43" t="inlineStr">
        <is>
          <t>Background: Recent evidence has linked the pathophysiology of autism spectrum disorder (ASD) to immune dysregulation, oxidative stress, and imbalances in trace elements, particularly zinc and copper. Elevated levels of anti-myelin basic protein (anti-MBP) antibodies may also reflect an autoimmune component in ASD. The roles of these biomarkers in oxidative stress regulation, neuronal development, and immune-mediated myelin damage suggest their contribution to the pathophysiology of ASD. Objective: This cross-sectional controlled study aimed to compare serum levels of zinc, copper, and anti-MBP antibodies in children with ASD and healthy controls. It also investigated the association between these biomarkers and the severity of ASD, and their potential use in supporting diagnosis. Methods: Thirty children diagnosed with ASD were enrolled in this study along with 30 healthy age- and sex-matched controls. Serum levels of zinc, copper, and anti-MBP antibodies were measured in both groups for comparison. Severity of ASD was assessed using the Childhood Autism Rating Scale (CARS). All biomarkers were correlated to ASD severity. Results: Children with ASD had significantly lower serum zinc levels (mean ± SD = 60.10 ± 2.26 µg per deciliter [µg/dL] vs. 77.50 ± 10.20 µg/dL), higher copper levels (mean ± SD = 192.60 ± 6.83 µg/dL vs. 99.17 ± 14.58 µg/dL), and higher anti-MBP antibody levels (mean ± SD = 11.59 ± 8.55 nanograms per milliliter [ng/mL] vs. 3.44 ± 1.34 ng/mL) compared to controls (p-value &amp;lt; 0.001). ROC analysis demonstrated strong diagnostic performance for zinc (area under the curve [AUC] = 92.9%; optimal cutoff: ≤ 59 µg/dL), copper (AUC = 99.6%; cutoff: ≥ 121 µg/dL), and anti-MBP antibodies (AUC = 99.4%; cutoff: ≥ 3.94 ng/mL). Significant correlations were found between CARS scores and serum zinc (r = –0.460, p-value = 0.010), copper (r = 0.533, p-value = 0.002), the zinc/copper ratio (r = –0.518, p-value = 0.003), and anti-MBP antibody levels (r = 0.505, p-value = 0.004). Conclusions: Children with ASD showed significantly lower zinc, higher copper levels, and elevated anti-MBP antibodies. These biomarkers could serve as possible diagnostic indicators or therapeutic targets in ASD management. The results suggest a correlation between these biomarkers and the severity of ASD. Larger studies are warranted to validate these findings.</t>
        </is>
      </c>
      <c r="W354" s="43" t="inlineStr">
        <is>
          <t>title_abstract_plus_targeted_primary_source_verification</t>
        </is>
      </c>
      <c r="X354" s="43" t="inlineStr">
        <is>
          <t>doi:10.1186/s43054-025-00406-2</t>
        </is>
      </c>
      <c r="Y354" s="43">
        <f>COUNTIF($A$2:$A$431,A354)</f>
        <v/>
      </c>
      <c r="Z354" s="41">
        <f>IF(D354="Provisional include",IFERROR(IF(INDEX('Texto_completo_191'!$K$2:$K$193,MATCH(A354,'Texto_completo_191'!$A$2:$A$193,0))=0,"",INDEX('Texto_completo_191'!$K$2:$K$193,MATCH(A354,'Texto_completo_191'!$A$2:$A$193,0))),""),IF(D354="Excluded",J354,""))</f>
        <v/>
      </c>
      <c r="AA354" s="43">
        <f>IF(D354="Provisional include",IFERROR(IF(INDEX('Texto_completo_191'!$L$2:$L$193,MATCH(A354,'Texto_completo_191'!$A$2:$A$193,0))=0,"",INDEX('Texto_completo_191'!$L$2:$L$193,MATCH(A354,'Texto_completo_191'!$A$2:$A$193,0))),""),"")</f>
        <v/>
      </c>
      <c r="AB354" s="131">
        <f>IF(D354="Provisional include",IFERROR(IF(INDEX('Texto_completo_191'!$M$2:$M$193,MATCH(A354,'Texto_completo_191'!$A$2:$A$193,0))=0,"",INDEX('Texto_completo_191'!$M$2:$M$193,MATCH(A354,'Texto_completo_191'!$A$2:$A$193,0))),""),"")</f>
        <v/>
      </c>
    </row>
    <row r="355" ht="34" customHeight="1">
      <c r="A355" s="130" t="n">
        <v>354</v>
      </c>
      <c r="B355" s="43" t="inlineStr">
        <is>
          <t>include_after_title_abstract_screen</t>
        </is>
      </c>
      <c r="C355" s="41" t="inlineStr">
        <is>
          <t>Incluir provisionalmente</t>
        </is>
      </c>
      <c r="D355" s="43" t="inlineStr">
        <is>
          <t>Provisional include</t>
        </is>
      </c>
      <c r="E355" s="43" t="inlineStr">
        <is>
          <t>Sí</t>
        </is>
      </c>
      <c r="F355" s="43" t="inlineStr">
        <is>
          <t>Title/abstract screening</t>
        </is>
      </c>
      <c r="G355" s="41">
        <f>IF(D355="Provisional include",IFERROR(INDEX('Texto_completo_191'!$H$2:$H$193,MATCH(A355,'Texto_completo_191'!$A$2:$A$193,0)),"Not recorded"),IF(D355="Report not retrieved","Not retrieved","Not applicable"))</f>
        <v/>
      </c>
      <c r="H355" s="41">
        <f>IF(D355="Provisional include",IFERROR(INDEX('Texto_completo_191'!$J$2:$J$193,MATCH(A355,'Texto_completo_191'!$A$2:$A$193,0)),"Pending adjudication"),IF(D355="Report not retrieved","Report not retrieved","Not applicable"))</f>
        <v/>
      </c>
      <c r="I355" s="41" t="str"/>
      <c r="J355" s="41" t="inlineStr">
        <is>
          <t>Estudio primario o implementación/evaluación empírica de IA, aprendizaje automático o modelado computacional aplicado a ASD, riesgo, caracterización, apoyo o intervención.</t>
        </is>
      </c>
      <c r="K355" s="43" t="n"/>
      <c r="L355" s="43" t="n"/>
      <c r="M355" s="130" t="n">
        <v>2026</v>
      </c>
      <c r="N355" s="41" t="inlineStr">
        <is>
          <t>Contrastive diffusion adaptation network with rs-fMRI for domain adaptation classification of autism spectrum disorder</t>
        </is>
      </c>
      <c r="O355" s="43" t="inlineStr">
        <is>
          <t>Zifeng Qiu and Yuna Chen and Sijing Su and Shijun Qiu and Lujie Liu and Jie An</t>
        </is>
      </c>
      <c r="P355" s="43" t="inlineStr">
        <is>
          <t>10.1016/j.asoc.2026.115959</t>
        </is>
      </c>
      <c r="Q355" s="41" t="inlineStr">
        <is>
          <t>Applied Soft Computing</t>
        </is>
      </c>
      <c r="R355" s="43" t="inlineStr">
        <is>
          <t>article</t>
        </is>
      </c>
      <c r="S355" s="43" t="inlineStr">
        <is>
          <t>Elsevier Ltd</t>
        </is>
      </c>
      <c r="T355" s="43" t="inlineStr">
        <is>
          <t>https://www.sciencedirect.com/science/article/pii/S1568494626014079</t>
        </is>
      </c>
      <c r="U355" s="41" t="str"/>
      <c r="V355" s="43"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W355" s="43" t="inlineStr">
        <is>
          <t>title_abstract_plus_targeted_primary_source_verification</t>
        </is>
      </c>
      <c r="X355" s="43" t="inlineStr">
        <is>
          <t>doi:10.1016/j.asoc.2026.115959</t>
        </is>
      </c>
      <c r="Y355" s="43">
        <f>COUNTIF($A$2:$A$431,A355)</f>
        <v/>
      </c>
      <c r="Z355" s="41">
        <f>IF(D355="Provisional include",IFERROR(IF(INDEX('Texto_completo_191'!$K$2:$K$193,MATCH(A355,'Texto_completo_191'!$A$2:$A$193,0))=0,"",INDEX('Texto_completo_191'!$K$2:$K$193,MATCH(A355,'Texto_completo_191'!$A$2:$A$193,0))),""),IF(D355="Excluded",J355,""))</f>
        <v/>
      </c>
      <c r="AA355" s="43">
        <f>IF(D355="Provisional include",IFERROR(IF(INDEX('Texto_completo_191'!$L$2:$L$193,MATCH(A355,'Texto_completo_191'!$A$2:$A$193,0))=0,"",INDEX('Texto_completo_191'!$L$2:$L$193,MATCH(A355,'Texto_completo_191'!$A$2:$A$193,0))),""),"")</f>
        <v/>
      </c>
      <c r="AB355" s="131">
        <f>IF(D355="Provisional include",IFERROR(IF(INDEX('Texto_completo_191'!$M$2:$M$193,MATCH(A355,'Texto_completo_191'!$A$2:$A$193,0))=0,"",INDEX('Texto_completo_191'!$M$2:$M$193,MATCH(A355,'Texto_completo_191'!$A$2:$A$193,0))),""),"")</f>
        <v/>
      </c>
    </row>
    <row r="356" ht="34" customHeight="1">
      <c r="A356" s="130" t="n">
        <v>355</v>
      </c>
      <c r="B356" s="43" t="inlineStr">
        <is>
          <t>include_after_title_abstract_screen</t>
        </is>
      </c>
      <c r="C356" s="41" t="inlineStr">
        <is>
          <t>Incluir provisionalmente</t>
        </is>
      </c>
      <c r="D356" s="43" t="inlineStr">
        <is>
          <t>Provisional include</t>
        </is>
      </c>
      <c r="E356" s="43" t="inlineStr">
        <is>
          <t>Sí</t>
        </is>
      </c>
      <c r="F356" s="43" t="inlineStr">
        <is>
          <t>Title/abstract screening</t>
        </is>
      </c>
      <c r="G356" s="41">
        <f>IF(D356="Provisional include",IFERROR(INDEX('Texto_completo_191'!$H$2:$H$193,MATCH(A356,'Texto_completo_191'!$A$2:$A$193,0)),"Not recorded"),IF(D356="Report not retrieved","Not retrieved","Not applicable"))</f>
        <v/>
      </c>
      <c r="H356" s="41">
        <f>IF(D356="Provisional include",IFERROR(INDEX('Texto_completo_191'!$J$2:$J$193,MATCH(A356,'Texto_completo_191'!$A$2:$A$193,0)),"Pending adjudication"),IF(D356="Report not retrieved","Report not retrieved","Not applicable"))</f>
        <v/>
      </c>
      <c r="I356" s="41" t="str"/>
      <c r="J356" s="41" t="inlineStr">
        <is>
          <t>Estudio primario o implementación/evaluación empírica de IA, aprendizaje automático o modelado computacional aplicado a ASD, riesgo, caracterización, apoyo o intervención.</t>
        </is>
      </c>
      <c r="K356" s="43" t="n"/>
      <c r="L356" s="43" t="n"/>
      <c r="M356" s="130" t="n">
        <v>2026</v>
      </c>
      <c r="N356" s="41" t="inlineStr">
        <is>
          <t>Hybrid HOG–ResNet50V2 framework for early autism spectrum disorder detection from facial images</t>
        </is>
      </c>
      <c r="O356" s="43" t="inlineStr">
        <is>
          <t>Vengidusamy S and Kottaimalai Ramaraj and Abdul Khader Jilani Saudagar and Pallikonda Rajasekaran Murugan and Prabu Pachiyannan</t>
        </is>
      </c>
      <c r="P356" s="43" t="inlineStr">
        <is>
          <t>10.1016/j.array.2026.100936</t>
        </is>
      </c>
      <c r="Q356" s="41" t="inlineStr">
        <is>
          <t>Array</t>
        </is>
      </c>
      <c r="R356" s="43" t="inlineStr">
        <is>
          <t>article</t>
        </is>
      </c>
      <c r="S356" s="43" t="inlineStr">
        <is>
          <t>Elsevier B.V.</t>
        </is>
      </c>
      <c r="T356" s="43" t="inlineStr">
        <is>
          <t>https://www.sciencedirect.com/science/article/pii/S2590005626002596</t>
        </is>
      </c>
      <c r="U356" s="41" t="str"/>
      <c r="V356" s="43"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W356" s="43" t="inlineStr">
        <is>
          <t>title_abstract_plus_targeted_primary_source_verification</t>
        </is>
      </c>
      <c r="X356" s="43" t="inlineStr">
        <is>
          <t>doi:10.1016/j.array.2026.100936</t>
        </is>
      </c>
      <c r="Y356" s="43">
        <f>COUNTIF($A$2:$A$431,A356)</f>
        <v/>
      </c>
      <c r="Z356" s="41">
        <f>IF(D356="Provisional include",IFERROR(IF(INDEX('Texto_completo_191'!$K$2:$K$193,MATCH(A356,'Texto_completo_191'!$A$2:$A$193,0))=0,"",INDEX('Texto_completo_191'!$K$2:$K$193,MATCH(A356,'Texto_completo_191'!$A$2:$A$193,0))),""),IF(D356="Excluded",J356,""))</f>
        <v/>
      </c>
      <c r="AA356" s="43">
        <f>IF(D356="Provisional include",IFERROR(IF(INDEX('Texto_completo_191'!$L$2:$L$193,MATCH(A356,'Texto_completo_191'!$A$2:$A$193,0))=0,"",INDEX('Texto_completo_191'!$L$2:$L$193,MATCH(A356,'Texto_completo_191'!$A$2:$A$193,0))),""),"")</f>
        <v/>
      </c>
      <c r="AB356" s="131">
        <f>IF(D356="Provisional include",IFERROR(IF(INDEX('Texto_completo_191'!$M$2:$M$193,MATCH(A356,'Texto_completo_191'!$A$2:$A$193,0))=0,"",INDEX('Texto_completo_191'!$M$2:$M$193,MATCH(A356,'Texto_completo_191'!$A$2:$A$193,0))),""),"")</f>
        <v/>
      </c>
    </row>
    <row r="357" ht="34" customHeight="1">
      <c r="A357" s="130" t="n">
        <v>356</v>
      </c>
      <c r="B357" s="43" t="inlineStr">
        <is>
          <t>duplicate_within_export</t>
        </is>
      </c>
      <c r="C357" s="41" t="inlineStr">
        <is>
          <t>No agregar: duplicado interno</t>
        </is>
      </c>
      <c r="D357" s="43" t="inlineStr">
        <is>
          <t>Duplicate within update</t>
        </is>
      </c>
      <c r="E357" s="43" t="inlineStr">
        <is>
          <t>No</t>
        </is>
      </c>
      <c r="F357" s="43" t="inlineStr">
        <is>
          <t>Deduplication</t>
        </is>
      </c>
      <c r="G357" s="41">
        <f>IF(D357="Provisional include",IFERROR(INDEX('Texto_completo_191'!$H$2:$H$193,MATCH(A357,'Texto_completo_191'!$A$2:$A$193,0)),"Not recorded"),IF(D357="Report not retrieved","Not retrieved","Not applicable"))</f>
        <v/>
      </c>
      <c r="H357" s="41">
        <f>IF(D357="Provisional include",IFERROR(INDEX('Texto_completo_191'!$J$2:$J$193,MATCH(A357,'Texto_completo_191'!$A$2:$A$193,0)),"Pending adjudication"),IF(D357="Report not retrieved","Report not retrieved","Not applicable"))</f>
        <v/>
      </c>
      <c r="I357" s="41" t="str"/>
      <c r="J357" s="41" t="inlineStr">
        <is>
          <t>Mismo DOI o título que otro registro anterior de esta exportación.</t>
        </is>
      </c>
      <c r="K357" s="43" t="n">
        <v>72</v>
      </c>
      <c r="L357" s="43" t="n">
        <v>32</v>
      </c>
      <c r="M357" s="130" t="n">
        <v>2025</v>
      </c>
      <c r="N357" s="41" t="inlineStr">
        <is>
          <t>ASD-GraphNet: A novel graph learning approach for Autism Spectrum Disorder diagnosis using fMRI data</t>
        </is>
      </c>
      <c r="O357" s="43" t="inlineStr">
        <is>
          <t>Mina Zeraati and Amirehsan Davoodi</t>
        </is>
      </c>
      <c r="P357" s="43" t="inlineStr">
        <is>
          <t>10.1016/j.compbiomed.2025.110723</t>
        </is>
      </c>
      <c r="Q357" s="41" t="inlineStr">
        <is>
          <t>Computers in Biology and Medicine</t>
        </is>
      </c>
      <c r="R357" s="43" t="inlineStr">
        <is>
          <t>article</t>
        </is>
      </c>
      <c r="S357" s="43" t="inlineStr">
        <is>
          <t>Elsevier Ltd</t>
        </is>
      </c>
      <c r="T357" s="43" t="inlineStr">
        <is>
          <t>https://doi.org/10.1016/j.compbiomed.2025.110723</t>
        </is>
      </c>
      <c r="U357" s="41" t="str"/>
      <c r="V357"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W357" s="43" t="inlineStr">
        <is>
          <t>title_abstract_plus_targeted_primary_source_verification</t>
        </is>
      </c>
      <c r="X357" s="43" t="inlineStr">
        <is>
          <t>doi:10.1016/j.compbiomed.2025.110723</t>
        </is>
      </c>
      <c r="Y357" s="43">
        <f>COUNTIF($A$2:$A$431,A357)</f>
        <v/>
      </c>
      <c r="Z357" s="41">
        <f>IF(D357="Provisional include",IFERROR(IF(INDEX('Texto_completo_191'!$K$2:$K$193,MATCH(A357,'Texto_completo_191'!$A$2:$A$193,0))=0,"",INDEX('Texto_completo_191'!$K$2:$K$193,MATCH(A357,'Texto_completo_191'!$A$2:$A$193,0))),""),IF(D357="Excluded",J357,""))</f>
        <v/>
      </c>
      <c r="AA357" s="43">
        <f>IF(D357="Provisional include",IFERROR(IF(INDEX('Texto_completo_191'!$L$2:$L$193,MATCH(A357,'Texto_completo_191'!$A$2:$A$193,0))=0,"",INDEX('Texto_completo_191'!$L$2:$L$193,MATCH(A357,'Texto_completo_191'!$A$2:$A$193,0))),""),"")</f>
        <v/>
      </c>
      <c r="AB357" s="131">
        <f>IF(D357="Provisional include",IFERROR(IF(INDEX('Texto_completo_191'!$M$2:$M$193,MATCH(A357,'Texto_completo_191'!$A$2:$A$193,0))=0,"",INDEX('Texto_completo_191'!$M$2:$M$193,MATCH(A357,'Texto_completo_191'!$A$2:$A$193,0))),""),"")</f>
        <v/>
      </c>
    </row>
    <row r="358" ht="34" customHeight="1">
      <c r="A358" s="130" t="n">
        <v>357</v>
      </c>
      <c r="B358" s="43" t="inlineStr">
        <is>
          <t>invalid_malformed_search_record</t>
        </is>
      </c>
      <c r="C358" s="41" t="inlineStr">
        <is>
          <t>Excluir: registro inválido</t>
        </is>
      </c>
      <c r="D358" s="43" t="inlineStr">
        <is>
          <t>Invalid record</t>
        </is>
      </c>
      <c r="E358" s="43" t="inlineStr">
        <is>
          <t>No</t>
        </is>
      </c>
      <c r="F358" s="43" t="inlineStr">
        <is>
          <t>Record validation</t>
        </is>
      </c>
      <c r="G358" s="41">
        <f>IF(D358="Provisional include",IFERROR(INDEX('Texto_completo_191'!$H$2:$H$193,MATCH(A358,'Texto_completo_191'!$A$2:$A$193,0)),"Not recorded"),IF(D358="Report not retrieved","Not retrieved","Not applicable"))</f>
        <v/>
      </c>
      <c r="H358" s="41">
        <f>IF(D358="Provisional include",IFERROR(INDEX('Texto_completo_191'!$J$2:$J$193,MATCH(A358,'Texto_completo_191'!$A$2:$A$193,0)),"Pending adjudication"),IF(D358="Report not retrieved","Report not retrieved","Not applicable"))</f>
        <v/>
      </c>
      <c r="I358" s="41" t="str"/>
      <c r="J358" s="41" t="inlineStr">
        <is>
          <t>Cadena de búsqueda exportada erróneamente como si fuera una referencia bibliográfica.</t>
        </is>
      </c>
      <c r="K358" s="43" t="n"/>
      <c r="L358" s="43" t="n"/>
      <c r="M358" s="130" t="n"/>
      <c r="N358" s="41" t="inlineStr">
        <is>
          <t>(("autism"[Title] OR "autism spectrum disorder"[Title] OR ASD[Title]) AND ("artificial intelligence"[Title/Abstract] OR "machine learning"[Title/Abstract] OR "deep learning"[Title/Abstract] OR "computer vision"[Title/Abstract] OR "natural language pr - S…</t>
        </is>
      </c>
      <c r="O358" s="43" t="n"/>
      <c r="P358" s="43" t="n"/>
      <c r="Q358" s="41" t="n"/>
      <c r="R358" s="43" t="inlineStr">
        <is>
          <t>misc</t>
        </is>
      </c>
      <c r="S358" s="43" t="n"/>
      <c r="T358"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U358" s="41" t="str"/>
      <c r="V358" s="43" t="n"/>
      <c r="W358" s="43" t="inlineStr">
        <is>
          <t>title_abstract_plus_targeted_primary_source_verification</t>
        </is>
      </c>
      <c r="X358" s="43" t="inlineStr">
        <is>
          <t>title:autism title or autism spectrum disorder title or asd title and artificial intelligence title abstract or machine learning title abstract or deep learning title abstract or computer vision title abstract or natural language pr s</t>
        </is>
      </c>
      <c r="Y358" s="43">
        <f>COUNTIF($A$2:$A$431,A358)</f>
        <v/>
      </c>
      <c r="Z358" s="41">
        <f>IF(D358="Provisional include",IFERROR(IF(INDEX('Texto_completo_191'!$K$2:$K$193,MATCH(A358,'Texto_completo_191'!$A$2:$A$193,0))=0,"",INDEX('Texto_completo_191'!$K$2:$K$193,MATCH(A358,'Texto_completo_191'!$A$2:$A$193,0))),""),IF(D358="Excluded",J358,""))</f>
        <v/>
      </c>
      <c r="AA358" s="43">
        <f>IF(D358="Provisional include",IFERROR(IF(INDEX('Texto_completo_191'!$L$2:$L$193,MATCH(A358,'Texto_completo_191'!$A$2:$A$193,0))=0,"",INDEX('Texto_completo_191'!$L$2:$L$193,MATCH(A358,'Texto_completo_191'!$A$2:$A$193,0))),""),"")</f>
        <v/>
      </c>
      <c r="AB358" s="131">
        <f>IF(D358="Provisional include",IFERROR(IF(INDEX('Texto_completo_191'!$M$2:$M$193,MATCH(A358,'Texto_completo_191'!$A$2:$A$193,0))=0,"",INDEX('Texto_completo_191'!$M$2:$M$193,MATCH(A358,'Texto_completo_191'!$A$2:$A$193,0))),""),"")</f>
        <v/>
      </c>
    </row>
    <row r="359" ht="34" customHeight="1">
      <c r="A359" s="130" t="n">
        <v>358</v>
      </c>
      <c r="B359" s="43" t="inlineStr">
        <is>
          <t>already_in_current_276</t>
        </is>
      </c>
      <c r="C359" s="41" t="inlineStr">
        <is>
          <t>No agregar: ya está en los 276</t>
        </is>
      </c>
      <c r="D359" s="43" t="inlineStr">
        <is>
          <t>Already in base 276</t>
        </is>
      </c>
      <c r="E359" s="43" t="inlineStr">
        <is>
          <t>No</t>
        </is>
      </c>
      <c r="F359" s="43" t="inlineStr">
        <is>
          <t>Deduplication against base corpus</t>
        </is>
      </c>
      <c r="G359" s="41">
        <f>IF(D359="Provisional include",IFERROR(INDEX('Texto_completo_191'!$H$2:$H$193,MATCH(A359,'Texto_completo_191'!$A$2:$A$193,0)),"Not recorded"),IF(D359="Report not retrieved","Not retrieved","Not applicable"))</f>
        <v/>
      </c>
      <c r="H359" s="41">
        <f>IF(D359="Provisional include",IFERROR(INDEX('Texto_completo_191'!$J$2:$J$193,MATCH(A359,'Texto_completo_191'!$A$2:$A$193,0)),"Pending adjudication"),IF(D359="Report not retrieved","Report not retrieved","Not applicable"))</f>
        <v/>
      </c>
      <c r="I359" s="41" t="str"/>
      <c r="J359" s="41" t="inlineStr">
        <is>
          <t>Coincidencia por DOI o título normalizado con el corpus analítico vigente de 276 estudios.</t>
        </is>
      </c>
      <c r="K359" s="43" t="n"/>
      <c r="L359" s="43" t="n">
        <v>129</v>
      </c>
      <c r="M359" s="130" t="n">
        <v>2025</v>
      </c>
      <c r="N359" s="41" t="inlineStr">
        <is>
          <t>Investigating Diagnostic Data and Performance Implications in the Autism AI Dataset</t>
        </is>
      </c>
      <c r="O359" s="43" t="inlineStr">
        <is>
          <t>Rabia Naseer Rao and Hiran Thabrew and Seyed Reza Shahamiri</t>
        </is>
      </c>
      <c r="P359" s="43" t="inlineStr">
        <is>
          <t>10.1007/978-981-96-6960-8_26</t>
        </is>
      </c>
      <c r="Q359" s="41" t="inlineStr">
        <is>
          <t>Communications in Computer and Information Science</t>
        </is>
      </c>
      <c r="R359" s="43" t="inlineStr">
        <is>
          <t>article</t>
        </is>
      </c>
      <c r="S359" s="43" t="inlineStr">
        <is>
          <t>Springer Science and Business Media Deutschland GmbH</t>
        </is>
      </c>
      <c r="T359" s="43" t="inlineStr">
        <is>
          <t>https://doi.org/10.1007/978-981-96-6960-8_26</t>
        </is>
      </c>
      <c r="U359" s="41" t="str"/>
      <c r="V359" s="4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W359" s="43" t="inlineStr">
        <is>
          <t>title_abstract_plus_targeted_primary_source_verification</t>
        </is>
      </c>
      <c r="X359" s="43" t="inlineStr">
        <is>
          <t>doi:10.1007/978-981-96-6960-8_26</t>
        </is>
      </c>
      <c r="Y359" s="43">
        <f>COUNTIF($A$2:$A$431,A359)</f>
        <v/>
      </c>
      <c r="Z359" s="41">
        <f>IF(D359="Provisional include",IFERROR(IF(INDEX('Texto_completo_191'!$K$2:$K$193,MATCH(A359,'Texto_completo_191'!$A$2:$A$193,0))=0,"",INDEX('Texto_completo_191'!$K$2:$K$193,MATCH(A359,'Texto_completo_191'!$A$2:$A$193,0))),""),IF(D359="Excluded",J359,""))</f>
        <v/>
      </c>
      <c r="AA359" s="43">
        <f>IF(D359="Provisional include",IFERROR(IF(INDEX('Texto_completo_191'!$L$2:$L$193,MATCH(A359,'Texto_completo_191'!$A$2:$A$193,0))=0,"",INDEX('Texto_completo_191'!$L$2:$L$193,MATCH(A359,'Texto_completo_191'!$A$2:$A$193,0))),""),"")</f>
        <v/>
      </c>
      <c r="AB359" s="131">
        <f>IF(D359="Provisional include",IFERROR(IF(INDEX('Texto_completo_191'!$M$2:$M$193,MATCH(A359,'Texto_completo_191'!$A$2:$A$193,0))=0,"",INDEX('Texto_completo_191'!$M$2:$M$193,MATCH(A359,'Texto_completo_191'!$A$2:$A$193,0))),""),"")</f>
        <v/>
      </c>
    </row>
    <row r="360" ht="34" customHeight="1">
      <c r="A360" s="130" t="n">
        <v>359</v>
      </c>
      <c r="B360" s="43" t="inlineStr">
        <is>
          <t>include_after_full_text_open_access</t>
        </is>
      </c>
      <c r="C360" s="41" t="inlineStr">
        <is>
          <t>Incluir tras revisión de texto completo abierto</t>
        </is>
      </c>
      <c r="D360" s="43" t="inlineStr">
        <is>
          <t>Provisional include</t>
        </is>
      </c>
      <c r="E360" s="43" t="inlineStr">
        <is>
          <t>Sí</t>
        </is>
      </c>
      <c r="F360" s="43" t="inlineStr">
        <is>
          <t>Full-text review</t>
        </is>
      </c>
      <c r="G360" s="41">
        <f>IF(D360="Provisional include",IFERROR(INDEX('Texto_completo_191'!$H$2:$H$193,MATCH(A360,'Texto_completo_191'!$A$2:$A$193,0)),"Not recorded"),IF(D360="Report not retrieved","Not retrieved","Not applicable"))</f>
        <v/>
      </c>
      <c r="H360" s="41">
        <f>IF(D360="Provisional include",IFERROR(INDEX('Texto_completo_191'!$J$2:$J$193,MATCH(A360,'Texto_completo_191'!$A$2:$A$193,0)),"Pending adjudication"),IF(D360="Report not retrieved","Report not retrieved","Not applicable"))</f>
        <v/>
      </c>
      <c r="I360" s="41" t="n"/>
      <c r="J360" s="41" t="inlineStr">
        <is>
          <t>Texto completo confirma estudio primario con Hybrid aplicado a ASD (Screening classification).</t>
        </is>
      </c>
      <c r="K360" s="43" t="n"/>
      <c r="L360" s="43" t="n"/>
      <c r="M360" s="130" t="n">
        <v>2026</v>
      </c>
      <c r="N360" s="41" t="inlineStr">
        <is>
          <t>Privacy preserving federated framework for autism spectrum disorder screening with ensemble stacking and deep learning approaches</t>
        </is>
      </c>
      <c r="O360" s="43" t="inlineStr">
        <is>
          <t>Anupam Das and Prasant Kumar Pattnaik and Anjan Bandyopadhyay and Neeraj Sharma and Arun Singh and Saiprasad Potharaju</t>
        </is>
      </c>
      <c r="P360" s="43" t="inlineStr">
        <is>
          <t>10.1007/S44163-026-01103-8</t>
        </is>
      </c>
      <c r="Q360" s="41" t="inlineStr">
        <is>
          <t>Discover Artificial Intelligence</t>
        </is>
      </c>
      <c r="R360" s="43" t="inlineStr">
        <is>
          <t>article</t>
        </is>
      </c>
      <c r="S360" s="43" t="inlineStr">
        <is>
          <t>Springer Nature</t>
        </is>
      </c>
      <c r="T360" s="43" t="inlineStr">
        <is>
          <t>https://doi.org/10.1007/s44163-026-01103-8</t>
        </is>
      </c>
      <c r="U360" s="41" t="inlineStr">
        <is>
          <t>Texto completo abierto revisado; evidencia y codificación en Extraccion_RQ_nuevos.</t>
        </is>
      </c>
      <c r="V360" s="43"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W360" s="43" t="inlineStr">
        <is>
          <t>open_full_text_review_2026_09_04</t>
        </is>
      </c>
      <c r="X360" s="43" t="inlineStr">
        <is>
          <t>doi:10.1007/s44163-026-01103-8</t>
        </is>
      </c>
      <c r="Y360" s="43">
        <f>COUNTIF($A$2:$A$431,A360)</f>
        <v/>
      </c>
      <c r="Z360" s="41">
        <f>IF(D360="Provisional include",IFERROR(IF(INDEX('Texto_completo_191'!$K$2:$K$193,MATCH(A360,'Texto_completo_191'!$A$2:$A$193,0))=0,"",INDEX('Texto_completo_191'!$K$2:$K$193,MATCH(A360,'Texto_completo_191'!$A$2:$A$193,0))),""),IF(D360="Excluded",J360,""))</f>
        <v/>
      </c>
      <c r="AA360" s="43">
        <f>IF(D360="Provisional include",IFERROR(IF(INDEX('Texto_completo_191'!$L$2:$L$193,MATCH(A360,'Texto_completo_191'!$A$2:$A$193,0))=0,"",INDEX('Texto_completo_191'!$L$2:$L$193,MATCH(A360,'Texto_completo_191'!$A$2:$A$193,0))),""),"")</f>
        <v/>
      </c>
      <c r="AB360" s="131">
        <f>IF(D360="Provisional include",IFERROR(IF(INDEX('Texto_completo_191'!$M$2:$M$193,MATCH(A360,'Texto_completo_191'!$A$2:$A$193,0))=0,"",INDEX('Texto_completo_191'!$M$2:$M$193,MATCH(A360,'Texto_completo_191'!$A$2:$A$193,0))),""),"")</f>
        <v/>
      </c>
    </row>
    <row r="361" ht="34" customHeight="1">
      <c r="A361" s="130" t="n">
        <v>360</v>
      </c>
      <c r="B361" s="43" t="inlineStr">
        <is>
          <t>include_after_title_abstract_screen</t>
        </is>
      </c>
      <c r="C361" s="41" t="inlineStr">
        <is>
          <t>Incluir provisionalmente</t>
        </is>
      </c>
      <c r="D361" s="43" t="inlineStr">
        <is>
          <t>Provisional include</t>
        </is>
      </c>
      <c r="E361" s="43" t="inlineStr">
        <is>
          <t>Sí</t>
        </is>
      </c>
      <c r="F361" s="43" t="inlineStr">
        <is>
          <t>Title/abstract screening</t>
        </is>
      </c>
      <c r="G361" s="41">
        <f>IF(D361="Provisional include",IFERROR(INDEX('Texto_completo_191'!$H$2:$H$193,MATCH(A361,'Texto_completo_191'!$A$2:$A$193,0)),"Not recorded"),IF(D361="Report not retrieved","Not retrieved","Not applicable"))</f>
        <v/>
      </c>
      <c r="H361" s="41">
        <f>IF(D361="Provisional include",IFERROR(INDEX('Texto_completo_191'!$J$2:$J$193,MATCH(A361,'Texto_completo_191'!$A$2:$A$193,0)),"Pending adjudication"),IF(D361="Report not retrieved","Report not retrieved","Not applicable"))</f>
        <v/>
      </c>
      <c r="I361" s="41" t="str"/>
      <c r="J361" s="41" t="inlineStr">
        <is>
          <t>Estudio primario o implementación/evaluación empírica de IA, aprendizaje automático o modelado computacional aplicado a ASD, riesgo, caracterización, apoyo o intervención.</t>
        </is>
      </c>
      <c r="K361" s="43" t="n"/>
      <c r="L361" s="43" t="n"/>
      <c r="M361" s="130" t="n">
        <v>2026</v>
      </c>
      <c r="N361" s="41" t="inlineStr">
        <is>
          <t>Prenatal exposure to particulate matter and risk of autism spectrum disorder in children: a population-based cohort study in South Korea</t>
        </is>
      </c>
      <c r="O361" s="43" t="inlineStr">
        <is>
          <t>Hyesung Lee and Sooyoung Kim and Seoyeong Ahn and Whanhee Lee and Jun-Won Hwang and Eunhye Jo and Woo Jin Kim</t>
        </is>
      </c>
      <c r="P361" s="43" t="inlineStr">
        <is>
          <t>10.1016/j.envres.2026.125161</t>
        </is>
      </c>
      <c r="Q361" s="41" t="inlineStr">
        <is>
          <t>Environmental Research</t>
        </is>
      </c>
      <c r="R361" s="43" t="inlineStr">
        <is>
          <t>article</t>
        </is>
      </c>
      <c r="S361" s="43" t="inlineStr">
        <is>
          <t>Elsevier BV</t>
        </is>
      </c>
      <c r="T361" s="43" t="inlineStr">
        <is>
          <t>https://www.sciencedirect.com/science/article/pii/S0013935126014921</t>
        </is>
      </c>
      <c r="U361" s="41" t="str"/>
      <c r="V361" s="43"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W361" s="43" t="inlineStr">
        <is>
          <t>title_abstract_plus_targeted_primary_source_verification</t>
        </is>
      </c>
      <c r="X361" s="43" t="inlineStr">
        <is>
          <t>doi:10.1016/j.envres.2026.125161</t>
        </is>
      </c>
      <c r="Y361" s="43">
        <f>COUNTIF($A$2:$A$431,A361)</f>
        <v/>
      </c>
      <c r="Z361" s="41">
        <f>IF(D361="Provisional include",IFERROR(IF(INDEX('Texto_completo_191'!$K$2:$K$193,MATCH(A361,'Texto_completo_191'!$A$2:$A$193,0))=0,"",INDEX('Texto_completo_191'!$K$2:$K$193,MATCH(A361,'Texto_completo_191'!$A$2:$A$193,0))),""),IF(D361="Excluded",J361,""))</f>
        <v/>
      </c>
      <c r="AA361" s="43">
        <f>IF(D361="Provisional include",IFERROR(IF(INDEX('Texto_completo_191'!$L$2:$L$193,MATCH(A361,'Texto_completo_191'!$A$2:$A$193,0))=0,"",INDEX('Texto_completo_191'!$L$2:$L$193,MATCH(A361,'Texto_completo_191'!$A$2:$A$193,0))),""),"")</f>
        <v/>
      </c>
      <c r="AB361" s="131">
        <f>IF(D361="Provisional include",IFERROR(IF(INDEX('Texto_completo_191'!$M$2:$M$193,MATCH(A361,'Texto_completo_191'!$A$2:$A$193,0))=0,"",INDEX('Texto_completo_191'!$M$2:$M$193,MATCH(A361,'Texto_completo_191'!$A$2:$A$193,0))),""),"")</f>
        <v/>
      </c>
    </row>
    <row r="362" ht="34" customHeight="1">
      <c r="A362" s="130" t="n">
        <v>361</v>
      </c>
      <c r="B362" s="43" t="inlineStr">
        <is>
          <t>include_after_title_abstract_screen</t>
        </is>
      </c>
      <c r="C362" s="41" t="inlineStr">
        <is>
          <t>Incluir provisionalmente</t>
        </is>
      </c>
      <c r="D362" s="43" t="inlineStr">
        <is>
          <t>Provisional include</t>
        </is>
      </c>
      <c r="E362" s="43" t="inlineStr">
        <is>
          <t>Sí</t>
        </is>
      </c>
      <c r="F362" s="43" t="inlineStr">
        <is>
          <t>Title/abstract screening</t>
        </is>
      </c>
      <c r="G362" s="41">
        <f>IF(D362="Provisional include",IFERROR(INDEX('Texto_completo_191'!$H$2:$H$193,MATCH(A362,'Texto_completo_191'!$A$2:$A$193,0)),"Not recorded"),IF(D362="Report not retrieved","Not retrieved","Not applicable"))</f>
        <v/>
      </c>
      <c r="H362" s="41">
        <f>IF(D362="Provisional include",IFERROR(INDEX('Texto_completo_191'!$J$2:$J$193,MATCH(A362,'Texto_completo_191'!$A$2:$A$193,0)),"Pending adjudication"),IF(D362="Report not retrieved","Report not retrieved","Not applicable"))</f>
        <v/>
      </c>
      <c r="I362" s="41" t="str"/>
      <c r="J362" s="41" t="inlineStr">
        <is>
          <t>Estudio primario o implementación/evaluación empírica de IA, aprendizaje automático o modelado computacional aplicado a ASD, riesgo, caracterización, apoyo o intervención.</t>
        </is>
      </c>
      <c r="K362" s="43" t="n"/>
      <c r="L362" s="43" t="n"/>
      <c r="M362" s="130" t="n">
        <v>2026</v>
      </c>
      <c r="N362" s="41" t="inlineStr">
        <is>
          <t>Systems-level multi-omics dissection of syndromic and idiopathic autism reveals distinct regulatory architectures, candidate molecular signatures, and potential therapeutic targets</t>
        </is>
      </c>
      <c r="O362" s="43" t="inlineStr">
        <is>
          <t>Ondippili Rudhra and Sanjeev Kumar Singh</t>
        </is>
      </c>
      <c r="P362" s="43" t="inlineStr">
        <is>
          <t>10.1016/j.compbiomed.2026.111822</t>
        </is>
      </c>
      <c r="Q362" s="41" t="inlineStr">
        <is>
          <t>Computers in Biology and Medicine</t>
        </is>
      </c>
      <c r="R362" s="43" t="inlineStr">
        <is>
          <t>article</t>
        </is>
      </c>
      <c r="S362" s="43" t="inlineStr">
        <is>
          <t>Elsevier Ltd</t>
        </is>
      </c>
      <c r="T362" s="43" t="inlineStr">
        <is>
          <t>https://www.sciencedirect.com/science/article/pii/S0010482526003860</t>
        </is>
      </c>
      <c r="U362" s="41" t="str"/>
      <c r="V362" s="43"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W362" s="43" t="inlineStr">
        <is>
          <t>title_abstract_plus_targeted_primary_source_verification</t>
        </is>
      </c>
      <c r="X362" s="43" t="inlineStr">
        <is>
          <t>doi:10.1016/j.compbiomed.2026.111822</t>
        </is>
      </c>
      <c r="Y362" s="43">
        <f>COUNTIF($A$2:$A$431,A362)</f>
        <v/>
      </c>
      <c r="Z362" s="41">
        <f>IF(D362="Provisional include",IFERROR(IF(INDEX('Texto_completo_191'!$K$2:$K$193,MATCH(A362,'Texto_completo_191'!$A$2:$A$193,0))=0,"",INDEX('Texto_completo_191'!$K$2:$K$193,MATCH(A362,'Texto_completo_191'!$A$2:$A$193,0))),""),IF(D362="Excluded",J362,""))</f>
        <v/>
      </c>
      <c r="AA362" s="43">
        <f>IF(D362="Provisional include",IFERROR(IF(INDEX('Texto_completo_191'!$L$2:$L$193,MATCH(A362,'Texto_completo_191'!$A$2:$A$193,0))=0,"",INDEX('Texto_completo_191'!$L$2:$L$193,MATCH(A362,'Texto_completo_191'!$A$2:$A$193,0))),""),"")</f>
        <v/>
      </c>
      <c r="AB362" s="131">
        <f>IF(D362="Provisional include",IFERROR(IF(INDEX('Texto_completo_191'!$M$2:$M$193,MATCH(A362,'Texto_completo_191'!$A$2:$A$193,0))=0,"",INDEX('Texto_completo_191'!$M$2:$M$193,MATCH(A362,'Texto_completo_191'!$A$2:$A$193,0))),""),"")</f>
        <v/>
      </c>
    </row>
    <row r="363" ht="34" customHeight="1">
      <c r="A363" s="130" t="n">
        <v>362</v>
      </c>
      <c r="B363" s="43" t="inlineStr">
        <is>
          <t>duplicate_within_export</t>
        </is>
      </c>
      <c r="C363" s="41" t="inlineStr">
        <is>
          <t>No agregar: duplicado interno</t>
        </is>
      </c>
      <c r="D363" s="43" t="inlineStr">
        <is>
          <t>Duplicate within update</t>
        </is>
      </c>
      <c r="E363" s="43" t="inlineStr">
        <is>
          <t>No</t>
        </is>
      </c>
      <c r="F363" s="43" t="inlineStr">
        <is>
          <t>Deduplication</t>
        </is>
      </c>
      <c r="G363" s="41">
        <f>IF(D363="Provisional include",IFERROR(INDEX('Texto_completo_191'!$H$2:$H$193,MATCH(A363,'Texto_completo_191'!$A$2:$A$193,0)),"Not recorded"),IF(D363="Report not retrieved","Not retrieved","Not applicable"))</f>
        <v/>
      </c>
      <c r="H363" s="41">
        <f>IF(D363="Provisional include",IFERROR(INDEX('Texto_completo_191'!$J$2:$J$193,MATCH(A363,'Texto_completo_191'!$A$2:$A$193,0)),"Pending adjudication"),IF(D363="Report not retrieved","Report not retrieved","Not applicable"))</f>
        <v/>
      </c>
      <c r="I363" s="41" t="str"/>
      <c r="J363" s="41" t="inlineStr">
        <is>
          <t>Mismo DOI o título que otro registro anterior de esta exportación.</t>
        </is>
      </c>
      <c r="K363" s="43" t="n">
        <v>123</v>
      </c>
      <c r="L363" s="43" t="n"/>
      <c r="M363" s="130" t="n">
        <v>2025</v>
      </c>
      <c r="N363" s="41" t="inlineStr">
        <is>
          <t>FaithfulNet: An explainable deep learning framework for autism diagnosis using structural MRI</t>
        </is>
      </c>
      <c r="O363" s="43" t="inlineStr">
        <is>
          <t>D Swainson Sujana and D Peter Augustine</t>
        </is>
      </c>
      <c r="P363" s="43" t="inlineStr">
        <is>
          <t>10.1016/j.brainres.2025.149904</t>
        </is>
      </c>
      <c r="Q363" s="41" t="inlineStr">
        <is>
          <t>Brain Research</t>
        </is>
      </c>
      <c r="R363" s="43" t="inlineStr">
        <is>
          <t>article</t>
        </is>
      </c>
      <c r="S363" s="43" t="inlineStr">
        <is>
          <t>Elsevier B.V.</t>
        </is>
      </c>
      <c r="T363" s="43" t="inlineStr">
        <is>
          <t>https://doi.org/10.1016/j.brainres.2025.149904</t>
        </is>
      </c>
      <c r="U363" s="41" t="str"/>
      <c r="V363"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363" s="43" t="inlineStr">
        <is>
          <t>title_abstract_plus_targeted_primary_source_verification</t>
        </is>
      </c>
      <c r="X363" s="43" t="inlineStr">
        <is>
          <t>doi:10.1016/j.brainres.2025.149904</t>
        </is>
      </c>
      <c r="Y363" s="43">
        <f>COUNTIF($A$2:$A$431,A363)</f>
        <v/>
      </c>
      <c r="Z363" s="41">
        <f>IF(D363="Provisional include",IFERROR(IF(INDEX('Texto_completo_191'!$K$2:$K$193,MATCH(A363,'Texto_completo_191'!$A$2:$A$193,0))=0,"",INDEX('Texto_completo_191'!$K$2:$K$193,MATCH(A363,'Texto_completo_191'!$A$2:$A$193,0))),""),IF(D363="Excluded",J363,""))</f>
        <v/>
      </c>
      <c r="AA363" s="43">
        <f>IF(D363="Provisional include",IFERROR(IF(INDEX('Texto_completo_191'!$L$2:$L$193,MATCH(A363,'Texto_completo_191'!$A$2:$A$193,0))=0,"",INDEX('Texto_completo_191'!$L$2:$L$193,MATCH(A363,'Texto_completo_191'!$A$2:$A$193,0))),""),"")</f>
        <v/>
      </c>
      <c r="AB363" s="131">
        <f>IF(D363="Provisional include",IFERROR(IF(INDEX('Texto_completo_191'!$M$2:$M$193,MATCH(A363,'Texto_completo_191'!$A$2:$A$193,0))=0,"",INDEX('Texto_completo_191'!$M$2:$M$193,MATCH(A363,'Texto_completo_191'!$A$2:$A$193,0))),""),"")</f>
        <v/>
      </c>
    </row>
    <row r="364" ht="34" customHeight="1">
      <c r="A364" s="130" t="n">
        <v>363</v>
      </c>
      <c r="B364" s="43" t="inlineStr">
        <is>
          <t>exclude_secondary_or_nonempirical_publication</t>
        </is>
      </c>
      <c r="C364" s="41" t="inlineStr">
        <is>
          <t>Excluir: publicación secundaria/no empírica</t>
        </is>
      </c>
      <c r="D364" s="43" t="inlineStr">
        <is>
          <t>Excluded</t>
        </is>
      </c>
      <c r="E364" s="43" t="inlineStr">
        <is>
          <t>No</t>
        </is>
      </c>
      <c r="F364" s="43" t="inlineStr">
        <is>
          <t>Title/abstract screening</t>
        </is>
      </c>
      <c r="G364" s="41">
        <f>IF(D364="Provisional include",IFERROR(INDEX('Texto_completo_191'!$H$2:$H$193,MATCH(A364,'Texto_completo_191'!$A$2:$A$193,0)),"Not recorded"),IF(D364="Report not retrieved","Not retrieved","Not applicable"))</f>
        <v/>
      </c>
      <c r="H364" s="41">
        <f>IF(D364="Provisional include",IFERROR(INDEX('Texto_completo_191'!$J$2:$J$193,MATCH(A364,'Texto_completo_191'!$A$2:$A$193,0)),"Pending adjudication"),IF(D364="Report not retrieved","Report not retrieved","Not applicable"))</f>
        <v/>
      </c>
      <c r="I364" s="41" t="str"/>
      <c r="J364" s="41" t="inlineStr">
        <is>
          <t>Revisión, metaanálisis, encuesta de literatura, protocolo, perspectiva, carta, editorial o capítulo de síntesis sin estudio primario elegible.</t>
        </is>
      </c>
      <c r="K364" s="43" t="n"/>
      <c r="L364" s="43" t="n"/>
      <c r="M364" s="130" t="n">
        <v>2026</v>
      </c>
      <c r="N364" s="41" t="inlineStr">
        <is>
          <t>Advancements in Feature Extraction Methods for the Diagnosis and Intervention of ADHD, ASD, and Epilepsy: A Critical Study</t>
        </is>
      </c>
      <c r="O364" s="43" t="inlineStr">
        <is>
          <t>B A E Madhushika and D P Geeganage and V N Thilakawardana and M D N Chandrasiri and K A D T Kulawansa</t>
        </is>
      </c>
      <c r="P364" s="43" t="inlineStr">
        <is>
          <t>10.1007/978-981-96-8895-1_53</t>
        </is>
      </c>
      <c r="Q364" s="41" t="inlineStr">
        <is>
          <t>Lecture Notes in Networks and Systems</t>
        </is>
      </c>
      <c r="R364" s="43" t="inlineStr">
        <is>
          <t>article</t>
        </is>
      </c>
      <c r="S364" s="43" t="inlineStr">
        <is>
          <t>Springer Science and Business Media Deutschland GmbH</t>
        </is>
      </c>
      <c r="T364" s="43" t="inlineStr">
        <is>
          <t>https://doi.org/10.1007/978-981-96-8895-1_53</t>
        </is>
      </c>
      <c r="U364" s="41" t="str"/>
      <c r="V364" s="43" t="inlineStr">
        <is>
          <t>Neurodevelopmental disorders, including autism spectrum disorder (ASD), attention deficit/hyperactivity disorder (ADHD), and epilepsy, significantly impact cognitive, social, and motor development. Early detection and personalized intervention are critical for improving patient outcomes, yet traditional diagnostic methods often rely on subjective assessments, leading to delayed diagnosis and intervention. This study examines different feature extraction methods for ADHD, ASD, and epilepsy, explores existing solutions, and compares their effectiveness. By leveraging advanced techniques in statistical analysis, machine learning, and deep learning, this study seeks to provide more objective and timely diagnostic tools for these disorders.</t>
        </is>
      </c>
      <c r="W364" s="43" t="inlineStr">
        <is>
          <t>title_abstract_plus_targeted_primary_source_verification</t>
        </is>
      </c>
      <c r="X364" s="43" t="inlineStr">
        <is>
          <t>doi:10.1007/978-981-96-8895-1_53</t>
        </is>
      </c>
      <c r="Y364" s="43">
        <f>COUNTIF($A$2:$A$431,A364)</f>
        <v/>
      </c>
      <c r="Z364" s="41">
        <f>IF(D364="Provisional include",IFERROR(IF(INDEX('Texto_completo_191'!$K$2:$K$193,MATCH(A364,'Texto_completo_191'!$A$2:$A$193,0))=0,"",INDEX('Texto_completo_191'!$K$2:$K$193,MATCH(A364,'Texto_completo_191'!$A$2:$A$193,0))),""),IF(D364="Excluded",J364,""))</f>
        <v/>
      </c>
      <c r="AA364" s="43">
        <f>IF(D364="Provisional include",IFERROR(IF(INDEX('Texto_completo_191'!$L$2:$L$193,MATCH(A364,'Texto_completo_191'!$A$2:$A$193,0))=0,"",INDEX('Texto_completo_191'!$L$2:$L$193,MATCH(A364,'Texto_completo_191'!$A$2:$A$193,0))),""),"")</f>
        <v/>
      </c>
      <c r="AB364" s="131">
        <f>IF(D364="Provisional include",IFERROR(IF(INDEX('Texto_completo_191'!$M$2:$M$193,MATCH(A364,'Texto_completo_191'!$A$2:$A$193,0))=0,"",INDEX('Texto_completo_191'!$M$2:$M$193,MATCH(A364,'Texto_completo_191'!$A$2:$A$193,0))),""),"")</f>
        <v/>
      </c>
    </row>
    <row r="365" ht="34" customHeight="1">
      <c r="A365" s="130" t="n">
        <v>364</v>
      </c>
      <c r="B365" s="43" t="inlineStr">
        <is>
          <t>include_after_title_abstract_screen</t>
        </is>
      </c>
      <c r="C365" s="41" t="inlineStr">
        <is>
          <t>Incluir provisionalmente</t>
        </is>
      </c>
      <c r="D365" s="43" t="inlineStr">
        <is>
          <t>Provisional include</t>
        </is>
      </c>
      <c r="E365" s="43" t="inlineStr">
        <is>
          <t>Sí</t>
        </is>
      </c>
      <c r="F365" s="43" t="inlineStr">
        <is>
          <t>Title/abstract screening</t>
        </is>
      </c>
      <c r="G365" s="41">
        <f>IF(D365="Provisional include",IFERROR(INDEX('Texto_completo_191'!$H$2:$H$193,MATCH(A365,'Texto_completo_191'!$A$2:$A$193,0)),"Not recorded"),IF(D365="Report not retrieved","Not retrieved","Not applicable"))</f>
        <v/>
      </c>
      <c r="H365" s="41">
        <f>IF(D365="Provisional include",IFERROR(INDEX('Texto_completo_191'!$J$2:$J$193,MATCH(A365,'Texto_completo_191'!$A$2:$A$193,0)),"Pending adjudication"),IF(D365="Report not retrieved","Report not retrieved","Not applicable"))</f>
        <v/>
      </c>
      <c r="I365" s="41" t="str"/>
      <c r="J365" s="41" t="inlineStr">
        <is>
          <t>Estudio primario o implementación/evaluación empírica de IA, aprendizaje automático o modelado computacional aplicado a ASD, riesgo, caracterización, apoyo o intervención.</t>
        </is>
      </c>
      <c r="K365" s="43" t="n"/>
      <c r="L365" s="43" t="n"/>
      <c r="M365" s="130" t="n">
        <v>2026</v>
      </c>
      <c r="N365" s="41" t="inlineStr">
        <is>
          <t>Smart detection of autism spectrum disorder using optimized deep learner for transforming early diagnosis and intervention</t>
        </is>
      </c>
      <c r="O365" s="43" t="inlineStr">
        <is>
          <t>P Kamaraja Pandian and R Chithambaramani and M Sujaritha and C Gnanaprakasam and P Rama Mohan and S Gopalakrishnan</t>
        </is>
      </c>
      <c r="P365" s="43" t="inlineStr">
        <is>
          <t>10.1007/S12065-026-01162-X</t>
        </is>
      </c>
      <c r="Q365" s="41" t="inlineStr">
        <is>
          <t>Evolutionary Intelligence</t>
        </is>
      </c>
      <c r="R365" s="43" t="inlineStr">
        <is>
          <t>article</t>
        </is>
      </c>
      <c r="S365" s="43" t="inlineStr">
        <is>
          <t>Springer Science and Business Media Deutschland GmbH</t>
        </is>
      </c>
      <c r="T365" s="43" t="inlineStr">
        <is>
          <t>https://doi.org/10.1007/S12065-026-01162-X</t>
        </is>
      </c>
      <c r="U365" s="41" t="str"/>
      <c r="V365" s="43"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W365" s="43" t="inlineStr">
        <is>
          <t>title_abstract_plus_targeted_primary_source_verification</t>
        </is>
      </c>
      <c r="X365" s="43" t="inlineStr">
        <is>
          <t>doi:10.1007/s12065-026-01162-x</t>
        </is>
      </c>
      <c r="Y365" s="43">
        <f>COUNTIF($A$2:$A$431,A365)</f>
        <v/>
      </c>
      <c r="Z365" s="41">
        <f>IF(D365="Provisional include",IFERROR(IF(INDEX('Texto_completo_191'!$K$2:$K$193,MATCH(A365,'Texto_completo_191'!$A$2:$A$193,0))=0,"",INDEX('Texto_completo_191'!$K$2:$K$193,MATCH(A365,'Texto_completo_191'!$A$2:$A$193,0))),""),IF(D365="Excluded",J365,""))</f>
        <v/>
      </c>
      <c r="AA365" s="43">
        <f>IF(D365="Provisional include",IFERROR(IF(INDEX('Texto_completo_191'!$L$2:$L$193,MATCH(A365,'Texto_completo_191'!$A$2:$A$193,0))=0,"",INDEX('Texto_completo_191'!$L$2:$L$193,MATCH(A365,'Texto_completo_191'!$A$2:$A$193,0))),""),"")</f>
        <v/>
      </c>
      <c r="AB365" s="131">
        <f>IF(D365="Provisional include",IFERROR(IF(INDEX('Texto_completo_191'!$M$2:$M$193,MATCH(A365,'Texto_completo_191'!$A$2:$A$193,0))=0,"",INDEX('Texto_completo_191'!$M$2:$M$193,MATCH(A365,'Texto_completo_191'!$A$2:$A$193,0))),""),"")</f>
        <v/>
      </c>
    </row>
    <row r="366" ht="34" customHeight="1">
      <c r="A366" s="130" t="n">
        <v>365</v>
      </c>
      <c r="B366" s="43" t="inlineStr">
        <is>
          <t>already_in_current_276</t>
        </is>
      </c>
      <c r="C366" s="41" t="inlineStr">
        <is>
          <t>No agregar: ya está en los 276</t>
        </is>
      </c>
      <c r="D366" s="43" t="inlineStr">
        <is>
          <t>Already in base 276</t>
        </is>
      </c>
      <c r="E366" s="43" t="inlineStr">
        <is>
          <t>No</t>
        </is>
      </c>
      <c r="F366" s="43" t="inlineStr">
        <is>
          <t>Deduplication against base corpus</t>
        </is>
      </c>
      <c r="G366" s="41">
        <f>IF(D366="Provisional include",IFERROR(INDEX('Texto_completo_191'!$H$2:$H$193,MATCH(A366,'Texto_completo_191'!$A$2:$A$193,0)),"Not recorded"),IF(D366="Report not retrieved","Not retrieved","Not applicable"))</f>
        <v/>
      </c>
      <c r="H366" s="41">
        <f>IF(D366="Provisional include",IFERROR(INDEX('Texto_completo_191'!$J$2:$J$193,MATCH(A366,'Texto_completo_191'!$A$2:$A$193,0)),"Pending adjudication"),IF(D366="Report not retrieved","Report not retrieved","Not applicable"))</f>
        <v/>
      </c>
      <c r="I366" s="41" t="str"/>
      <c r="J366" s="41" t="inlineStr">
        <is>
          <t>Coincidencia por DOI o título normalizado con el corpus analítico vigente de 276 estudios.</t>
        </is>
      </c>
      <c r="K366" s="43" t="n"/>
      <c r="L366" s="43" t="n">
        <v>120</v>
      </c>
      <c r="M366" s="130" t="n">
        <v>2025</v>
      </c>
      <c r="N366" s="41" t="inlineStr">
        <is>
          <t>Screening autism spectrum disorder in children using machine learning on speech transcripts</t>
        </is>
      </c>
      <c r="O366" s="43" t="inlineStr">
        <is>
          <t>Rida Assaf and Zein Shehabeddine and Vikram Ramesh</t>
        </is>
      </c>
      <c r="P366" s="43" t="inlineStr">
        <is>
          <t>10.1038/s41598-025-01500-6</t>
        </is>
      </c>
      <c r="Q366" s="41" t="inlineStr">
        <is>
          <t>Scientific Reports</t>
        </is>
      </c>
      <c r="R366" s="43" t="inlineStr">
        <is>
          <t>article</t>
        </is>
      </c>
      <c r="S366" s="43" t="inlineStr">
        <is>
          <t>Nature Research</t>
        </is>
      </c>
      <c r="T366" s="43" t="inlineStr">
        <is>
          <t>https://doi.org/10.1038/s41598-025-01500-6</t>
        </is>
      </c>
      <c r="U366" s="41" t="str"/>
      <c r="V366" s="4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W366" s="43" t="inlineStr">
        <is>
          <t>title_abstract_plus_targeted_primary_source_verification</t>
        </is>
      </c>
      <c r="X366" s="43" t="inlineStr">
        <is>
          <t>doi:10.1038/s41598-025-01500-6</t>
        </is>
      </c>
      <c r="Y366" s="43">
        <f>COUNTIF($A$2:$A$431,A366)</f>
        <v/>
      </c>
      <c r="Z366" s="41">
        <f>IF(D366="Provisional include",IFERROR(IF(INDEX('Texto_completo_191'!$K$2:$K$193,MATCH(A366,'Texto_completo_191'!$A$2:$A$193,0))=0,"",INDEX('Texto_completo_191'!$K$2:$K$193,MATCH(A366,'Texto_completo_191'!$A$2:$A$193,0))),""),IF(D366="Excluded",J366,""))</f>
        <v/>
      </c>
      <c r="AA366" s="43">
        <f>IF(D366="Provisional include",IFERROR(IF(INDEX('Texto_completo_191'!$L$2:$L$193,MATCH(A366,'Texto_completo_191'!$A$2:$A$193,0))=0,"",INDEX('Texto_completo_191'!$L$2:$L$193,MATCH(A366,'Texto_completo_191'!$A$2:$A$193,0))),""),"")</f>
        <v/>
      </c>
      <c r="AB366" s="131">
        <f>IF(D366="Provisional include",IFERROR(IF(INDEX('Texto_completo_191'!$M$2:$M$193,MATCH(A366,'Texto_completo_191'!$A$2:$A$193,0))=0,"",INDEX('Texto_completo_191'!$M$2:$M$193,MATCH(A366,'Texto_completo_191'!$A$2:$A$193,0))),""),"")</f>
        <v/>
      </c>
    </row>
    <row r="367" ht="34" customHeight="1">
      <c r="A367" s="130" t="n">
        <v>366</v>
      </c>
      <c r="B367" s="43" t="inlineStr">
        <is>
          <t>include_after_title_abstract_screen</t>
        </is>
      </c>
      <c r="C367" s="41" t="inlineStr">
        <is>
          <t>Incluir provisionalmente</t>
        </is>
      </c>
      <c r="D367" s="43" t="inlineStr">
        <is>
          <t>Provisional include</t>
        </is>
      </c>
      <c r="E367" s="43" t="inlineStr">
        <is>
          <t>Sí</t>
        </is>
      </c>
      <c r="F367" s="43" t="inlineStr">
        <is>
          <t>Title/abstract screening</t>
        </is>
      </c>
      <c r="G367" s="41">
        <f>IF(D367="Provisional include",IFERROR(INDEX('Texto_completo_191'!$H$2:$H$193,MATCH(A367,'Texto_completo_191'!$A$2:$A$193,0)),"Not recorded"),IF(D367="Report not retrieved","Not retrieved","Not applicable"))</f>
        <v/>
      </c>
      <c r="H367" s="41">
        <f>IF(D367="Provisional include",IFERROR(INDEX('Texto_completo_191'!$J$2:$J$193,MATCH(A367,'Texto_completo_191'!$A$2:$A$193,0)),"Pending adjudication"),IF(D367="Report not retrieved","Report not retrieved","Not applicable"))</f>
        <v/>
      </c>
      <c r="I367" s="41" t="str"/>
      <c r="J367" s="41" t="inlineStr">
        <is>
          <t>Estudio primario o implementación/evaluación empírica de IA, aprendizaje automático o modelado computacional aplicado a ASD, riesgo, caracterización, apoyo o intervención.</t>
        </is>
      </c>
      <c r="K367" s="43" t="n"/>
      <c r="L367" s="43" t="n"/>
      <c r="M367" s="130" t="n">
        <v>2026</v>
      </c>
      <c r="N367" s="41" t="inlineStr">
        <is>
          <t>Hybrid deep learning with cross-attention fusion for autism spectrum disorder classification from facial images</t>
        </is>
      </c>
      <c r="O367" s="43" t="inlineStr">
        <is>
          <t>M Revathi and S Arunarani</t>
        </is>
      </c>
      <c r="P367" s="43" t="inlineStr">
        <is>
          <t>10.1016/j.ibmed.2026.100421</t>
        </is>
      </c>
      <c r="Q367" s="41" t="inlineStr">
        <is>
          <t>Intelligence-Based Medicine</t>
        </is>
      </c>
      <c r="R367" s="43" t="inlineStr">
        <is>
          <t>article</t>
        </is>
      </c>
      <c r="S367" s="43" t="inlineStr">
        <is>
          <t>Elsevier BV</t>
        </is>
      </c>
      <c r="T367" s="43" t="inlineStr">
        <is>
          <t>https://www.sciencedirect.com/science/article/pii/S2666521226000797</t>
        </is>
      </c>
      <c r="U367" s="41" t="str"/>
      <c r="V367" s="43" t="n"/>
      <c r="W367" s="43" t="inlineStr">
        <is>
          <t>title_abstract_plus_targeted_primary_source_verification</t>
        </is>
      </c>
      <c r="X367" s="43" t="inlineStr">
        <is>
          <t>doi:10.1016/j.ibmed.2026.100421</t>
        </is>
      </c>
      <c r="Y367" s="43">
        <f>COUNTIF($A$2:$A$431,A367)</f>
        <v/>
      </c>
      <c r="Z367" s="41">
        <f>IF(D367="Provisional include",IFERROR(IF(INDEX('Texto_completo_191'!$K$2:$K$193,MATCH(A367,'Texto_completo_191'!$A$2:$A$193,0))=0,"",INDEX('Texto_completo_191'!$K$2:$K$193,MATCH(A367,'Texto_completo_191'!$A$2:$A$193,0))),""),IF(D367="Excluded",J367,""))</f>
        <v/>
      </c>
      <c r="AA367" s="43">
        <f>IF(D367="Provisional include",IFERROR(IF(INDEX('Texto_completo_191'!$L$2:$L$193,MATCH(A367,'Texto_completo_191'!$A$2:$A$193,0))=0,"",INDEX('Texto_completo_191'!$L$2:$L$193,MATCH(A367,'Texto_completo_191'!$A$2:$A$193,0))),""),"")</f>
        <v/>
      </c>
      <c r="AB367" s="131">
        <f>IF(D367="Provisional include",IFERROR(IF(INDEX('Texto_completo_191'!$M$2:$M$193,MATCH(A367,'Texto_completo_191'!$A$2:$A$193,0))=0,"",INDEX('Texto_completo_191'!$M$2:$M$193,MATCH(A367,'Texto_completo_191'!$A$2:$A$193,0))),""),"")</f>
        <v/>
      </c>
    </row>
    <row r="368" ht="34" customHeight="1">
      <c r="A368" s="130" t="n">
        <v>367</v>
      </c>
      <c r="B368" s="43" t="inlineStr">
        <is>
          <t>include_after_title_abstract_screen</t>
        </is>
      </c>
      <c r="C368" s="41" t="inlineStr">
        <is>
          <t>Incluir provisionalmente</t>
        </is>
      </c>
      <c r="D368" s="43" t="inlineStr">
        <is>
          <t>Provisional include</t>
        </is>
      </c>
      <c r="E368" s="43" t="inlineStr">
        <is>
          <t>Sí</t>
        </is>
      </c>
      <c r="F368" s="43" t="inlineStr">
        <is>
          <t>Title/abstract screening</t>
        </is>
      </c>
      <c r="G368" s="41">
        <f>IF(D368="Provisional include",IFERROR(INDEX('Texto_completo_191'!$H$2:$H$193,MATCH(A368,'Texto_completo_191'!$A$2:$A$193,0)),"Not recorded"),IF(D368="Report not retrieved","Not retrieved","Not applicable"))</f>
        <v/>
      </c>
      <c r="H368" s="41">
        <f>IF(D368="Provisional include",IFERROR(INDEX('Texto_completo_191'!$J$2:$J$193,MATCH(A368,'Texto_completo_191'!$A$2:$A$193,0)),"Pending adjudication"),IF(D368="Report not retrieved","Report not retrieved","Not applicable"))</f>
        <v/>
      </c>
      <c r="I368" s="41" t="str"/>
      <c r="J368" s="41" t="inlineStr">
        <is>
          <t>Estudio primario o implementación/evaluación empírica de IA, aprendizaje automático o modelado computacional aplicado a ASD, riesgo, caracterización, apoyo o intervención.</t>
        </is>
      </c>
      <c r="K368" s="43" t="n"/>
      <c r="L368" s="43" t="n"/>
      <c r="M368" s="130" t="n">
        <v>2026</v>
      </c>
      <c r="N368" s="41" t="inlineStr">
        <is>
          <t>An integrated intelligent model for early diagnosis of autism spectrum disorder</t>
        </is>
      </c>
      <c r="O368" s="43" t="inlineStr">
        <is>
          <t>Archana Tandon and Bireshwar Dass Mazumdar and Manoj Kumar Pal</t>
        </is>
      </c>
      <c r="P368" s="43" t="inlineStr">
        <is>
          <t>10.1016/j.fraope.2026.100663</t>
        </is>
      </c>
      <c r="Q368" s="41" t="inlineStr">
        <is>
          <t>Franklin Open</t>
        </is>
      </c>
      <c r="R368" s="43" t="inlineStr">
        <is>
          <t>article</t>
        </is>
      </c>
      <c r="S368" s="43" t="inlineStr">
        <is>
          <t>Elsevier B.V.</t>
        </is>
      </c>
      <c r="T368" s="43" t="inlineStr">
        <is>
          <t>https://www.sciencedirect.com/science/article/pii/S2773186326001787</t>
        </is>
      </c>
      <c r="U368" s="41" t="str"/>
      <c r="V368" s="43"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W368" s="43" t="inlineStr">
        <is>
          <t>title_abstract_plus_targeted_primary_source_verification</t>
        </is>
      </c>
      <c r="X368" s="43" t="inlineStr">
        <is>
          <t>doi:10.1016/j.fraope.2026.100663</t>
        </is>
      </c>
      <c r="Y368" s="43">
        <f>COUNTIF($A$2:$A$431,A368)</f>
        <v/>
      </c>
      <c r="Z368" s="41">
        <f>IF(D368="Provisional include",IFERROR(IF(INDEX('Texto_completo_191'!$K$2:$K$193,MATCH(A368,'Texto_completo_191'!$A$2:$A$193,0))=0,"",INDEX('Texto_completo_191'!$K$2:$K$193,MATCH(A368,'Texto_completo_191'!$A$2:$A$193,0))),""),IF(D368="Excluded",J368,""))</f>
        <v/>
      </c>
      <c r="AA368" s="43">
        <f>IF(D368="Provisional include",IFERROR(IF(INDEX('Texto_completo_191'!$L$2:$L$193,MATCH(A368,'Texto_completo_191'!$A$2:$A$193,0))=0,"",INDEX('Texto_completo_191'!$L$2:$L$193,MATCH(A368,'Texto_completo_191'!$A$2:$A$193,0))),""),"")</f>
        <v/>
      </c>
      <c r="AB368" s="131">
        <f>IF(D368="Provisional include",IFERROR(IF(INDEX('Texto_completo_191'!$M$2:$M$193,MATCH(A368,'Texto_completo_191'!$A$2:$A$193,0))=0,"",INDEX('Texto_completo_191'!$M$2:$M$193,MATCH(A368,'Texto_completo_191'!$A$2:$A$193,0))),""),"")</f>
        <v/>
      </c>
    </row>
    <row r="369" ht="34" customHeight="1">
      <c r="A369" s="130" t="n">
        <v>368</v>
      </c>
      <c r="B369" s="43" t="inlineStr">
        <is>
          <t>invalid_malformed_search_record</t>
        </is>
      </c>
      <c r="C369" s="41" t="inlineStr">
        <is>
          <t>Excluir: registro inválido</t>
        </is>
      </c>
      <c r="D369" s="43" t="inlineStr">
        <is>
          <t>Invalid record</t>
        </is>
      </c>
      <c r="E369" s="43" t="inlineStr">
        <is>
          <t>No</t>
        </is>
      </c>
      <c r="F369" s="43" t="inlineStr">
        <is>
          <t>Record validation</t>
        </is>
      </c>
      <c r="G369" s="41">
        <f>IF(D369="Provisional include",IFERROR(INDEX('Texto_completo_191'!$H$2:$H$193,MATCH(A369,'Texto_completo_191'!$A$2:$A$193,0)),"Not recorded"),IF(D369="Report not retrieved","Not retrieved","Not applicable"))</f>
        <v/>
      </c>
      <c r="H369" s="41">
        <f>IF(D369="Provisional include",IFERROR(INDEX('Texto_completo_191'!$J$2:$J$193,MATCH(A369,'Texto_completo_191'!$A$2:$A$193,0)),"Pending adjudication"),IF(D369="Report not retrieved","Report not retrieved","Not applicable"))</f>
        <v/>
      </c>
      <c r="I369" s="41" t="str"/>
      <c r="J369" s="41" t="inlineStr">
        <is>
          <t>Cadena de búsqueda exportada erróneamente como si fuera una referencia bibliográfica.</t>
        </is>
      </c>
      <c r="K369" s="43" t="n">
        <v>357</v>
      </c>
      <c r="L369" s="43" t="n"/>
      <c r="M369" s="130" t="n"/>
      <c r="N369" s="41" t="inlineStr">
        <is>
          <t>(("autism"[Title] OR "autism spectrum disorder"[Title] OR ASD[Title]) AND ("artificial intelligence"[Title/Abstract] OR "machine learning"[Title/Abstract] OR "deep learning"[Title/Abstract] OR "computer vision"[Title/Abstract] OR "natural language pr - S…</t>
        </is>
      </c>
      <c r="O369" s="43" t="n"/>
      <c r="P369" s="43" t="n"/>
      <c r="Q369" s="41" t="n"/>
      <c r="R369" s="43" t="inlineStr">
        <is>
          <t>misc</t>
        </is>
      </c>
      <c r="S369" s="43" t="n"/>
      <c r="T369"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U369" s="41" t="str"/>
      <c r="V369" s="43" t="n"/>
      <c r="W369" s="43" t="inlineStr">
        <is>
          <t>title_abstract_plus_targeted_primary_source_verification</t>
        </is>
      </c>
      <c r="X369" s="43" t="inlineStr">
        <is>
          <t>title:autism title or autism spectrum disorder title or asd title and artificial intelligence title abstract or machine learning title abstract or deep learning title abstract or computer vision title abstract or natural language pr s</t>
        </is>
      </c>
      <c r="Y369" s="43">
        <f>COUNTIF($A$2:$A$431,A369)</f>
        <v/>
      </c>
      <c r="Z369" s="41">
        <f>IF(D369="Provisional include",IFERROR(IF(INDEX('Texto_completo_191'!$K$2:$K$193,MATCH(A369,'Texto_completo_191'!$A$2:$A$193,0))=0,"",INDEX('Texto_completo_191'!$K$2:$K$193,MATCH(A369,'Texto_completo_191'!$A$2:$A$193,0))),""),IF(D369="Excluded",J369,""))</f>
        <v/>
      </c>
      <c r="AA369" s="43">
        <f>IF(D369="Provisional include",IFERROR(IF(INDEX('Texto_completo_191'!$L$2:$L$193,MATCH(A369,'Texto_completo_191'!$A$2:$A$193,0))=0,"",INDEX('Texto_completo_191'!$L$2:$L$193,MATCH(A369,'Texto_completo_191'!$A$2:$A$193,0))),""),"")</f>
        <v/>
      </c>
      <c r="AB369" s="131">
        <f>IF(D369="Provisional include",IFERROR(IF(INDEX('Texto_completo_191'!$M$2:$M$193,MATCH(A369,'Texto_completo_191'!$A$2:$A$193,0))=0,"",INDEX('Texto_completo_191'!$M$2:$M$193,MATCH(A369,'Texto_completo_191'!$A$2:$A$193,0))),""),"")</f>
        <v/>
      </c>
    </row>
    <row r="370" ht="34" customHeight="1">
      <c r="A370" s="130" t="n">
        <v>369</v>
      </c>
      <c r="B370" s="43" t="inlineStr">
        <is>
          <t>include_after_title_abstract_screen</t>
        </is>
      </c>
      <c r="C370" s="41" t="inlineStr">
        <is>
          <t>Incluir provisionalmente</t>
        </is>
      </c>
      <c r="D370" s="43" t="inlineStr">
        <is>
          <t>Provisional include</t>
        </is>
      </c>
      <c r="E370" s="43" t="inlineStr">
        <is>
          <t>Sí</t>
        </is>
      </c>
      <c r="F370" s="43" t="inlineStr">
        <is>
          <t>Title/abstract screening</t>
        </is>
      </c>
      <c r="G370" s="41">
        <f>IF(D370="Provisional include",IFERROR(INDEX('Texto_completo_191'!$H$2:$H$193,MATCH(A370,'Texto_completo_191'!$A$2:$A$193,0)),"Not recorded"),IF(D370="Report not retrieved","Not retrieved","Not applicable"))</f>
        <v/>
      </c>
      <c r="H370" s="41">
        <f>IF(D370="Provisional include",IFERROR(INDEX('Texto_completo_191'!$J$2:$J$193,MATCH(A370,'Texto_completo_191'!$A$2:$A$193,0)),"Pending adjudication"),IF(D370="Report not retrieved","Report not retrieved","Not applicable"))</f>
        <v/>
      </c>
      <c r="I370" s="41" t="str"/>
      <c r="J370" s="41" t="inlineStr">
        <is>
          <t>Estudio primario o implementación/evaluación empírica de IA, aprendizaje automático o modelado computacional aplicado a ASD, riesgo, caracterización, apoyo o intervención.</t>
        </is>
      </c>
      <c r="K370" s="43" t="n"/>
      <c r="L370" s="43" t="n"/>
      <c r="M370" s="130" t="n">
        <v>2025</v>
      </c>
      <c r="N370" s="41" t="inlineStr">
        <is>
          <t>Hybrid deep learning model for autism spectrum disorder diagnosis</t>
        </is>
      </c>
      <c r="O370" s="43" t="inlineStr">
        <is>
          <t>D Aarthi and S Kannimuthu</t>
        </is>
      </c>
      <c r="P370" s="43" t="inlineStr">
        <is>
          <t>10.1038/s41598-025-28819-4</t>
        </is>
      </c>
      <c r="Q370" s="41" t="inlineStr">
        <is>
          <t>Scientific Reports</t>
        </is>
      </c>
      <c r="R370" s="43" t="inlineStr">
        <is>
          <t>article</t>
        </is>
      </c>
      <c r="S370" s="43" t="inlineStr">
        <is>
          <t>Nature Research</t>
        </is>
      </c>
      <c r="T370" s="43" t="inlineStr">
        <is>
          <t>https://doi.org/10.1038/s41598-025-28819-4</t>
        </is>
      </c>
      <c r="U370" s="41" t="str"/>
      <c r="V370" s="43"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W370" s="43" t="inlineStr">
        <is>
          <t>title_abstract_plus_targeted_primary_source_verification</t>
        </is>
      </c>
      <c r="X370" s="43" t="inlineStr">
        <is>
          <t>doi:10.1038/s41598-025-28819-4</t>
        </is>
      </c>
      <c r="Y370" s="43">
        <f>COUNTIF($A$2:$A$431,A370)</f>
        <v/>
      </c>
      <c r="Z370" s="41">
        <f>IF(D370="Provisional include",IFERROR(IF(INDEX('Texto_completo_191'!$K$2:$K$193,MATCH(A370,'Texto_completo_191'!$A$2:$A$193,0))=0,"",INDEX('Texto_completo_191'!$K$2:$K$193,MATCH(A370,'Texto_completo_191'!$A$2:$A$193,0))),""),IF(D370="Excluded",J370,""))</f>
        <v/>
      </c>
      <c r="AA370" s="43">
        <f>IF(D370="Provisional include",IFERROR(IF(INDEX('Texto_completo_191'!$L$2:$L$193,MATCH(A370,'Texto_completo_191'!$A$2:$A$193,0))=0,"",INDEX('Texto_completo_191'!$L$2:$L$193,MATCH(A370,'Texto_completo_191'!$A$2:$A$193,0))),""),"")</f>
        <v/>
      </c>
      <c r="AB370" s="131">
        <f>IF(D370="Provisional include",IFERROR(IF(INDEX('Texto_completo_191'!$M$2:$M$193,MATCH(A370,'Texto_completo_191'!$A$2:$A$193,0))=0,"",INDEX('Texto_completo_191'!$M$2:$M$193,MATCH(A370,'Texto_completo_191'!$A$2:$A$193,0))),""),"")</f>
        <v/>
      </c>
    </row>
    <row r="371" ht="34" customHeight="1">
      <c r="A371" s="130" t="n">
        <v>370</v>
      </c>
      <c r="B371" s="43" t="inlineStr">
        <is>
          <t>include_after_title_abstract_screen</t>
        </is>
      </c>
      <c r="C371" s="41" t="inlineStr">
        <is>
          <t>Incluir provisionalmente</t>
        </is>
      </c>
      <c r="D371" s="43" t="inlineStr">
        <is>
          <t>Provisional include</t>
        </is>
      </c>
      <c r="E371" s="43" t="inlineStr">
        <is>
          <t>Sí</t>
        </is>
      </c>
      <c r="F371" s="43" t="inlineStr">
        <is>
          <t>Title/abstract screening</t>
        </is>
      </c>
      <c r="G371" s="41">
        <f>IF(D371="Provisional include",IFERROR(INDEX('Texto_completo_191'!$H$2:$H$193,MATCH(A371,'Texto_completo_191'!$A$2:$A$193,0)),"Not recorded"),IF(D371="Report not retrieved","Not retrieved","Not applicable"))</f>
        <v/>
      </c>
      <c r="H371" s="41">
        <f>IF(D371="Provisional include",IFERROR(INDEX('Texto_completo_191'!$J$2:$J$193,MATCH(A371,'Texto_completo_191'!$A$2:$A$193,0)),"Pending adjudication"),IF(D371="Report not retrieved","Report not retrieved","Not applicable"))</f>
        <v/>
      </c>
      <c r="I371" s="41" t="str"/>
      <c r="J371" s="41" t="inlineStr">
        <is>
          <t>Estudio primario o implementación/evaluación empírica de IA, aprendizaje automático o modelado computacional aplicado a ASD, riesgo, caracterización, apoyo o intervención.</t>
        </is>
      </c>
      <c r="K371" s="43" t="n"/>
      <c r="L371" s="43" t="n"/>
      <c r="M371" s="130" t="n">
        <v>2026</v>
      </c>
      <c r="N371" s="41" t="inlineStr">
        <is>
          <t>A comparative and temporal evaluation of autism information across ten AI platforms</t>
        </is>
      </c>
      <c r="O371" s="43" t="inlineStr">
        <is>
          <t>Serife Balikci</t>
        </is>
      </c>
      <c r="P371" s="43" t="inlineStr">
        <is>
          <t>10.1016/j.reia.2026.202965</t>
        </is>
      </c>
      <c r="Q371" s="41" t="inlineStr">
        <is>
          <t>Research in Autism</t>
        </is>
      </c>
      <c r="R371" s="43" t="inlineStr">
        <is>
          <t>article</t>
        </is>
      </c>
      <c r="S371" s="43" t="inlineStr">
        <is>
          <t>Elsevier Ltd</t>
        </is>
      </c>
      <c r="T371" s="43" t="inlineStr">
        <is>
          <t>https://www.sciencedirect.com/science/article/pii/S3050656526001793</t>
        </is>
      </c>
      <c r="U371" s="41" t="str"/>
      <c r="V371" s="43"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W371" s="43" t="inlineStr">
        <is>
          <t>title_abstract_plus_targeted_primary_source_verification</t>
        </is>
      </c>
      <c r="X371" s="43" t="inlineStr">
        <is>
          <t>doi:10.1016/j.reia.2026.202965</t>
        </is>
      </c>
      <c r="Y371" s="43">
        <f>COUNTIF($A$2:$A$431,A371)</f>
        <v/>
      </c>
      <c r="Z371" s="41">
        <f>IF(D371="Provisional include",IFERROR(IF(INDEX('Texto_completo_191'!$K$2:$K$193,MATCH(A371,'Texto_completo_191'!$A$2:$A$193,0))=0,"",INDEX('Texto_completo_191'!$K$2:$K$193,MATCH(A371,'Texto_completo_191'!$A$2:$A$193,0))),""),IF(D371="Excluded",J371,""))</f>
        <v/>
      </c>
      <c r="AA371" s="43">
        <f>IF(D371="Provisional include",IFERROR(IF(INDEX('Texto_completo_191'!$L$2:$L$193,MATCH(A371,'Texto_completo_191'!$A$2:$A$193,0))=0,"",INDEX('Texto_completo_191'!$L$2:$L$193,MATCH(A371,'Texto_completo_191'!$A$2:$A$193,0))),""),"")</f>
        <v/>
      </c>
      <c r="AB371" s="131">
        <f>IF(D371="Provisional include",IFERROR(IF(INDEX('Texto_completo_191'!$M$2:$M$193,MATCH(A371,'Texto_completo_191'!$A$2:$A$193,0))=0,"",INDEX('Texto_completo_191'!$M$2:$M$193,MATCH(A371,'Texto_completo_191'!$A$2:$A$193,0))),""),"")</f>
        <v/>
      </c>
    </row>
    <row r="372" ht="34" customHeight="1">
      <c r="A372" s="130" t="n">
        <v>371</v>
      </c>
      <c r="B372" s="43" t="inlineStr">
        <is>
          <t>include_after_title_abstract_screen</t>
        </is>
      </c>
      <c r="C372" s="41" t="inlineStr">
        <is>
          <t>Incluir provisionalmente</t>
        </is>
      </c>
      <c r="D372" s="43" t="inlineStr">
        <is>
          <t>Provisional include</t>
        </is>
      </c>
      <c r="E372" s="43" t="inlineStr">
        <is>
          <t>Sí</t>
        </is>
      </c>
      <c r="F372" s="43" t="inlineStr">
        <is>
          <t>Title/abstract screening</t>
        </is>
      </c>
      <c r="G372" s="41">
        <f>IF(D372="Provisional include",IFERROR(INDEX('Texto_completo_191'!$H$2:$H$193,MATCH(A372,'Texto_completo_191'!$A$2:$A$193,0)),"Not recorded"),IF(D372="Report not retrieved","Not retrieved","Not applicable"))</f>
        <v/>
      </c>
      <c r="H372" s="41">
        <f>IF(D372="Provisional include",IFERROR(INDEX('Texto_completo_191'!$J$2:$J$193,MATCH(A372,'Texto_completo_191'!$A$2:$A$193,0)),"Pending adjudication"),IF(D372="Report not retrieved","Report not retrieved","Not applicable"))</f>
        <v/>
      </c>
      <c r="I372" s="41" t="str"/>
      <c r="J372" s="41" t="inlineStr">
        <is>
          <t>Estudio primario o implementación/evaluación empírica de IA, aprendizaje automático o modelado computacional aplicado a ASD, riesgo, caracterización, apoyo o intervención.</t>
        </is>
      </c>
      <c r="K372" s="43" t="n"/>
      <c r="L372" s="43" t="n"/>
      <c r="M372" s="130" t="n">
        <v>2026</v>
      </c>
      <c r="N372" s="41" t="inlineStr">
        <is>
          <t>A Hybrid CNN-GAT Model for MRI Screening of Autism Spectrum Disorder</t>
        </is>
      </c>
      <c r="O372" s="43" t="inlineStr">
        <is>
          <t>M Srikanth and Chandrashekar Jatoth</t>
        </is>
      </c>
      <c r="P372" s="43" t="inlineStr">
        <is>
          <t>10.1007/978-3-032-14531-4_4</t>
        </is>
      </c>
      <c r="Q372" s="41" t="inlineStr">
        <is>
          <t>Communications in Computer and Information Science</t>
        </is>
      </c>
      <c r="R372" s="43" t="inlineStr">
        <is>
          <t>article</t>
        </is>
      </c>
      <c r="S372" s="43" t="inlineStr">
        <is>
          <t>Springer Science and Business Media Deutschland GmbH</t>
        </is>
      </c>
      <c r="T372" s="43" t="inlineStr">
        <is>
          <t>https://doi.org/10.1007/978-3-032-14531-4_4</t>
        </is>
      </c>
      <c r="U372" s="41" t="str"/>
      <c r="V372" s="43"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W372" s="43" t="inlineStr">
        <is>
          <t>title_abstract_plus_targeted_primary_source_verification</t>
        </is>
      </c>
      <c r="X372" s="43" t="inlineStr">
        <is>
          <t>doi:10.1007/978-3-032-14531-4_4</t>
        </is>
      </c>
      <c r="Y372" s="43">
        <f>COUNTIF($A$2:$A$431,A372)</f>
        <v/>
      </c>
      <c r="Z372" s="41">
        <f>IF(D372="Provisional include",IFERROR(IF(INDEX('Texto_completo_191'!$K$2:$K$193,MATCH(A372,'Texto_completo_191'!$A$2:$A$193,0))=0,"",INDEX('Texto_completo_191'!$K$2:$K$193,MATCH(A372,'Texto_completo_191'!$A$2:$A$193,0))),""),IF(D372="Excluded",J372,""))</f>
        <v/>
      </c>
      <c r="AA372" s="43">
        <f>IF(D372="Provisional include",IFERROR(IF(INDEX('Texto_completo_191'!$L$2:$L$193,MATCH(A372,'Texto_completo_191'!$A$2:$A$193,0))=0,"",INDEX('Texto_completo_191'!$L$2:$L$193,MATCH(A372,'Texto_completo_191'!$A$2:$A$193,0))),""),"")</f>
        <v/>
      </c>
      <c r="AB372" s="131">
        <f>IF(D372="Provisional include",IFERROR(IF(INDEX('Texto_completo_191'!$M$2:$M$193,MATCH(A372,'Texto_completo_191'!$A$2:$A$193,0))=0,"",INDEX('Texto_completo_191'!$M$2:$M$193,MATCH(A372,'Texto_completo_191'!$A$2:$A$193,0))),""),"")</f>
        <v/>
      </c>
    </row>
    <row r="373" ht="34" customHeight="1">
      <c r="A373" s="130" t="n">
        <v>372</v>
      </c>
      <c r="B373" s="43" t="inlineStr">
        <is>
          <t>include_after_full_text_open_access</t>
        </is>
      </c>
      <c r="C373" s="41" t="inlineStr">
        <is>
          <t>Incluir tras revisión de texto completo abierto</t>
        </is>
      </c>
      <c r="D373" s="43" t="inlineStr">
        <is>
          <t>Provisional include</t>
        </is>
      </c>
      <c r="E373" s="43" t="inlineStr">
        <is>
          <t>Sí</t>
        </is>
      </c>
      <c r="F373" s="43" t="inlineStr">
        <is>
          <t>Full-text review</t>
        </is>
      </c>
      <c r="G373" s="41">
        <f>IF(D373="Provisional include",IFERROR(INDEX('Texto_completo_191'!$H$2:$H$193,MATCH(A373,'Texto_completo_191'!$A$2:$A$193,0)),"Not recorded"),IF(D373="Report not retrieved","Not retrieved","Not applicable"))</f>
        <v/>
      </c>
      <c r="H373" s="41">
        <f>IF(D373="Provisional include",IFERROR(INDEX('Texto_completo_191'!$J$2:$J$193,MATCH(A373,'Texto_completo_191'!$A$2:$A$193,0)),"Pending adjudication"),IF(D373="Report not retrieved","Report not retrieved","Not applicable"))</f>
        <v/>
      </c>
      <c r="I373" s="41" t="n"/>
      <c r="J373" s="41" t="inlineStr">
        <is>
          <t>Texto completo confirma estudio primario con Hybrid aplicado a ASD (Screening and subtyping).</t>
        </is>
      </c>
      <c r="K373" s="43" t="n"/>
      <c r="L373" s="43" t="n"/>
      <c r="M373" s="130" t="n">
        <v>2025</v>
      </c>
      <c r="N373" s="41" t="inlineStr">
        <is>
          <t>Machine learning of clinical phenotypes facilitates autism screening and identifies novel subgroups with distinct transcriptomic profiles</t>
        </is>
      </c>
      <c r="O373" s="43" t="inlineStr">
        <is>
          <t>Wasana Yuwattana and Thanit Saeliw and Marlieke Lisanne van Erp and Chayanit Poolcharoen and Songphon Kanlayaprasit and Pon Trairatvorakul and Weerasak Chonchaiya and Valerie W Hu and Tewarit Sarachana</t>
        </is>
      </c>
      <c r="P373" s="43" t="inlineStr">
        <is>
          <t>10.1038/S41598-025-95291-5</t>
        </is>
      </c>
      <c r="Q373" s="41" t="inlineStr">
        <is>
          <t>Scientific Reports</t>
        </is>
      </c>
      <c r="R373" s="43" t="inlineStr">
        <is>
          <t>article</t>
        </is>
      </c>
      <c r="S373" s="43" t="inlineStr">
        <is>
          <t>Nature Research</t>
        </is>
      </c>
      <c r="T373" s="43" t="inlineStr">
        <is>
          <t>https://doi.org/10.1038/s41598-025-95291-5</t>
        </is>
      </c>
      <c r="U373" s="41" t="inlineStr">
        <is>
          <t>Texto completo abierto revisado; evidencia y codificación en Extraccion_RQ_nuevos.</t>
        </is>
      </c>
      <c r="V373" s="43"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W373" s="43" t="inlineStr">
        <is>
          <t>open_full_text_review_2026_09_04</t>
        </is>
      </c>
      <c r="X373" s="43" t="inlineStr">
        <is>
          <t>doi:10.1038/s41598-025-95291-5</t>
        </is>
      </c>
      <c r="Y373" s="43">
        <f>COUNTIF($A$2:$A$431,A373)</f>
        <v/>
      </c>
      <c r="Z373" s="41">
        <f>IF(D373="Provisional include",IFERROR(IF(INDEX('Texto_completo_191'!$K$2:$K$193,MATCH(A373,'Texto_completo_191'!$A$2:$A$193,0))=0,"",INDEX('Texto_completo_191'!$K$2:$K$193,MATCH(A373,'Texto_completo_191'!$A$2:$A$193,0))),""),IF(D373="Excluded",J373,""))</f>
        <v/>
      </c>
      <c r="AA373" s="43">
        <f>IF(D373="Provisional include",IFERROR(IF(INDEX('Texto_completo_191'!$L$2:$L$193,MATCH(A373,'Texto_completo_191'!$A$2:$A$193,0))=0,"",INDEX('Texto_completo_191'!$L$2:$L$193,MATCH(A373,'Texto_completo_191'!$A$2:$A$193,0))),""),"")</f>
        <v/>
      </c>
      <c r="AB373" s="131">
        <f>IF(D373="Provisional include",IFERROR(IF(INDEX('Texto_completo_191'!$M$2:$M$193,MATCH(A373,'Texto_completo_191'!$A$2:$A$193,0))=0,"",INDEX('Texto_completo_191'!$M$2:$M$193,MATCH(A373,'Texto_completo_191'!$A$2:$A$193,0))),""),"")</f>
        <v/>
      </c>
    </row>
    <row r="374" ht="34" customHeight="1">
      <c r="A374" s="130" t="n">
        <v>373</v>
      </c>
      <c r="B374" s="43" t="inlineStr">
        <is>
          <t>include_after_title_abstract_screen</t>
        </is>
      </c>
      <c r="C374" s="41" t="inlineStr">
        <is>
          <t>Incluir provisionalmente</t>
        </is>
      </c>
      <c r="D374" s="43" t="inlineStr">
        <is>
          <t>Provisional include</t>
        </is>
      </c>
      <c r="E374" s="43" t="inlineStr">
        <is>
          <t>Sí</t>
        </is>
      </c>
      <c r="F374" s="43" t="inlineStr">
        <is>
          <t>Title/abstract screening</t>
        </is>
      </c>
      <c r="G374" s="41">
        <f>IF(D374="Provisional include",IFERROR(INDEX('Texto_completo_191'!$H$2:$H$193,MATCH(A374,'Texto_completo_191'!$A$2:$A$193,0)),"Not recorded"),IF(D374="Report not retrieved","Not retrieved","Not applicable"))</f>
        <v/>
      </c>
      <c r="H374" s="41">
        <f>IF(D374="Provisional include",IFERROR(INDEX('Texto_completo_191'!$J$2:$J$193,MATCH(A374,'Texto_completo_191'!$A$2:$A$193,0)),"Pending adjudication"),IF(D374="Report not retrieved","Report not retrieved","Not applicable"))</f>
        <v/>
      </c>
      <c r="I374" s="41" t="str"/>
      <c r="J374" s="41" t="inlineStr">
        <is>
          <t>Estudio primario o implementación/evaluación empírica de IA, aprendizaje automático o modelado computacional aplicado a ASD, riesgo, caracterización, apoyo o intervención.</t>
        </is>
      </c>
      <c r="K374" s="43" t="n"/>
      <c r="L374" s="43" t="n"/>
      <c r="M374" s="130" t="n">
        <v>2026</v>
      </c>
      <c r="N374" s="41" t="inlineStr">
        <is>
          <t>Multi-feature fusion transformer network for Autism spectrum disorder detection via facial images</t>
        </is>
      </c>
      <c r="O374" s="43" t="inlineStr">
        <is>
          <t>Munto Wondimagegn Bekele and Mengying Zhou and Wei Li and Zhihai Lv and Na Li and Yuanjie Cao and Yi Pan and Sufen Hu and Yanjie Wei and Wenhui Xi</t>
        </is>
      </c>
      <c r="P374" s="43" t="inlineStr">
        <is>
          <t>10.1016/j.bspc.2026.110970</t>
        </is>
      </c>
      <c r="Q374" s="41" t="inlineStr">
        <is>
          <t>Biomedical Signal Processing and Control</t>
        </is>
      </c>
      <c r="R374" s="43" t="inlineStr">
        <is>
          <t>article</t>
        </is>
      </c>
      <c r="S374" s="43" t="inlineStr">
        <is>
          <t>Elsevier Ltd</t>
        </is>
      </c>
      <c r="T374" s="43" t="inlineStr">
        <is>
          <t>https://www.sciencedirect.com/science/article/pii/S1746809426015247</t>
        </is>
      </c>
      <c r="U374" s="41" t="str"/>
      <c r="V374" s="43"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W374" s="43" t="inlineStr">
        <is>
          <t>title_abstract_plus_targeted_primary_source_verification</t>
        </is>
      </c>
      <c r="X374" s="43" t="inlineStr">
        <is>
          <t>doi:10.1016/j.bspc.2026.110970</t>
        </is>
      </c>
      <c r="Y374" s="43">
        <f>COUNTIF($A$2:$A$431,A374)</f>
        <v/>
      </c>
      <c r="Z374" s="41">
        <f>IF(D374="Provisional include",IFERROR(IF(INDEX('Texto_completo_191'!$K$2:$K$193,MATCH(A374,'Texto_completo_191'!$A$2:$A$193,0))=0,"",INDEX('Texto_completo_191'!$K$2:$K$193,MATCH(A374,'Texto_completo_191'!$A$2:$A$193,0))),""),IF(D374="Excluded",J374,""))</f>
        <v/>
      </c>
      <c r="AA374" s="43">
        <f>IF(D374="Provisional include",IFERROR(IF(INDEX('Texto_completo_191'!$L$2:$L$193,MATCH(A374,'Texto_completo_191'!$A$2:$A$193,0))=0,"",INDEX('Texto_completo_191'!$L$2:$L$193,MATCH(A374,'Texto_completo_191'!$A$2:$A$193,0))),""),"")</f>
        <v/>
      </c>
      <c r="AB374" s="131">
        <f>IF(D374="Provisional include",IFERROR(IF(INDEX('Texto_completo_191'!$M$2:$M$193,MATCH(A374,'Texto_completo_191'!$A$2:$A$193,0))=0,"",INDEX('Texto_completo_191'!$M$2:$M$193,MATCH(A374,'Texto_completo_191'!$A$2:$A$193,0))),""),"")</f>
        <v/>
      </c>
    </row>
    <row r="375" ht="34" customHeight="1">
      <c r="A375" s="130" t="n">
        <v>374</v>
      </c>
      <c r="B375" s="43" t="inlineStr">
        <is>
          <t>duplicate_within_export</t>
        </is>
      </c>
      <c r="C375" s="41" t="inlineStr">
        <is>
          <t>No agregar: duplicado interno</t>
        </is>
      </c>
      <c r="D375" s="43" t="inlineStr">
        <is>
          <t>Duplicate within update</t>
        </is>
      </c>
      <c r="E375" s="43" t="inlineStr">
        <is>
          <t>No</t>
        </is>
      </c>
      <c r="F375" s="43" t="inlineStr">
        <is>
          <t>Deduplication</t>
        </is>
      </c>
      <c r="G375" s="41">
        <f>IF(D375="Provisional include",IFERROR(INDEX('Texto_completo_191'!$H$2:$H$193,MATCH(A375,'Texto_completo_191'!$A$2:$A$193,0)),"Not recorded"),IF(D375="Report not retrieved","Not retrieved","Not applicable"))</f>
        <v/>
      </c>
      <c r="H375" s="41">
        <f>IF(D375="Provisional include",IFERROR(INDEX('Texto_completo_191'!$J$2:$J$193,MATCH(A375,'Texto_completo_191'!$A$2:$A$193,0)),"Pending adjudication"),IF(D375="Report not retrieved","Report not retrieved","Not applicable"))</f>
        <v/>
      </c>
      <c r="I375" s="41" t="str"/>
      <c r="J375" s="41" t="inlineStr">
        <is>
          <t>Mismo DOI o título que otro registro anterior de esta exportación.</t>
        </is>
      </c>
      <c r="K375" s="43" t="n">
        <v>249</v>
      </c>
      <c r="L375" s="43" t="n"/>
      <c r="M375" s="130" t="n">
        <v>2025</v>
      </c>
      <c r="N375" s="41" t="inlineStr">
        <is>
          <t>An early detection of autism spectrum disorder using machine learning</t>
        </is>
      </c>
      <c r="O375" s="43" t="inlineStr">
        <is>
          <t>Shaba Irram and Mohammad Suaib</t>
        </is>
      </c>
      <c r="P375" s="43" t="inlineStr">
        <is>
          <t>10.1016/j.compbiomed.2025.111238</t>
        </is>
      </c>
      <c r="Q375" s="41" t="inlineStr">
        <is>
          <t>Computers in Biology and Medicine</t>
        </is>
      </c>
      <c r="R375" s="43" t="inlineStr">
        <is>
          <t>article</t>
        </is>
      </c>
      <c r="S375" s="43" t="inlineStr">
        <is>
          <t>Elsevier Ltd</t>
        </is>
      </c>
      <c r="T375" s="43" t="inlineStr">
        <is>
          <t>https://doi.org/10.1016/j.compbiomed.2025.111238</t>
        </is>
      </c>
      <c r="U375" s="41" t="str"/>
      <c r="V375"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375" s="43" t="inlineStr">
        <is>
          <t>title_abstract_plus_targeted_primary_source_verification</t>
        </is>
      </c>
      <c r="X375" s="43" t="inlineStr">
        <is>
          <t>doi:10.1016/j.compbiomed.2025.111238</t>
        </is>
      </c>
      <c r="Y375" s="43">
        <f>COUNTIF($A$2:$A$431,A375)</f>
        <v/>
      </c>
      <c r="Z375" s="41">
        <f>IF(D375="Provisional include",IFERROR(IF(INDEX('Texto_completo_191'!$K$2:$K$193,MATCH(A375,'Texto_completo_191'!$A$2:$A$193,0))=0,"",INDEX('Texto_completo_191'!$K$2:$K$193,MATCH(A375,'Texto_completo_191'!$A$2:$A$193,0))),""),IF(D375="Excluded",J375,""))</f>
        <v/>
      </c>
      <c r="AA375" s="43">
        <f>IF(D375="Provisional include",IFERROR(IF(INDEX('Texto_completo_191'!$L$2:$L$193,MATCH(A375,'Texto_completo_191'!$A$2:$A$193,0))=0,"",INDEX('Texto_completo_191'!$L$2:$L$193,MATCH(A375,'Texto_completo_191'!$A$2:$A$193,0))),""),"")</f>
        <v/>
      </c>
      <c r="AB375" s="131">
        <f>IF(D375="Provisional include",IFERROR(IF(INDEX('Texto_completo_191'!$M$2:$M$193,MATCH(A375,'Texto_completo_191'!$A$2:$A$193,0))=0,"",INDEX('Texto_completo_191'!$M$2:$M$193,MATCH(A375,'Texto_completo_191'!$A$2:$A$193,0))),""),"")</f>
        <v/>
      </c>
    </row>
    <row r="376" ht="34" customHeight="1">
      <c r="A376" s="130" t="n">
        <v>375</v>
      </c>
      <c r="B376" s="43" t="inlineStr">
        <is>
          <t>duplicate_within_export</t>
        </is>
      </c>
      <c r="C376" s="41" t="inlineStr">
        <is>
          <t>No agregar: duplicado interno</t>
        </is>
      </c>
      <c r="D376" s="43" t="inlineStr">
        <is>
          <t>Duplicate within update</t>
        </is>
      </c>
      <c r="E376" s="43" t="inlineStr">
        <is>
          <t>No</t>
        </is>
      </c>
      <c r="F376" s="43" t="inlineStr">
        <is>
          <t>Deduplication</t>
        </is>
      </c>
      <c r="G376" s="41">
        <f>IF(D376="Provisional include",IFERROR(INDEX('Texto_completo_191'!$H$2:$H$193,MATCH(A376,'Texto_completo_191'!$A$2:$A$193,0)),"Not recorded"),IF(D376="Report not retrieved","Not retrieved","Not applicable"))</f>
        <v/>
      </c>
      <c r="H376" s="41">
        <f>IF(D376="Provisional include",IFERROR(INDEX('Texto_completo_191'!$J$2:$J$193,MATCH(A376,'Texto_completo_191'!$A$2:$A$193,0)),"Pending adjudication"),IF(D376="Report not retrieved","Report not retrieved","Not applicable"))</f>
        <v/>
      </c>
      <c r="I376" s="41" t="str"/>
      <c r="J376" s="41" t="inlineStr">
        <is>
          <t>Mismo DOI o título que otro registro anterior de esta exportación.</t>
        </is>
      </c>
      <c r="K376" s="43" t="n">
        <v>299</v>
      </c>
      <c r="L376" s="43" t="n"/>
      <c r="M376" s="130" t="n">
        <v>2026</v>
      </c>
      <c r="N376" s="41" t="inlineStr">
        <is>
          <t>Decoding the Neural Basis of Sensory Phenotypes in Autism</t>
        </is>
      </c>
      <c r="O376"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376" s="43" t="inlineStr">
        <is>
          <t>10.1016/j.bpsc.2025.12.013</t>
        </is>
      </c>
      <c r="Q376" s="41" t="inlineStr">
        <is>
          <t>Biological Psychiatry: Cognitive Neuroscience and Neuroimaging</t>
        </is>
      </c>
      <c r="R376" s="43" t="inlineStr">
        <is>
          <t>article</t>
        </is>
      </c>
      <c r="S376" s="43" t="inlineStr">
        <is>
          <t>Elsevier Inc.</t>
        </is>
      </c>
      <c r="T376" s="43" t="inlineStr">
        <is>
          <t>https://doi.org/10.1016/j.bpsc.2025.12.013</t>
        </is>
      </c>
      <c r="U376" s="41" t="str"/>
      <c r="V376"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376" s="43" t="inlineStr">
        <is>
          <t>title_abstract_plus_targeted_primary_source_verification</t>
        </is>
      </c>
      <c r="X376" s="43" t="inlineStr">
        <is>
          <t>doi:10.1016/j.bpsc.2025.12.013</t>
        </is>
      </c>
      <c r="Y376" s="43">
        <f>COUNTIF($A$2:$A$431,A376)</f>
        <v/>
      </c>
      <c r="Z376" s="41">
        <f>IF(D376="Provisional include",IFERROR(IF(INDEX('Texto_completo_191'!$K$2:$K$193,MATCH(A376,'Texto_completo_191'!$A$2:$A$193,0))=0,"",INDEX('Texto_completo_191'!$K$2:$K$193,MATCH(A376,'Texto_completo_191'!$A$2:$A$193,0))),""),IF(D376="Excluded",J376,""))</f>
        <v/>
      </c>
      <c r="AA376" s="43">
        <f>IF(D376="Provisional include",IFERROR(IF(INDEX('Texto_completo_191'!$L$2:$L$193,MATCH(A376,'Texto_completo_191'!$A$2:$A$193,0))=0,"",INDEX('Texto_completo_191'!$L$2:$L$193,MATCH(A376,'Texto_completo_191'!$A$2:$A$193,0))),""),"")</f>
        <v/>
      </c>
      <c r="AB376" s="131">
        <f>IF(D376="Provisional include",IFERROR(IF(INDEX('Texto_completo_191'!$M$2:$M$193,MATCH(A376,'Texto_completo_191'!$A$2:$A$193,0))=0,"",INDEX('Texto_completo_191'!$M$2:$M$193,MATCH(A376,'Texto_completo_191'!$A$2:$A$193,0))),""),"")</f>
        <v/>
      </c>
    </row>
    <row r="377" ht="34" customHeight="1">
      <c r="A377" s="130" t="n">
        <v>376</v>
      </c>
      <c r="B377" s="43" t="inlineStr">
        <is>
          <t>exclude_no_qualifying_ai_application</t>
        </is>
      </c>
      <c r="C377" s="41" t="inlineStr">
        <is>
          <t>Excluir: sin aplicación de IA elegible</t>
        </is>
      </c>
      <c r="D377" s="43" t="inlineStr">
        <is>
          <t>Excluded</t>
        </is>
      </c>
      <c r="E377" s="43" t="inlineStr">
        <is>
          <t>No</t>
        </is>
      </c>
      <c r="F377" s="43" t="inlineStr">
        <is>
          <t>Title/abstract screening</t>
        </is>
      </c>
      <c r="G377" s="41">
        <f>IF(D377="Provisional include",IFERROR(INDEX('Texto_completo_191'!$H$2:$H$193,MATCH(A377,'Texto_completo_191'!$A$2:$A$193,0)),"Not recorded"),IF(D377="Report not retrieved","Not retrieved","Not applicable"))</f>
        <v/>
      </c>
      <c r="H377" s="41">
        <f>IF(D377="Provisional include",IFERROR(INDEX('Texto_completo_191'!$J$2:$J$193,MATCH(A377,'Texto_completo_191'!$A$2:$A$193,0)),"Pending adjudication"),IF(D377="Report not retrieved","Report not retrieved","Not applicable"))</f>
        <v/>
      </c>
      <c r="I377" s="41" t="str"/>
      <c r="J377" s="41" t="inlineStr">
        <is>
          <t>El trabajo no implementa ni evalúa una técnica de IA/ML como componente sustantivo del estudio de ASD.</t>
        </is>
      </c>
      <c r="K377" s="43" t="n"/>
      <c r="L377" s="43" t="n"/>
      <c r="M377" s="130" t="n">
        <v>2026</v>
      </c>
      <c r="N377" s="41" t="inlineStr">
        <is>
          <t>Polyacrylonitrile/polypyrrole nanofiber-filled packed-fiber solid-phase extraction coupled with HPLC-FLD for matrix-interference-resistant determination of urinary pteridines and its application in autism spectrum disorder research</t>
        </is>
      </c>
      <c r="O377" s="43" t="inlineStr">
        <is>
          <t>Yuxing Liu and Yan Yan and Changjian Wu and Kangwei Shen and Wei Fan and Mengjie Li and Hai Zhao and Yi Cao and Xuejun Kang and Penglin Wu and Dianzhi Liu</t>
        </is>
      </c>
      <c r="P377" s="43" t="inlineStr">
        <is>
          <t>10.1016/j.jchromb.2026.125134</t>
        </is>
      </c>
      <c r="Q377" s="41" t="inlineStr">
        <is>
          <t>Journal of Chromatography B: Analytical Technologies in the Biomedical and Life Sciences</t>
        </is>
      </c>
      <c r="R377" s="43" t="inlineStr">
        <is>
          <t>article</t>
        </is>
      </c>
      <c r="S377" s="43" t="inlineStr">
        <is>
          <t>Elsevier B.V.</t>
        </is>
      </c>
      <c r="T377" s="43" t="inlineStr">
        <is>
          <t>https://www.sciencedirect.com/science/article/pii/S1570023226002230</t>
        </is>
      </c>
      <c r="U377" s="41" t="str"/>
      <c r="V377" s="43" t="inlineStr">
        <is>
          <t>Pteridines are associated with neuroinflammation and oxidative stress, the core pathological processes of autism spectrum disorder (ASD). Urinary neopterin (NPT), biopterin (BPT), and isoxanthopterin (IXP) are promising non-invasive biomarkers for children with ASD. However, matrix interference from urinary salts and metabolites severely impedes trace pteridine detection, while mainstream analytical methods either require cumbersome derivatization or sacrifice sensitivity for dilution to mitigate matrix effects (ME). This study reports the first application of polyacrylonitrile/polypyrrole nanofibers (PAN/PPy NFs) for the determination of pteridines in urine by packed-fiber solid-phase extraction (PFSPE) coupled with HPLC-FLD, without derivatization. XPS, FTIR and fluorescence experiments confirmed pteridine adsorption on PAN/PPy NFs via synergistic electrostatic attraction, hydrogen bonding and π-π stacking. Validation showed: ME −6.6%–8.2%, R2 &gt; 0.995, LODs 0.8–5.3 ng/mL, LOQs 2.8–17.6 ng/mL. AGREE (0.61) and BAGI (72.5) verified its compliance with green analytical chemistry principles. Analysis of 33 ASD and 34 healthy urine samples revealed significantly elevated NPT levels in the ASD group (p = 0.011). This efficient, sensitive and green PFSPE-HPLC-FLD method eliminates urinary matrix interference without derivatization, overcoming key limitations of conventional approaches. It provides a reliable tool for urinary pteridine assays in ASD research and supports ASD pathogenesis investigation and exploratory clinical studies.</t>
        </is>
      </c>
      <c r="W377" s="43" t="inlineStr">
        <is>
          <t>title_abstract_plus_targeted_primary_source_verification</t>
        </is>
      </c>
      <c r="X377" s="43" t="inlineStr">
        <is>
          <t>doi:10.1016/j.jchromb.2026.125134</t>
        </is>
      </c>
      <c r="Y377" s="43">
        <f>COUNTIF($A$2:$A$431,A377)</f>
        <v/>
      </c>
      <c r="Z377" s="41">
        <f>IF(D377="Provisional include",IFERROR(IF(INDEX('Texto_completo_191'!$K$2:$K$193,MATCH(A377,'Texto_completo_191'!$A$2:$A$193,0))=0,"",INDEX('Texto_completo_191'!$K$2:$K$193,MATCH(A377,'Texto_completo_191'!$A$2:$A$193,0))),""),IF(D377="Excluded",J377,""))</f>
        <v/>
      </c>
      <c r="AA377" s="43">
        <f>IF(D377="Provisional include",IFERROR(IF(INDEX('Texto_completo_191'!$L$2:$L$193,MATCH(A377,'Texto_completo_191'!$A$2:$A$193,0))=0,"",INDEX('Texto_completo_191'!$L$2:$L$193,MATCH(A377,'Texto_completo_191'!$A$2:$A$193,0))),""),"")</f>
        <v/>
      </c>
      <c r="AB377" s="131">
        <f>IF(D377="Provisional include",IFERROR(IF(INDEX('Texto_completo_191'!$M$2:$M$193,MATCH(A377,'Texto_completo_191'!$A$2:$A$193,0))=0,"",INDEX('Texto_completo_191'!$M$2:$M$193,MATCH(A377,'Texto_completo_191'!$A$2:$A$193,0))),""),"")</f>
        <v/>
      </c>
    </row>
    <row r="378" ht="34" customHeight="1">
      <c r="A378" s="130" t="n">
        <v>377</v>
      </c>
      <c r="B378" s="43" t="inlineStr">
        <is>
          <t>exclude_integrity_notice_or_retracted</t>
        </is>
      </c>
      <c r="C378" s="41" t="inlineStr">
        <is>
          <t>Excluir por integridad/tipo de registro</t>
        </is>
      </c>
      <c r="D378" s="43" t="inlineStr">
        <is>
          <t>Excluded</t>
        </is>
      </c>
      <c r="E378" s="43" t="inlineStr">
        <is>
          <t>No</t>
        </is>
      </c>
      <c r="F378" s="43" t="inlineStr">
        <is>
          <t>Title/abstract screening and source verification</t>
        </is>
      </c>
      <c r="G378" s="41">
        <f>IF(D378="Provisional include",IFERROR(INDEX('Texto_completo_191'!$H$2:$H$193,MATCH(A378,'Texto_completo_191'!$A$2:$A$193,0)),"Not recorded"),IF(D378="Report not retrieved","Not retrieved","Not applicable"))</f>
        <v/>
      </c>
      <c r="H378" s="41">
        <f>IF(D378="Provisional include",IFERROR(INDEX('Texto_completo_191'!$J$2:$J$193,MATCH(A378,'Texto_completo_191'!$A$2:$A$193,0)),"Pending adjudication"),IF(D378="Report not retrieved","Report not retrieved","Not applicable"))</f>
        <v/>
      </c>
      <c r="I378" s="41" t="inlineStr">
        <is>
          <t>Expression of Concern notice</t>
        </is>
      </c>
      <c r="J378" s="41" t="inlineStr">
        <is>
          <t>Aviso editorial, corrección, retirada, retractación o artículo retractado; no constituye un estudio nuevo incorporable.</t>
        </is>
      </c>
      <c r="K378" s="43" t="n"/>
      <c r="L378" s="43" t="n"/>
      <c r="M378" s="130" t="n">
        <v>2026</v>
      </c>
      <c r="N378" s="41" t="inlineStr">
        <is>
          <t>Expression of concernâ€”Identification of critical brain regions for autism diagnosis from fMRI data using explainable AI: an observational analysis of the ABIDE dataset</t>
        </is>
      </c>
      <c r="O378" s="43" t="n"/>
      <c r="P378" s="43" t="inlineStr">
        <is>
          <t>10.1016/j.eclinm.2026.104052</t>
        </is>
      </c>
      <c r="Q378" s="41" t="inlineStr">
        <is>
          <t>eClinicalMedicine</t>
        </is>
      </c>
      <c r="R378" s="43" t="inlineStr">
        <is>
          <t>article</t>
        </is>
      </c>
      <c r="S378" s="43" t="inlineStr">
        <is>
          <t>Elsevier Ltd</t>
        </is>
      </c>
      <c r="T378" s="43" t="inlineStr">
        <is>
          <t>https://www.sciencedirect.com/science/article/pii/S2589537026003056</t>
        </is>
      </c>
      <c r="U378" s="41" t="str"/>
      <c r="V378" s="43" t="n"/>
      <c r="W378" s="43" t="inlineStr">
        <is>
          <t>title_abstract_plus_targeted_primary_source_verification</t>
        </is>
      </c>
      <c r="X378" s="43" t="inlineStr">
        <is>
          <t>doi:10.1016/j.eclinm.2026.104052</t>
        </is>
      </c>
      <c r="Y378" s="43">
        <f>COUNTIF($A$2:$A$431,A378)</f>
        <v/>
      </c>
      <c r="Z378" s="41">
        <f>IF(D378="Provisional include",IFERROR(IF(INDEX('Texto_completo_191'!$K$2:$K$193,MATCH(A378,'Texto_completo_191'!$A$2:$A$193,0))=0,"",INDEX('Texto_completo_191'!$K$2:$K$193,MATCH(A378,'Texto_completo_191'!$A$2:$A$193,0))),""),IF(D378="Excluded",J378,""))</f>
        <v/>
      </c>
      <c r="AA378" s="43">
        <f>IF(D378="Provisional include",IFERROR(IF(INDEX('Texto_completo_191'!$L$2:$L$193,MATCH(A378,'Texto_completo_191'!$A$2:$A$193,0))=0,"",INDEX('Texto_completo_191'!$L$2:$L$193,MATCH(A378,'Texto_completo_191'!$A$2:$A$193,0))),""),"")</f>
        <v/>
      </c>
      <c r="AB378" s="131">
        <f>IF(D378="Provisional include",IFERROR(IF(INDEX('Texto_completo_191'!$M$2:$M$193,MATCH(A378,'Texto_completo_191'!$A$2:$A$193,0))=0,"",INDEX('Texto_completo_191'!$M$2:$M$193,MATCH(A378,'Texto_completo_191'!$A$2:$A$193,0))),""),"")</f>
        <v/>
      </c>
    </row>
    <row r="379" ht="34" customHeight="1">
      <c r="A379" s="130" t="n">
        <v>378</v>
      </c>
      <c r="B379" s="43" t="inlineStr">
        <is>
          <t>include_after_full_text_open_access</t>
        </is>
      </c>
      <c r="C379" s="41" t="inlineStr">
        <is>
          <t>Incluir tras revisión de texto completo abierto</t>
        </is>
      </c>
      <c r="D379" s="43" t="inlineStr">
        <is>
          <t>Provisional include</t>
        </is>
      </c>
      <c r="E379" s="43" t="inlineStr">
        <is>
          <t>Sí</t>
        </is>
      </c>
      <c r="F379" s="43" t="inlineStr">
        <is>
          <t>Full-text review</t>
        </is>
      </c>
      <c r="G379" s="41">
        <f>IF(D379="Provisional include",IFERROR(INDEX('Texto_completo_191'!$H$2:$H$193,MATCH(A379,'Texto_completo_191'!$A$2:$A$193,0)),"Not recorded"),IF(D379="Report not retrieved","Not retrieved","Not applicable"))</f>
        <v/>
      </c>
      <c r="H379" s="41">
        <f>IF(D379="Provisional include",IFERROR(INDEX('Texto_completo_191'!$J$2:$J$193,MATCH(A379,'Texto_completo_191'!$A$2:$A$193,0)),"Pending adjudication"),IF(D379="Report not retrieved","Report not retrieved","Not applicable"))</f>
        <v/>
      </c>
      <c r="I379" s="41" t="n"/>
      <c r="J379" s="41" t="inlineStr">
        <is>
          <t>Texto completo confirma estudio primario con Machine Learning aplicado a ASD (Biomarker and target discovery).</t>
        </is>
      </c>
      <c r="K379" s="43" t="n"/>
      <c r="L379" s="43" t="n"/>
      <c r="M379" s="130" t="n">
        <v>2025</v>
      </c>
      <c r="N379" s="41" t="inlineStr">
        <is>
          <t>Integrating Network Analysis and Machine Learning Identifies Key Autism Spectrum Disorder Genes Linked to Immune Dysregulation and Therapeutic Targets</t>
        </is>
      </c>
      <c r="O379" s="43" t="inlineStr">
        <is>
          <t>Haitang Wang and Xiaofeng Zhu and Hong Zhang and Weiwei Chen</t>
        </is>
      </c>
      <c r="P379" s="43" t="inlineStr">
        <is>
          <t>10.3390/genes16091109</t>
        </is>
      </c>
      <c r="Q379" s="41" t="inlineStr">
        <is>
          <t>Genes</t>
        </is>
      </c>
      <c r="R379" s="43" t="inlineStr">
        <is>
          <t>article</t>
        </is>
      </c>
      <c r="S379" s="43" t="inlineStr">
        <is>
          <t>Multidisciplinary Digital Publishing Institute (MDPI)</t>
        </is>
      </c>
      <c r="T379" s="43" t="inlineStr">
        <is>
          <t>https://www.mdpi.com/2073-4425/16/9/1109/pdf?version=1758266110</t>
        </is>
      </c>
      <c r="U379" s="41" t="inlineStr">
        <is>
          <t>Texto completo abierto revisado; evidencia y codificación en Extraccion_RQ_nuevos.</t>
        </is>
      </c>
      <c r="V379" s="43"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W379" s="43" t="inlineStr">
        <is>
          <t>open_full_text_review_2026_09_04</t>
        </is>
      </c>
      <c r="X379" s="43" t="inlineStr">
        <is>
          <t>doi:10.3390/genes16091109</t>
        </is>
      </c>
      <c r="Y379" s="43">
        <f>COUNTIF($A$2:$A$431,A379)</f>
        <v/>
      </c>
      <c r="Z379" s="41">
        <f>IF(D379="Provisional include",IFERROR(IF(INDEX('Texto_completo_191'!$K$2:$K$193,MATCH(A379,'Texto_completo_191'!$A$2:$A$193,0))=0,"",INDEX('Texto_completo_191'!$K$2:$K$193,MATCH(A379,'Texto_completo_191'!$A$2:$A$193,0))),""),IF(D379="Excluded",J379,""))</f>
        <v/>
      </c>
      <c r="AA379" s="43">
        <f>IF(D379="Provisional include",IFERROR(IF(INDEX('Texto_completo_191'!$L$2:$L$193,MATCH(A379,'Texto_completo_191'!$A$2:$A$193,0))=0,"",INDEX('Texto_completo_191'!$L$2:$L$193,MATCH(A379,'Texto_completo_191'!$A$2:$A$193,0))),""),"")</f>
        <v/>
      </c>
      <c r="AB379" s="131">
        <f>IF(D379="Provisional include",IFERROR(IF(INDEX('Texto_completo_191'!$M$2:$M$193,MATCH(A379,'Texto_completo_191'!$A$2:$A$193,0))=0,"",INDEX('Texto_completo_191'!$M$2:$M$193,MATCH(A379,'Texto_completo_191'!$A$2:$A$193,0))),""),"")</f>
        <v/>
      </c>
    </row>
    <row r="380" ht="34" customHeight="1">
      <c r="A380" s="130" t="n">
        <v>379</v>
      </c>
      <c r="B380" s="43" t="inlineStr">
        <is>
          <t>exclude_secondary_or_nonempirical_publication</t>
        </is>
      </c>
      <c r="C380" s="41" t="inlineStr">
        <is>
          <t>Excluir: publicación secundaria/no empírica</t>
        </is>
      </c>
      <c r="D380" s="43" t="inlineStr">
        <is>
          <t>Excluded</t>
        </is>
      </c>
      <c r="E380" s="43" t="inlineStr">
        <is>
          <t>No</t>
        </is>
      </c>
      <c r="F380" s="43" t="inlineStr">
        <is>
          <t>Title/abstract screening</t>
        </is>
      </c>
      <c r="G380" s="41">
        <f>IF(D380="Provisional include",IFERROR(INDEX('Texto_completo_191'!$H$2:$H$193,MATCH(A380,'Texto_completo_191'!$A$2:$A$193,0)),"Not recorded"),IF(D380="Report not retrieved","Not retrieved","Not applicable"))</f>
        <v/>
      </c>
      <c r="H380" s="41">
        <f>IF(D380="Provisional include",IFERROR(INDEX('Texto_completo_191'!$J$2:$J$193,MATCH(A380,'Texto_completo_191'!$A$2:$A$193,0)),"Pending adjudication"),IF(D380="Report not retrieved","Report not retrieved","Not applicable"))</f>
        <v/>
      </c>
      <c r="I380" s="41" t="n"/>
      <c r="J380" s="41" t="inlineStr">
        <is>
          <t>El resumen editorial declara explícitamente que el propósito es revisar sistemáticamente enfoques de aprendizaje profundo para el diagnóstico de ASD; no constituye un estudio primario nuevo.</t>
        </is>
      </c>
      <c r="K380" s="43" t="n"/>
      <c r="L380" s="43" t="n"/>
      <c r="M380" s="130" t="n">
        <v>2026</v>
      </c>
      <c r="N380" s="41" t="inlineStr">
        <is>
          <t>Advaning Early Autism Detection and Enhancing Diagnostic Accuracy with Deep Learning Models</t>
        </is>
      </c>
      <c r="O380" s="43" t="inlineStr">
        <is>
          <t>T S Radhika and B K Rashmi Priyadarshini and Mrinal Sarvagya</t>
        </is>
      </c>
      <c r="P380" s="43" t="inlineStr">
        <is>
          <t>10.1007/978-3-032-03558-5_4</t>
        </is>
      </c>
      <c r="Q380" s="41" t="inlineStr">
        <is>
          <t>Proceedings of Data Analytics and Management (ICDAM 2025), LNNS 1602</t>
        </is>
      </c>
      <c r="R380" s="43" t="inlineStr">
        <is>
          <t>inproceedings</t>
        </is>
      </c>
      <c r="S380" s="43" t="inlineStr">
        <is>
          <t>Springer Nature Switzerland AG</t>
        </is>
      </c>
      <c r="T380" s="43" t="inlineStr">
        <is>
          <t>https://link.springer.com/chapter/10.1007/978-3-032-03558-5_4</t>
        </is>
      </c>
      <c r="U380" s="41" t="inlineStr">
        <is>
          <t>La página oficial de Springer proporciona el resumen suficiente para excluirlo por publicación secundaria: el propio texto indica que revisa sistemáticamente distintos enfoques de aprendizaje profundo.</t>
        </is>
      </c>
      <c r="V380" s="43" t="inlineStr">
        <is>
          <t>Autism Speech Disorder (ASD) is a complicated neurodevelopmental condition that is linked to patterns in behavior and challenges in methyl social connection and communication along with repetitive repetitive and stereotyped action. Early and accurate identification using standardized tools of the condition is important in order to provide early, meaningful and appropriate intervention. The development of deep learning in the last couple of years has demonstrated immense capabilities of increasing the accuracy, as well as efficiency of ASD diagnosis through the use of multi source data, including neuroimaging, genetic make-up and behavioral profiles. The purpose of this paper is to systematically review different deep learning approaches used in the diagnosis of ASD as well as summarize their approaches, advantages, and disadvantages. We introduced convolutional neural networks (CNNs) for analyzing imaging features, recurrent neural networks (RNNs) for temporal behaviors, and multiple architectures integrated models for handling multimodal information. Furthermore, we present an overview of the feature extraction process, data pre processing techniques, and evaluation measures frequently used in the context of ASD research.</t>
        </is>
      </c>
      <c r="W380" s="43" t="inlineStr">
        <is>
          <t>official_publisher_abstract</t>
        </is>
      </c>
      <c r="X380" s="43" t="inlineStr">
        <is>
          <t>doi:10.1007/978-3-032-03558-5_4</t>
        </is>
      </c>
      <c r="Y380" s="43">
        <f>COUNTIF($A$2:$A$431,A380)</f>
        <v/>
      </c>
      <c r="Z380" s="41">
        <f>IF(D380="Provisional include",IFERROR(IF(INDEX('Texto_completo_191'!$K$2:$K$193,MATCH(A380,'Texto_completo_191'!$A$2:$A$193,0))=0,"",INDEX('Texto_completo_191'!$K$2:$K$193,MATCH(A380,'Texto_completo_191'!$A$2:$A$193,0))),""),IF(D380="Excluded",J380,""))</f>
        <v/>
      </c>
      <c r="AA380" s="43">
        <f>IF(D380="Provisional include",IFERROR(IF(INDEX('Texto_completo_191'!$L$2:$L$193,MATCH(A380,'Texto_completo_191'!$A$2:$A$193,0))=0,"",INDEX('Texto_completo_191'!$L$2:$L$193,MATCH(A380,'Texto_completo_191'!$A$2:$A$193,0))),""),"")</f>
        <v/>
      </c>
      <c r="AB380" s="131">
        <f>IF(D380="Provisional include",IFERROR(IF(INDEX('Texto_completo_191'!$M$2:$M$193,MATCH(A380,'Texto_completo_191'!$A$2:$A$193,0))=0,"",INDEX('Texto_completo_191'!$M$2:$M$193,MATCH(A380,'Texto_completo_191'!$A$2:$A$193,0))),""),"")</f>
        <v/>
      </c>
    </row>
    <row r="381" ht="34" customHeight="1">
      <c r="A381" s="130" t="n">
        <v>380</v>
      </c>
      <c r="B381" s="43" t="inlineStr">
        <is>
          <t>include_after_title_abstract_screen</t>
        </is>
      </c>
      <c r="C381" s="41" t="inlineStr">
        <is>
          <t>Incluir provisionalmente</t>
        </is>
      </c>
      <c r="D381" s="43" t="inlineStr">
        <is>
          <t>Provisional include</t>
        </is>
      </c>
      <c r="E381" s="43" t="inlineStr">
        <is>
          <t>Sí</t>
        </is>
      </c>
      <c r="F381" s="43" t="inlineStr">
        <is>
          <t>Title/abstract screening</t>
        </is>
      </c>
      <c r="G381" s="41">
        <f>IF(D381="Provisional include",IFERROR(INDEX('Texto_completo_191'!$H$2:$H$193,MATCH(A381,'Texto_completo_191'!$A$2:$A$193,0)),"Not recorded"),IF(D381="Report not retrieved","Not retrieved","Not applicable"))</f>
        <v/>
      </c>
      <c r="H381" s="41">
        <f>IF(D381="Provisional include",IFERROR(INDEX('Texto_completo_191'!$J$2:$J$193,MATCH(A381,'Texto_completo_191'!$A$2:$A$193,0)),"Pending adjudication"),IF(D381="Report not retrieved","Report not retrieved","Not applicable"))</f>
        <v/>
      </c>
      <c r="I381" s="41" t="str"/>
      <c r="J381" s="41" t="inlineStr">
        <is>
          <t>Estudio primario o implementación/evaluación empírica de IA, aprendizaje automático o modelado computacional aplicado a ASD, riesgo, caracterización, apoyo o intervención.</t>
        </is>
      </c>
      <c r="K381" s="43" t="n"/>
      <c r="L381" s="43" t="n"/>
      <c r="M381" s="130" t="n">
        <v>2026</v>
      </c>
      <c r="N381" s="41" t="inlineStr">
        <is>
          <t>Semantic-based saccadic scanpath prediction for autism spectrum disorder</t>
        </is>
      </c>
      <c r="O381" s="43" t="inlineStr">
        <is>
          <t>Wenqi Zhong and Hang Sun and Chen Xia and Linzhi Yu and Dingwen Zhang and Kuan Li</t>
        </is>
      </c>
      <c r="P381" s="43" t="inlineStr">
        <is>
          <t>10.1016/j.patcog.2026.114305</t>
        </is>
      </c>
      <c r="Q381" s="41" t="inlineStr">
        <is>
          <t>Pattern Recognition</t>
        </is>
      </c>
      <c r="R381" s="43" t="inlineStr">
        <is>
          <t>article</t>
        </is>
      </c>
      <c r="S381" s="43" t="inlineStr">
        <is>
          <t>Elsevier BV</t>
        </is>
      </c>
      <c r="T381" s="43" t="inlineStr">
        <is>
          <t>https://www.sciencedirect.com/science/article/pii/S0031320326012707</t>
        </is>
      </c>
      <c r="U381" s="41" t="str"/>
      <c r="V381" s="43" t="n"/>
      <c r="W381" s="43" t="inlineStr">
        <is>
          <t>title_abstract_plus_targeted_primary_source_verification</t>
        </is>
      </c>
      <c r="X381" s="43" t="inlineStr">
        <is>
          <t>doi:10.1016/j.patcog.2026.114305</t>
        </is>
      </c>
      <c r="Y381" s="43">
        <f>COUNTIF($A$2:$A$431,A381)</f>
        <v/>
      </c>
      <c r="Z381" s="41">
        <f>IF(D381="Provisional include",IFERROR(IF(INDEX('Texto_completo_191'!$K$2:$K$193,MATCH(A381,'Texto_completo_191'!$A$2:$A$193,0))=0,"",INDEX('Texto_completo_191'!$K$2:$K$193,MATCH(A381,'Texto_completo_191'!$A$2:$A$193,0))),""),IF(D381="Excluded",J381,""))</f>
        <v/>
      </c>
      <c r="AA381" s="43">
        <f>IF(D381="Provisional include",IFERROR(IF(INDEX('Texto_completo_191'!$L$2:$L$193,MATCH(A381,'Texto_completo_191'!$A$2:$A$193,0))=0,"",INDEX('Texto_completo_191'!$L$2:$L$193,MATCH(A381,'Texto_completo_191'!$A$2:$A$193,0))),""),"")</f>
        <v/>
      </c>
      <c r="AB381" s="131">
        <f>IF(D381="Provisional include",IFERROR(IF(INDEX('Texto_completo_191'!$M$2:$M$193,MATCH(A381,'Texto_completo_191'!$A$2:$A$193,0))=0,"",INDEX('Texto_completo_191'!$M$2:$M$193,MATCH(A381,'Texto_completo_191'!$A$2:$A$193,0))),""),"")</f>
        <v/>
      </c>
    </row>
    <row r="382" ht="34" customHeight="1">
      <c r="A382" s="130" t="n">
        <v>381</v>
      </c>
      <c r="B382" s="43" t="inlineStr">
        <is>
          <t>exclude_secondary_or_nonempirical_publication</t>
        </is>
      </c>
      <c r="C382" s="41" t="inlineStr">
        <is>
          <t>Excluir: publicación secundaria/no empírica</t>
        </is>
      </c>
      <c r="D382" s="43" t="inlineStr">
        <is>
          <t>Excluded</t>
        </is>
      </c>
      <c r="E382" s="43" t="inlineStr">
        <is>
          <t>No</t>
        </is>
      </c>
      <c r="F382" s="43" t="inlineStr">
        <is>
          <t>Title/abstract screening</t>
        </is>
      </c>
      <c r="G382" s="41">
        <f>IF(D382="Provisional include",IFERROR(INDEX('Texto_completo_191'!$H$2:$H$193,MATCH(A382,'Texto_completo_191'!$A$2:$A$193,0)),"Not recorded"),IF(D382="Report not retrieved","Not retrieved","Not applicable"))</f>
        <v/>
      </c>
      <c r="H382" s="41">
        <f>IF(D382="Provisional include",IFERROR(INDEX('Texto_completo_191'!$J$2:$J$193,MATCH(A382,'Texto_completo_191'!$A$2:$A$193,0)),"Pending adjudication"),IF(D382="Report not retrieved","Report not retrieved","Not applicable"))</f>
        <v/>
      </c>
      <c r="I382" s="41" t="str"/>
      <c r="J382" s="41" t="inlineStr">
        <is>
          <t>Revisión, metaanálisis, encuesta de literatura, protocolo, perspectiva, carta, editorial o capítulo de síntesis sin estudio primario elegible.</t>
        </is>
      </c>
      <c r="K382" s="43" t="n"/>
      <c r="L382" s="43" t="n"/>
      <c r="M382" s="130" t="n">
        <v>2026</v>
      </c>
      <c r="N382" s="41" t="inlineStr">
        <is>
          <t>Wearable technology and early socio-emotional processes in youth with autism: A systematic review</t>
        </is>
      </c>
      <c r="O382" s="43" t="inlineStr">
        <is>
          <t>Truc Do and Meredith Pecukonis and Michele Parker and Adam Grabell</t>
        </is>
      </c>
      <c r="P382" s="43" t="inlineStr">
        <is>
          <t>10.1016/j.reia.2026.202976</t>
        </is>
      </c>
      <c r="Q382" s="41" t="inlineStr">
        <is>
          <t>Research in Autism</t>
        </is>
      </c>
      <c r="R382" s="43" t="inlineStr">
        <is>
          <t>article</t>
        </is>
      </c>
      <c r="S382" s="43" t="inlineStr">
        <is>
          <t>Elsevier Ltd</t>
        </is>
      </c>
      <c r="T382" s="43" t="inlineStr">
        <is>
          <t>https://www.sciencedirect.com/science/article/pii/S3050656526001902</t>
        </is>
      </c>
      <c r="U382" s="41" t="str"/>
      <c r="V382" s="43" t="inlineStr">
        <is>
          <t>Background: Wearable devices have been utilized to detect real-time physiological changes, allowing for a better understanding of the mechanisms underlying behavioral and cognitive processes in humans. However, little is known about the efficacy of wearable devices in measuring emotional processes in youth with autism, who may experience challenges with social communication and emotion dysregulation. Method: This systematic review analyzed 14 peer-reviewed journal articles published over the past 10 years. Search terms were categorized into “wearable,” “emotion,” “autism,” and “youth.” Body-worn wearable devices, such as smartwatches and wristbands, were the most frequently used, while cardiovascular signals were the most measured. Results: Findings from the reviewed articles indicate the potential of interventions using wearable technology to improve emotion recognition, decrease emotional outbursts, and reduce stress or anxiety levels. Based on wearable data, machine learning approaches were also utilized to predict challenging behaviors or aggressive episodes before they occurred in autistic youth. Conclusion: This review discusses clinical implications and ethical considerations for improving socio-emotional development and emotion regulation in autistic youth. Future research should include more studies using wearable technology in naturalistic settings, such as homes or schools, to better understand emotion regulation strategies across diverse autistic populations.</t>
        </is>
      </c>
      <c r="W382" s="43" t="inlineStr">
        <is>
          <t>title_abstract_plus_targeted_primary_source_verification</t>
        </is>
      </c>
      <c r="X382" s="43" t="inlineStr">
        <is>
          <t>doi:10.1016/j.reia.2026.202976</t>
        </is>
      </c>
      <c r="Y382" s="43">
        <f>COUNTIF($A$2:$A$431,A382)</f>
        <v/>
      </c>
      <c r="Z382" s="41">
        <f>IF(D382="Provisional include",IFERROR(IF(INDEX('Texto_completo_191'!$K$2:$K$193,MATCH(A382,'Texto_completo_191'!$A$2:$A$193,0))=0,"",INDEX('Texto_completo_191'!$K$2:$K$193,MATCH(A382,'Texto_completo_191'!$A$2:$A$193,0))),""),IF(D382="Excluded",J382,""))</f>
        <v/>
      </c>
      <c r="AA382" s="43">
        <f>IF(D382="Provisional include",IFERROR(IF(INDEX('Texto_completo_191'!$L$2:$L$193,MATCH(A382,'Texto_completo_191'!$A$2:$A$193,0))=0,"",INDEX('Texto_completo_191'!$L$2:$L$193,MATCH(A382,'Texto_completo_191'!$A$2:$A$193,0))),""),"")</f>
        <v/>
      </c>
      <c r="AB382" s="131">
        <f>IF(D382="Provisional include",IFERROR(IF(INDEX('Texto_completo_191'!$M$2:$M$193,MATCH(A382,'Texto_completo_191'!$A$2:$A$193,0))=0,"",INDEX('Texto_completo_191'!$M$2:$M$193,MATCH(A382,'Texto_completo_191'!$A$2:$A$193,0))),""),"")</f>
        <v/>
      </c>
    </row>
    <row r="383" ht="34" customHeight="1">
      <c r="A383" s="130" t="n">
        <v>382</v>
      </c>
      <c r="B383" s="43" t="inlineStr">
        <is>
          <t>duplicate_within_export</t>
        </is>
      </c>
      <c r="C383" s="41" t="inlineStr">
        <is>
          <t>No agregar: duplicado interno</t>
        </is>
      </c>
      <c r="D383" s="43" t="inlineStr">
        <is>
          <t>Duplicate within update</t>
        </is>
      </c>
      <c r="E383" s="43" t="inlineStr">
        <is>
          <t>No</t>
        </is>
      </c>
      <c r="F383" s="43" t="inlineStr">
        <is>
          <t>Deduplication</t>
        </is>
      </c>
      <c r="G383" s="41">
        <f>IF(D383="Provisional include",IFERROR(INDEX('Texto_completo_191'!$H$2:$H$193,MATCH(A383,'Texto_completo_191'!$A$2:$A$193,0)),"Not recorded"),IF(D383="Report not retrieved","Not retrieved","Not applicable"))</f>
        <v/>
      </c>
      <c r="H383" s="41">
        <f>IF(D383="Provisional include",IFERROR(INDEX('Texto_completo_191'!$J$2:$J$193,MATCH(A383,'Texto_completo_191'!$A$2:$A$193,0)),"Pending adjudication"),IF(D383="Report not retrieved","Report not retrieved","Not applicable"))</f>
        <v/>
      </c>
      <c r="I383" s="41" t="str"/>
      <c r="J383" s="41" t="inlineStr">
        <is>
          <t>Mismo DOI o título que otro registro anterior de esta exportación.</t>
        </is>
      </c>
      <c r="K383" s="43" t="n">
        <v>220</v>
      </c>
      <c r="L383" s="43" t="n"/>
      <c r="M383" s="130" t="n">
        <v>2026</v>
      </c>
      <c r="N383" s="41" t="inlineStr">
        <is>
          <t>Machine Learning Algorithms for Detection of Autism Spectrum Disorders in Early Childhood: A Scoping Review</t>
        </is>
      </c>
      <c r="O383" s="43" t="inlineStr">
        <is>
          <t>Xiaoling Gu and Jinghan Jia and Xinrui Zhang and Hongyue Wei and Yaowei Han and Ping Rong and Xin Cui and Huayu Tian</t>
        </is>
      </c>
      <c r="P383" s="43" t="inlineStr">
        <is>
          <t>10.1111/jcap.70052</t>
        </is>
      </c>
      <c r="Q383" s="41" t="inlineStr">
        <is>
          <t>Journal of Child and Adolescent Psychiatric Nursing</t>
        </is>
      </c>
      <c r="R383" s="43" t="inlineStr">
        <is>
          <t>article</t>
        </is>
      </c>
      <c r="S383" s="43" t="inlineStr">
        <is>
          <t>John Wiley and Sons Inc</t>
        </is>
      </c>
      <c r="T383" s="43" t="inlineStr">
        <is>
          <t>https://doi.org/10.1111/jcap.70052</t>
        </is>
      </c>
      <c r="U383" s="41" t="str"/>
      <c r="V383"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W383" s="43" t="inlineStr">
        <is>
          <t>title_abstract_plus_targeted_primary_source_verification</t>
        </is>
      </c>
      <c r="X383" s="43" t="inlineStr">
        <is>
          <t>doi:10.1111/jcap.70052</t>
        </is>
      </c>
      <c r="Y383" s="43">
        <f>COUNTIF($A$2:$A$431,A383)</f>
        <v/>
      </c>
      <c r="Z383" s="41">
        <f>IF(D383="Provisional include",IFERROR(IF(INDEX('Texto_completo_191'!$K$2:$K$193,MATCH(A383,'Texto_completo_191'!$A$2:$A$193,0))=0,"",INDEX('Texto_completo_191'!$K$2:$K$193,MATCH(A383,'Texto_completo_191'!$A$2:$A$193,0))),""),IF(D383="Excluded",J383,""))</f>
        <v/>
      </c>
      <c r="AA383" s="43">
        <f>IF(D383="Provisional include",IFERROR(IF(INDEX('Texto_completo_191'!$L$2:$L$193,MATCH(A383,'Texto_completo_191'!$A$2:$A$193,0))=0,"",INDEX('Texto_completo_191'!$L$2:$L$193,MATCH(A383,'Texto_completo_191'!$A$2:$A$193,0))),""),"")</f>
        <v/>
      </c>
      <c r="AB383" s="131">
        <f>IF(D383="Provisional include",IFERROR(IF(INDEX('Texto_completo_191'!$M$2:$M$193,MATCH(A383,'Texto_completo_191'!$A$2:$A$193,0))=0,"",INDEX('Texto_completo_191'!$M$2:$M$193,MATCH(A383,'Texto_completo_191'!$A$2:$A$193,0))),""),"")</f>
        <v/>
      </c>
    </row>
    <row r="384" ht="34" customHeight="1">
      <c r="A384" s="130" t="n">
        <v>383</v>
      </c>
      <c r="B384" s="43" t="inlineStr">
        <is>
          <t>include_after_title_abstract_screen</t>
        </is>
      </c>
      <c r="C384" s="41" t="inlineStr">
        <is>
          <t>Incluir provisionalmente</t>
        </is>
      </c>
      <c r="D384" s="43" t="inlineStr">
        <is>
          <t>Provisional include</t>
        </is>
      </c>
      <c r="E384" s="43" t="inlineStr">
        <is>
          <t>Sí</t>
        </is>
      </c>
      <c r="F384" s="43" t="inlineStr">
        <is>
          <t>Title/abstract screening</t>
        </is>
      </c>
      <c r="G384" s="41">
        <f>IF(D384="Provisional include",IFERROR(INDEX('Texto_completo_191'!$H$2:$H$193,MATCH(A384,'Texto_completo_191'!$A$2:$A$193,0)),"Not recorded"),IF(D384="Report not retrieved","Not retrieved","Not applicable"))</f>
        <v/>
      </c>
      <c r="H384" s="41">
        <f>IF(D384="Provisional include",IFERROR(INDEX('Texto_completo_191'!$J$2:$J$193,MATCH(A384,'Texto_completo_191'!$A$2:$A$193,0)),"Pending adjudication"),IF(D384="Report not retrieved","Report not retrieved","Not applicable"))</f>
        <v/>
      </c>
      <c r="I384" s="41" t="str"/>
      <c r="J384" s="41" t="inlineStr">
        <is>
          <t>Estudio primario o implementación/evaluación empírica de IA, aprendizaje automático o modelado computacional aplicado a ASD, riesgo, caracterización, apoyo o intervención.</t>
        </is>
      </c>
      <c r="K384" s="43" t="n"/>
      <c r="L384" s="43" t="n"/>
      <c r="M384" s="130" t="n">
        <v>2026</v>
      </c>
      <c r="N384" s="41" t="inlineStr">
        <is>
          <t>Longitudinal multi-omics analysis of umbilical cord blood and childhood serum in Autism</t>
        </is>
      </c>
      <c r="O384" s="43" t="inlineStr">
        <is>
          <t>Aisling Noone and Kirsten Dowling and Daragh O’Boyle and Michael Carter and Anna V Golubeva and Caitriona Scaife and Bodil H Bech and Tine B Henriksen and Louise Gallagher and Catherine Mooney and Ali S Khashan and Deirdre M Murray and Jane A English</t>
        </is>
      </c>
      <c r="P384" s="43" t="inlineStr">
        <is>
          <t>10.1038/s41380-025-03157-z</t>
        </is>
      </c>
      <c r="Q384" s="41" t="inlineStr">
        <is>
          <t>Molecular Psychiatry</t>
        </is>
      </c>
      <c r="R384" s="43" t="inlineStr">
        <is>
          <t>article</t>
        </is>
      </c>
      <c r="S384" s="43" t="inlineStr">
        <is>
          <t>Springer Nature</t>
        </is>
      </c>
      <c r="T384" s="43" t="inlineStr">
        <is>
          <t>https://doi.org/10.1038/s41380-025-03157-z</t>
        </is>
      </c>
      <c r="U384" s="41" t="str"/>
      <c r="V384" s="43"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W384" s="43" t="inlineStr">
        <is>
          <t>title_abstract_plus_targeted_primary_source_verification</t>
        </is>
      </c>
      <c r="X384" s="43" t="inlineStr">
        <is>
          <t>doi:10.1038/s41380-025-03157-z</t>
        </is>
      </c>
      <c r="Y384" s="43">
        <f>COUNTIF($A$2:$A$431,A384)</f>
        <v/>
      </c>
      <c r="Z384" s="41">
        <f>IF(D384="Provisional include",IFERROR(IF(INDEX('Texto_completo_191'!$K$2:$K$193,MATCH(A384,'Texto_completo_191'!$A$2:$A$193,0))=0,"",INDEX('Texto_completo_191'!$K$2:$K$193,MATCH(A384,'Texto_completo_191'!$A$2:$A$193,0))),""),IF(D384="Excluded",J384,""))</f>
        <v/>
      </c>
      <c r="AA384" s="43">
        <f>IF(D384="Provisional include",IFERROR(IF(INDEX('Texto_completo_191'!$L$2:$L$193,MATCH(A384,'Texto_completo_191'!$A$2:$A$193,0))=0,"",INDEX('Texto_completo_191'!$L$2:$L$193,MATCH(A384,'Texto_completo_191'!$A$2:$A$193,0))),""),"")</f>
        <v/>
      </c>
      <c r="AB384" s="131">
        <f>IF(D384="Provisional include",IFERROR(IF(INDEX('Texto_completo_191'!$M$2:$M$193,MATCH(A384,'Texto_completo_191'!$A$2:$A$193,0))=0,"",INDEX('Texto_completo_191'!$M$2:$M$193,MATCH(A384,'Texto_completo_191'!$A$2:$A$193,0))),""),"")</f>
        <v/>
      </c>
    </row>
    <row r="385" ht="34" customHeight="1">
      <c r="A385" s="130" t="n">
        <v>384</v>
      </c>
      <c r="B385" s="43" t="inlineStr">
        <is>
          <t>include_after_full_text_open_access</t>
        </is>
      </c>
      <c r="C385" s="41" t="inlineStr">
        <is>
          <t>Incluir tras revisión de texto completo abierto</t>
        </is>
      </c>
      <c r="D385" s="43" t="inlineStr">
        <is>
          <t>Provisional include</t>
        </is>
      </c>
      <c r="E385" s="43" t="inlineStr">
        <is>
          <t>Sí</t>
        </is>
      </c>
      <c r="F385" s="43" t="inlineStr">
        <is>
          <t>Full-text review</t>
        </is>
      </c>
      <c r="G385" s="41">
        <f>IF(D385="Provisional include",IFERROR(INDEX('Texto_completo_191'!$H$2:$H$193,MATCH(A385,'Texto_completo_191'!$A$2:$A$193,0)),"Not recorded"),IF(D385="Report not retrieved","Not retrieved","Not applicable"))</f>
        <v/>
      </c>
      <c r="H385" s="41">
        <f>IF(D385="Provisional include",IFERROR(INDEX('Texto_completo_191'!$J$2:$J$193,MATCH(A385,'Texto_completo_191'!$A$2:$A$193,0)),"Pending adjudication"),IF(D385="Report not retrieved","Report not retrieved","Not applicable"))</f>
        <v/>
      </c>
      <c r="I385" s="41" t="n"/>
      <c r="J385" s="41" t="inlineStr">
        <is>
          <t>Texto completo confirma estudio primario con Machine Learning aplicado a ASD (Exposure estimation and ASD-trait risk).</t>
        </is>
      </c>
      <c r="K385" s="43" t="n"/>
      <c r="L385" s="43" t="n"/>
      <c r="M385" s="130" t="n">
        <v>2026</v>
      </c>
      <c r="N385" s="41" t="inlineStr">
        <is>
          <t>Air pollution and autism-like traits: Sensitive periods and joint effects of exposure to sources and constituents of fine particulate matter</t>
        </is>
      </c>
      <c r="O385" s="43" t="inlineStr">
        <is>
          <t>Lydia Lichtiger and Edwina Yeung and Tzu Chun Lin and Diane L Putnick and Rajeshwari Sundaram and Erin M Bell and Md Mostafijur Rahman and George D Thurston and Yuyan Wang and Akhgar Ghassabian</t>
        </is>
      </c>
      <c r="P385" s="43" t="inlineStr">
        <is>
          <t>10.1016/j.envres.2026.125213</t>
        </is>
      </c>
      <c r="Q385" s="41" t="inlineStr">
        <is>
          <t>Environmental Research</t>
        </is>
      </c>
      <c r="R385" s="43" t="inlineStr">
        <is>
          <t>article</t>
        </is>
      </c>
      <c r="S385" s="43" t="inlineStr">
        <is>
          <t>Academic Press Inc.</t>
        </is>
      </c>
      <c r="T385" s="43" t="inlineStr">
        <is>
          <t>https://pmc.ncbi.nlm.nih.gov/articles/PMC13470885/</t>
        </is>
      </c>
      <c r="U385" s="41" t="inlineStr">
        <is>
          <t>Texto completo abierto revisado; evidencia y codificación en Extraccion_RQ_nuevos.</t>
        </is>
      </c>
      <c r="V385" s="43"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W385" s="43" t="inlineStr">
        <is>
          <t>open_full_text_review_2026_09_04</t>
        </is>
      </c>
      <c r="X385" s="43" t="inlineStr">
        <is>
          <t>doi:10.1016/j.envres.2026.125213</t>
        </is>
      </c>
      <c r="Y385" s="43">
        <f>COUNTIF($A$2:$A$431,A385)</f>
        <v/>
      </c>
      <c r="Z385" s="41">
        <f>IF(D385="Provisional include",IFERROR(IF(INDEX('Texto_completo_191'!$K$2:$K$193,MATCH(A385,'Texto_completo_191'!$A$2:$A$193,0))=0,"",INDEX('Texto_completo_191'!$K$2:$K$193,MATCH(A385,'Texto_completo_191'!$A$2:$A$193,0))),""),IF(D385="Excluded",J385,""))</f>
        <v/>
      </c>
      <c r="AA385" s="43">
        <f>IF(D385="Provisional include",IFERROR(IF(INDEX('Texto_completo_191'!$L$2:$L$193,MATCH(A385,'Texto_completo_191'!$A$2:$A$193,0))=0,"",INDEX('Texto_completo_191'!$L$2:$L$193,MATCH(A385,'Texto_completo_191'!$A$2:$A$193,0))),""),"")</f>
        <v/>
      </c>
      <c r="AB385" s="131">
        <f>IF(D385="Provisional include",IFERROR(IF(INDEX('Texto_completo_191'!$M$2:$M$193,MATCH(A385,'Texto_completo_191'!$A$2:$A$193,0))=0,"",INDEX('Texto_completo_191'!$M$2:$M$193,MATCH(A385,'Texto_completo_191'!$A$2:$A$193,0))),""),"")</f>
        <v/>
      </c>
    </row>
    <row r="386" ht="34" customHeight="1">
      <c r="A386" s="130" t="n">
        <v>385</v>
      </c>
      <c r="B386" s="43" t="inlineStr">
        <is>
          <t>exclude_secondary_or_nonempirical_publication</t>
        </is>
      </c>
      <c r="C386" s="41" t="inlineStr">
        <is>
          <t>Excluir: publicación secundaria/no empírica</t>
        </is>
      </c>
      <c r="D386" s="43" t="inlineStr">
        <is>
          <t>Excluded</t>
        </is>
      </c>
      <c r="E386" s="43" t="inlineStr">
        <is>
          <t>No</t>
        </is>
      </c>
      <c r="F386" s="43" t="inlineStr">
        <is>
          <t>Title/abstract screening</t>
        </is>
      </c>
      <c r="G386" s="41">
        <f>IF(D386="Provisional include",IFERROR(INDEX('Texto_completo_191'!$H$2:$H$193,MATCH(A386,'Texto_completo_191'!$A$2:$A$193,0)),"Not recorded"),IF(D386="Report not retrieved","Not retrieved","Not applicable"))</f>
        <v/>
      </c>
      <c r="H386" s="41">
        <f>IF(D386="Provisional include",IFERROR(INDEX('Texto_completo_191'!$J$2:$J$193,MATCH(A386,'Texto_completo_191'!$A$2:$A$193,0)),"Pending adjudication"),IF(D386="Report not retrieved","Report not retrieved","Not applicable"))</f>
        <v/>
      </c>
      <c r="I386" s="41" t="str"/>
      <c r="J386" s="41" t="inlineStr">
        <is>
          <t>Revisión, metaanálisis, encuesta de literatura, protocolo, perspectiva, carta, editorial o capítulo de síntesis sin estudio primario elegible.</t>
        </is>
      </c>
      <c r="K386" s="43" t="n"/>
      <c r="L386" s="43" t="n"/>
      <c r="M386" s="130" t="n">
        <v>2026</v>
      </c>
      <c r="N386" s="41" t="inlineStr">
        <is>
          <t>Artificial intelligence-assisted autism screening and its implications for public health policy in Indonesia</t>
        </is>
      </c>
      <c r="O386" s="43" t="inlineStr">
        <is>
          <t>Ardiyansah and Joko Pramono</t>
        </is>
      </c>
      <c r="P386" s="43" t="inlineStr">
        <is>
          <t>10.1016/j.ajp.2026.105092</t>
        </is>
      </c>
      <c r="Q386" s="41" t="inlineStr">
        <is>
          <t>Asian Journal of Psychiatry</t>
        </is>
      </c>
      <c r="R386" s="43" t="inlineStr">
        <is>
          <t>article</t>
        </is>
      </c>
      <c r="S386" s="43" t="n"/>
      <c r="T386" s="43" t="inlineStr">
        <is>
          <t>https://pubmed.ncbi.nlm.nih.gov/42480293/</t>
        </is>
      </c>
      <c r="U386" s="41" t="inlineStr">
        <is>
          <t>PubMed clasifica este registro como Letter (PMID 42480293).</t>
        </is>
      </c>
      <c r="V386" s="43" t="n"/>
      <c r="W386" s="43" t="inlineStr">
        <is>
          <t>title_abstract_plus_targeted_primary_source_verification</t>
        </is>
      </c>
      <c r="X386" s="43" t="inlineStr">
        <is>
          <t>doi:10.1016/j.ajp.2026.105092</t>
        </is>
      </c>
      <c r="Y386" s="43">
        <f>COUNTIF($A$2:$A$431,A386)</f>
        <v/>
      </c>
      <c r="Z386" s="41">
        <f>IF(D386="Provisional include",IFERROR(IF(INDEX('Texto_completo_191'!$K$2:$K$193,MATCH(A386,'Texto_completo_191'!$A$2:$A$193,0))=0,"",INDEX('Texto_completo_191'!$K$2:$K$193,MATCH(A386,'Texto_completo_191'!$A$2:$A$193,0))),""),IF(D386="Excluded",J386,""))</f>
        <v/>
      </c>
      <c r="AA386" s="43">
        <f>IF(D386="Provisional include",IFERROR(IF(INDEX('Texto_completo_191'!$L$2:$L$193,MATCH(A386,'Texto_completo_191'!$A$2:$A$193,0))=0,"",INDEX('Texto_completo_191'!$L$2:$L$193,MATCH(A386,'Texto_completo_191'!$A$2:$A$193,0))),""),"")</f>
        <v/>
      </c>
      <c r="AB386" s="131">
        <f>IF(D386="Provisional include",IFERROR(IF(INDEX('Texto_completo_191'!$M$2:$M$193,MATCH(A386,'Texto_completo_191'!$A$2:$A$193,0))=0,"",INDEX('Texto_completo_191'!$M$2:$M$193,MATCH(A386,'Texto_completo_191'!$A$2:$A$193,0))),""),"")</f>
        <v/>
      </c>
    </row>
    <row r="387" ht="34" customHeight="1">
      <c r="A387" s="130" t="n">
        <v>386</v>
      </c>
      <c r="B387" s="43" t="inlineStr">
        <is>
          <t>include_after_title_abstract_screen</t>
        </is>
      </c>
      <c r="C387" s="41" t="inlineStr">
        <is>
          <t>Incluir provisionalmente</t>
        </is>
      </c>
      <c r="D387" s="43" t="inlineStr">
        <is>
          <t>Provisional include</t>
        </is>
      </c>
      <c r="E387" s="43" t="inlineStr">
        <is>
          <t>Sí</t>
        </is>
      </c>
      <c r="F387" s="43" t="inlineStr">
        <is>
          <t>Title/abstract screening</t>
        </is>
      </c>
      <c r="G387" s="41">
        <f>IF(D387="Provisional include",IFERROR(INDEX('Texto_completo_191'!$H$2:$H$193,MATCH(A387,'Texto_completo_191'!$A$2:$A$193,0)),"Not recorded"),IF(D387="Report not retrieved","Not retrieved","Not applicable"))</f>
        <v/>
      </c>
      <c r="H387" s="41">
        <f>IF(D387="Provisional include",IFERROR(INDEX('Texto_completo_191'!$J$2:$J$193,MATCH(A387,'Texto_completo_191'!$A$2:$A$193,0)),"Pending adjudication"),IF(D387="Report not retrieved","Report not retrieved","Not applicable"))</f>
        <v/>
      </c>
      <c r="I387" s="41" t="str"/>
      <c r="J387" s="41" t="inlineStr">
        <is>
          <t>Estudio primario o implementación/evaluación empírica de IA, aprendizaje automático o modelado computacional aplicado a ASD, riesgo, caracterización, apoyo o intervención.</t>
        </is>
      </c>
      <c r="K387" s="43" t="n"/>
      <c r="L387" s="43" t="n"/>
      <c r="M387" s="130" t="n">
        <v>2025</v>
      </c>
      <c r="N387" s="41" t="inlineStr">
        <is>
          <t>3T dilated inception network for enhanced autism spectrum disorder diagnosis using resting-state fMRI data</t>
        </is>
      </c>
      <c r="O387" s="43" t="inlineStr">
        <is>
          <t>V Kavitha and R Siva</t>
        </is>
      </c>
      <c r="P387" s="43" t="inlineStr">
        <is>
          <t>10.1007/S11571-024-10202-0</t>
        </is>
      </c>
      <c r="Q387" s="41" t="inlineStr">
        <is>
          <t>Cognitive Neurodynamics</t>
        </is>
      </c>
      <c r="R387" s="43" t="inlineStr">
        <is>
          <t>article</t>
        </is>
      </c>
      <c r="S387" s="43" t="inlineStr">
        <is>
          <t>Springer Science and Business Media B.V.</t>
        </is>
      </c>
      <c r="T387" s="43" t="inlineStr">
        <is>
          <t>https://doi.org/10.1007/S11571-024-10202-0</t>
        </is>
      </c>
      <c r="U387" s="41" t="str"/>
      <c r="V387" s="43"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W387" s="43" t="inlineStr">
        <is>
          <t>title_abstract_plus_targeted_primary_source_verification</t>
        </is>
      </c>
      <c r="X387" s="43" t="inlineStr">
        <is>
          <t>doi:10.1007/s11571-024-10202-0</t>
        </is>
      </c>
      <c r="Y387" s="43">
        <f>COUNTIF($A$2:$A$431,A387)</f>
        <v/>
      </c>
      <c r="Z387" s="41">
        <f>IF(D387="Provisional include",IFERROR(IF(INDEX('Texto_completo_191'!$K$2:$K$193,MATCH(A387,'Texto_completo_191'!$A$2:$A$193,0))=0,"",INDEX('Texto_completo_191'!$K$2:$K$193,MATCH(A387,'Texto_completo_191'!$A$2:$A$193,0))),""),IF(D387="Excluded",J387,""))</f>
        <v/>
      </c>
      <c r="AA387" s="43">
        <f>IF(D387="Provisional include",IFERROR(IF(INDEX('Texto_completo_191'!$L$2:$L$193,MATCH(A387,'Texto_completo_191'!$A$2:$A$193,0))=0,"",INDEX('Texto_completo_191'!$L$2:$L$193,MATCH(A387,'Texto_completo_191'!$A$2:$A$193,0))),""),"")</f>
        <v/>
      </c>
      <c r="AB387" s="131">
        <f>IF(D387="Provisional include",IFERROR(IF(INDEX('Texto_completo_191'!$M$2:$M$193,MATCH(A387,'Texto_completo_191'!$A$2:$A$193,0))=0,"",INDEX('Texto_completo_191'!$M$2:$M$193,MATCH(A387,'Texto_completo_191'!$A$2:$A$193,0))),""),"")</f>
        <v/>
      </c>
    </row>
    <row r="388" ht="34" customHeight="1">
      <c r="A388" s="130" t="n">
        <v>387</v>
      </c>
      <c r="B388" s="43" t="inlineStr">
        <is>
          <t>include_after_title_abstract_screen</t>
        </is>
      </c>
      <c r="C388" s="41" t="inlineStr">
        <is>
          <t>Incluir provisionalmente</t>
        </is>
      </c>
      <c r="D388" s="43" t="inlineStr">
        <is>
          <t>Provisional include</t>
        </is>
      </c>
      <c r="E388" s="43" t="inlineStr">
        <is>
          <t>Sí</t>
        </is>
      </c>
      <c r="F388" s="43" t="inlineStr">
        <is>
          <t>Title/abstract screening</t>
        </is>
      </c>
      <c r="G388" s="41">
        <f>IF(D388="Provisional include",IFERROR(INDEX('Texto_completo_191'!$H$2:$H$193,MATCH(A388,'Texto_completo_191'!$A$2:$A$193,0)),"Not recorded"),IF(D388="Report not retrieved","Not retrieved","Not applicable"))</f>
        <v/>
      </c>
      <c r="H388" s="41">
        <f>IF(D388="Provisional include",IFERROR(INDEX('Texto_completo_191'!$J$2:$J$193,MATCH(A388,'Texto_completo_191'!$A$2:$A$193,0)),"Pending adjudication"),IF(D388="Report not retrieved","Report not retrieved","Not applicable"))</f>
        <v/>
      </c>
      <c r="I388" s="41" t="str"/>
      <c r="J388" s="41" t="inlineStr">
        <is>
          <t>Estudio primario o implementación/evaluación empírica de IA, aprendizaje automático o modelado computacional aplicado a ASD, riesgo, caracterización, apoyo o intervención.</t>
        </is>
      </c>
      <c r="K388" s="43" t="n"/>
      <c r="L388" s="43" t="n"/>
      <c r="M388" s="130" t="n">
        <v>2025</v>
      </c>
      <c r="N388" s="41" t="inlineStr">
        <is>
          <t>Predicting pragmatic language abilities from brain structural MRI in preschool children with ASD by NBS-Predict</t>
        </is>
      </c>
      <c r="O388" s="43" t="inlineStr">
        <is>
          <t>Lu Qian and Ning Ding and Hui Fang and Ting Xiao and Bei Sun and Hui Yun Gao and Xiao Yan Ke</t>
        </is>
      </c>
      <c r="P388" s="43" t="inlineStr">
        <is>
          <t>10.1007/s00787-025-02775-w</t>
        </is>
      </c>
      <c r="Q388" s="41" t="inlineStr">
        <is>
          <t>European Child and Adolescent Psychiatry</t>
        </is>
      </c>
      <c r="R388" s="43" t="inlineStr">
        <is>
          <t>article</t>
        </is>
      </c>
      <c r="S388" s="43" t="inlineStr">
        <is>
          <t>Springer Science and Business Media Deutschland GmbH</t>
        </is>
      </c>
      <c r="T388" s="43" t="inlineStr">
        <is>
          <t>https://doi.org/10.1007/s00787-025-02775-w</t>
        </is>
      </c>
      <c r="U388" s="41" t="str"/>
      <c r="V388" s="43"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W388" s="43" t="inlineStr">
        <is>
          <t>title_abstract_plus_targeted_primary_source_verification</t>
        </is>
      </c>
      <c r="X388" s="43" t="inlineStr">
        <is>
          <t>doi:10.1007/s00787-025-02775-w</t>
        </is>
      </c>
      <c r="Y388" s="43">
        <f>COUNTIF($A$2:$A$431,A388)</f>
        <v/>
      </c>
      <c r="Z388" s="41">
        <f>IF(D388="Provisional include",IFERROR(IF(INDEX('Texto_completo_191'!$K$2:$K$193,MATCH(A388,'Texto_completo_191'!$A$2:$A$193,0))=0,"",INDEX('Texto_completo_191'!$K$2:$K$193,MATCH(A388,'Texto_completo_191'!$A$2:$A$193,0))),""),IF(D388="Excluded",J388,""))</f>
        <v/>
      </c>
      <c r="AA388" s="43">
        <f>IF(D388="Provisional include",IFERROR(IF(INDEX('Texto_completo_191'!$L$2:$L$193,MATCH(A388,'Texto_completo_191'!$A$2:$A$193,0))=0,"",INDEX('Texto_completo_191'!$L$2:$L$193,MATCH(A388,'Texto_completo_191'!$A$2:$A$193,0))),""),"")</f>
        <v/>
      </c>
      <c r="AB388" s="131">
        <f>IF(D388="Provisional include",IFERROR(IF(INDEX('Texto_completo_191'!$M$2:$M$193,MATCH(A388,'Texto_completo_191'!$A$2:$A$193,0))=0,"",INDEX('Texto_completo_191'!$M$2:$M$193,MATCH(A388,'Texto_completo_191'!$A$2:$A$193,0))),""),"")</f>
        <v/>
      </c>
    </row>
    <row r="389" ht="34" customHeight="1">
      <c r="A389" s="130" t="n">
        <v>388</v>
      </c>
      <c r="B389" s="43" t="inlineStr">
        <is>
          <t>duplicate_within_export</t>
        </is>
      </c>
      <c r="C389" s="41" t="inlineStr">
        <is>
          <t>No agregar: duplicado interno</t>
        </is>
      </c>
      <c r="D389" s="43" t="inlineStr">
        <is>
          <t>Duplicate within update</t>
        </is>
      </c>
      <c r="E389" s="43" t="inlineStr">
        <is>
          <t>No</t>
        </is>
      </c>
      <c r="F389" s="43" t="inlineStr">
        <is>
          <t>Deduplication</t>
        </is>
      </c>
      <c r="G389" s="41">
        <f>IF(D389="Provisional include",IFERROR(INDEX('Texto_completo_191'!$H$2:$H$193,MATCH(A389,'Texto_completo_191'!$A$2:$A$193,0)),"Not recorded"),IF(D389="Report not retrieved","Not retrieved","Not applicable"))</f>
        <v/>
      </c>
      <c r="H389" s="41">
        <f>IF(D389="Provisional include",IFERROR(INDEX('Texto_completo_191'!$J$2:$J$193,MATCH(A389,'Texto_completo_191'!$A$2:$A$193,0)),"Pending adjudication"),IF(D389="Report not retrieved","Report not retrieved","Not applicable"))</f>
        <v/>
      </c>
      <c r="I389" s="41" t="str"/>
      <c r="J389" s="41" t="inlineStr">
        <is>
          <t>Mismo DOI o título que otro registro anterior de esta exportación.</t>
        </is>
      </c>
      <c r="K389" s="43" t="n">
        <v>243</v>
      </c>
      <c r="L389" s="43" t="n"/>
      <c r="M389" s="130" t="n">
        <v>2026</v>
      </c>
      <c r="N389" s="41" t="inlineStr">
        <is>
          <t>Machine learning-based diagnosis of autism spectrum disorder in children and adolescents using eye-tracking data: a systematic review and meta-analysis</t>
        </is>
      </c>
      <c r="O389" s="43" t="inlineStr">
        <is>
          <t>Wenhao Han and Xinyu Yang and Xin Li and Jiacheng Wang and Juan Liu and Wei Pang</t>
        </is>
      </c>
      <c r="P389" s="43" t="inlineStr">
        <is>
          <t>10.1016/j.ijmedinf.2025.106235</t>
        </is>
      </c>
      <c r="Q389" s="41" t="inlineStr">
        <is>
          <t>International Journal of Medical Informatics</t>
        </is>
      </c>
      <c r="R389" s="43" t="inlineStr">
        <is>
          <t>article</t>
        </is>
      </c>
      <c r="S389" s="43" t="inlineStr">
        <is>
          <t>Elsevier Ireland Ltd</t>
        </is>
      </c>
      <c r="T389" s="43" t="inlineStr">
        <is>
          <t>https://doi.org/10.1016/j.ijmedinf.2025.106235</t>
        </is>
      </c>
      <c r="U389" s="41" t="str"/>
      <c r="V389"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W389" s="43" t="inlineStr">
        <is>
          <t>title_abstract_plus_targeted_primary_source_verification</t>
        </is>
      </c>
      <c r="X389" s="43" t="inlineStr">
        <is>
          <t>doi:10.1016/j.ijmedinf.2025.106235</t>
        </is>
      </c>
      <c r="Y389" s="43">
        <f>COUNTIF($A$2:$A$431,A389)</f>
        <v/>
      </c>
      <c r="Z389" s="41">
        <f>IF(D389="Provisional include",IFERROR(IF(INDEX('Texto_completo_191'!$K$2:$K$193,MATCH(A389,'Texto_completo_191'!$A$2:$A$193,0))=0,"",INDEX('Texto_completo_191'!$K$2:$K$193,MATCH(A389,'Texto_completo_191'!$A$2:$A$193,0))),""),IF(D389="Excluded",J389,""))</f>
        <v/>
      </c>
      <c r="AA389" s="43">
        <f>IF(D389="Provisional include",IFERROR(IF(INDEX('Texto_completo_191'!$L$2:$L$193,MATCH(A389,'Texto_completo_191'!$A$2:$A$193,0))=0,"",INDEX('Texto_completo_191'!$L$2:$L$193,MATCH(A389,'Texto_completo_191'!$A$2:$A$193,0))),""),"")</f>
        <v/>
      </c>
      <c r="AB389" s="131">
        <f>IF(D389="Provisional include",IFERROR(IF(INDEX('Texto_completo_191'!$M$2:$M$193,MATCH(A389,'Texto_completo_191'!$A$2:$A$193,0))=0,"",INDEX('Texto_completo_191'!$M$2:$M$193,MATCH(A389,'Texto_completo_191'!$A$2:$A$193,0))),""),"")</f>
        <v/>
      </c>
    </row>
    <row r="390" ht="34" customHeight="1">
      <c r="A390" s="130" t="n">
        <v>389</v>
      </c>
      <c r="B390" s="43" t="inlineStr">
        <is>
          <t>exclude_secondary_or_nonempirical_publication</t>
        </is>
      </c>
      <c r="C390" s="41" t="inlineStr">
        <is>
          <t>Excluir: publicación secundaria/no empírica</t>
        </is>
      </c>
      <c r="D390" s="43" t="inlineStr">
        <is>
          <t>Excluded</t>
        </is>
      </c>
      <c r="E390" s="43" t="inlineStr">
        <is>
          <t>No</t>
        </is>
      </c>
      <c r="F390" s="43" t="inlineStr">
        <is>
          <t>Title/abstract screening</t>
        </is>
      </c>
      <c r="G390" s="41">
        <f>IF(D390="Provisional include",IFERROR(INDEX('Texto_completo_191'!$H$2:$H$193,MATCH(A390,'Texto_completo_191'!$A$2:$A$193,0)),"Not recorded"),IF(D390="Report not retrieved","Not retrieved","Not applicable"))</f>
        <v/>
      </c>
      <c r="H390" s="41">
        <f>IF(D390="Provisional include",IFERROR(INDEX('Texto_completo_191'!$J$2:$J$193,MATCH(A390,'Texto_completo_191'!$A$2:$A$193,0)),"Pending adjudication"),IF(D390="Report not retrieved","Report not retrieved","Not applicable"))</f>
        <v/>
      </c>
      <c r="I390" s="41" t="str"/>
      <c r="J390" s="41" t="inlineStr">
        <is>
          <t>Revisión, metaanálisis, encuesta de literatura, protocolo, perspectiva, carta, editorial o capítulo de síntesis sin estudio primario elegible.</t>
        </is>
      </c>
      <c r="K390" s="43" t="n"/>
      <c r="L390" s="43" t="n"/>
      <c r="M390" s="130" t="n">
        <v>2025</v>
      </c>
      <c r="N390" s="41" t="inlineStr">
        <is>
          <t>Diagnosis of Autism Spectrum Disorder: A Survey</t>
        </is>
      </c>
      <c r="O390" s="43" t="inlineStr">
        <is>
          <t>Duha Salam Jasim and Suhad Malallah Kadhem</t>
        </is>
      </c>
      <c r="P390" s="43" t="inlineStr">
        <is>
          <t>10.1007/978-981-96-5535-9_35</t>
        </is>
      </c>
      <c r="Q390" s="41" t="inlineStr">
        <is>
          <t>Lecture Notes in Networks and Systems</t>
        </is>
      </c>
      <c r="R390" s="43" t="inlineStr">
        <is>
          <t>article</t>
        </is>
      </c>
      <c r="S390" s="43" t="inlineStr">
        <is>
          <t>Springer Science and Business Media Deutschland GmbH</t>
        </is>
      </c>
      <c r="T390" s="43" t="inlineStr">
        <is>
          <t>https://doi.org/10.1007/978-981-96-5535-9_35</t>
        </is>
      </c>
      <c r="U390" s="41" t="str"/>
      <c r="V390" s="43" t="inlineStr">
        <is>
          <t>Autism is a neurodevelopmental illness marked by restricted and repetitive behavioral patterns, poor verbal and nonverbal communication, and impaired social interaction. There is not a particular medical test to identify this disorder’s presence and behavior. For appropriate care of ASD and early intervention, an early diagnosis is essential. A person’s conduct and developmental stage can be used to diagnose. Machine learning and deep learning techniques are utilized to predict autism early on, reducing the time required for this process. This study aims to present a thorough review of earlier studies on autism diagnosis, emphasizing the use of deep learning and machine learning and the comparison of their respective results. According to the instruments employed in categorization, this study found that the diagnosis can be divided into categories based on the following: (brain pictures including MRI and EEG, face images comprising facial characteristics and facial expression, eye tracking, and other ways).</t>
        </is>
      </c>
      <c r="W390" s="43" t="inlineStr">
        <is>
          <t>title_abstract_plus_targeted_primary_source_verification</t>
        </is>
      </c>
      <c r="X390" s="43" t="inlineStr">
        <is>
          <t>doi:10.1007/978-981-96-5535-9_35</t>
        </is>
      </c>
      <c r="Y390" s="43">
        <f>COUNTIF($A$2:$A$431,A390)</f>
        <v/>
      </c>
      <c r="Z390" s="41">
        <f>IF(D390="Provisional include",IFERROR(IF(INDEX('Texto_completo_191'!$K$2:$K$193,MATCH(A390,'Texto_completo_191'!$A$2:$A$193,0))=0,"",INDEX('Texto_completo_191'!$K$2:$K$193,MATCH(A390,'Texto_completo_191'!$A$2:$A$193,0))),""),IF(D390="Excluded",J390,""))</f>
        <v/>
      </c>
      <c r="AA390" s="43">
        <f>IF(D390="Provisional include",IFERROR(IF(INDEX('Texto_completo_191'!$L$2:$L$193,MATCH(A390,'Texto_completo_191'!$A$2:$A$193,0))=0,"",INDEX('Texto_completo_191'!$L$2:$L$193,MATCH(A390,'Texto_completo_191'!$A$2:$A$193,0))),""),"")</f>
        <v/>
      </c>
      <c r="AB390" s="131">
        <f>IF(D390="Provisional include",IFERROR(IF(INDEX('Texto_completo_191'!$M$2:$M$193,MATCH(A390,'Texto_completo_191'!$A$2:$A$193,0))=0,"",INDEX('Texto_completo_191'!$M$2:$M$193,MATCH(A390,'Texto_completo_191'!$A$2:$A$193,0))),""),"")</f>
        <v/>
      </c>
    </row>
    <row r="391" ht="34" customHeight="1">
      <c r="A391" s="130" t="n">
        <v>390</v>
      </c>
      <c r="B391" s="43" t="inlineStr">
        <is>
          <t>exclude_secondary_or_nonempirical_publication</t>
        </is>
      </c>
      <c r="C391" s="41" t="inlineStr">
        <is>
          <t>Excluir: publicación secundaria/no empírica</t>
        </is>
      </c>
      <c r="D391" s="43" t="inlineStr">
        <is>
          <t>Excluded</t>
        </is>
      </c>
      <c r="E391" s="43" t="inlineStr">
        <is>
          <t>No</t>
        </is>
      </c>
      <c r="F391" s="43" t="inlineStr">
        <is>
          <t>Title/abstract screening</t>
        </is>
      </c>
      <c r="G391" s="41">
        <f>IF(D391="Provisional include",IFERROR(INDEX('Texto_completo_191'!$H$2:$H$193,MATCH(A391,'Texto_completo_191'!$A$2:$A$193,0)),"Not recorded"),IF(D391="Report not retrieved","Not retrieved","Not applicable"))</f>
        <v/>
      </c>
      <c r="H391" s="41">
        <f>IF(D391="Provisional include",IFERROR(INDEX('Texto_completo_191'!$J$2:$J$193,MATCH(A391,'Texto_completo_191'!$A$2:$A$193,0)),"Pending adjudication"),IF(D391="Report not retrieved","Report not retrieved","Not applicable"))</f>
        <v/>
      </c>
      <c r="I391" s="41" t="str"/>
      <c r="J391" s="41" t="inlineStr">
        <is>
          <t>Revisión, metaanálisis, encuesta de literatura, protocolo, perspectiva, carta, editorial o capítulo de síntesis sin estudio primario elegible.</t>
        </is>
      </c>
      <c r="K391" s="43" t="n"/>
      <c r="L391" s="43" t="n"/>
      <c r="M391" s="130" t="n">
        <v>2025</v>
      </c>
      <c r="N391" s="41" t="inlineStr">
        <is>
          <t>Diagnosing Autism Spectrum Disorder in Children Using Various Machine Learning Methods: A Review</t>
        </is>
      </c>
      <c r="O391" s="43" t="inlineStr">
        <is>
          <t>Robin Khurana and Satyaveer Singh</t>
        </is>
      </c>
      <c r="P391" s="43" t="inlineStr">
        <is>
          <t>10.1007/978-3-031-75861-4_4</t>
        </is>
      </c>
      <c r="Q391" s="41" t="inlineStr">
        <is>
          <t>Communications in Computer and Information Science</t>
        </is>
      </c>
      <c r="R391" s="43" t="inlineStr">
        <is>
          <t>article</t>
        </is>
      </c>
      <c r="S391" s="43" t="inlineStr">
        <is>
          <t>Springer Science and Business Media Deutschland GmbH</t>
        </is>
      </c>
      <c r="T391" s="43" t="inlineStr">
        <is>
          <t>https://doi.org/10.1007/978-3-031-75861-4_4</t>
        </is>
      </c>
      <c r="U391" s="41" t="str"/>
      <c r="V391" s="43" t="inlineStr">
        <is>
          <t>Autism Spectrum Disorder (ASD) is a relatively rare condition between children; evaluations of the CDC's Autism and Developmental Disabilities Monitoring (ADDM) System suggest that approximately one in 36 kids is identified with ASD. Its symptoms are particularly prominent and observable in children aged 2–3 years. This review paper undertakes a broad analysis of ASD detection methods, harnessing the strength of both machine learning (ML) and neural network techniques. The review encompasses a systematic examination with a visual flowchart and a rigorous evaluation of various methodologies. These include traditional machine learning (ML) methods like Support Vector Machines (SVM) and K-nearest neighbors (KNN), as well as advanced neural network approaches like Artificial Neural Networks (ANN). Furthermore, the analysis presents a comparative table that assesses the performance of these methods in terms of their accuracy on diverse datasets. This multifaceted approach provides a holistic understanding and offers valuable insights for scholars and physicians in the field.</t>
        </is>
      </c>
      <c r="W391" s="43" t="inlineStr">
        <is>
          <t>title_abstract_plus_targeted_primary_source_verification</t>
        </is>
      </c>
      <c r="X391" s="43" t="inlineStr">
        <is>
          <t>doi:10.1007/978-3-031-75861-4_4</t>
        </is>
      </c>
      <c r="Y391" s="43">
        <f>COUNTIF($A$2:$A$431,A391)</f>
        <v/>
      </c>
      <c r="Z391" s="41">
        <f>IF(D391="Provisional include",IFERROR(IF(INDEX('Texto_completo_191'!$K$2:$K$193,MATCH(A391,'Texto_completo_191'!$A$2:$A$193,0))=0,"",INDEX('Texto_completo_191'!$K$2:$K$193,MATCH(A391,'Texto_completo_191'!$A$2:$A$193,0))),""),IF(D391="Excluded",J391,""))</f>
        <v/>
      </c>
      <c r="AA391" s="43">
        <f>IF(D391="Provisional include",IFERROR(IF(INDEX('Texto_completo_191'!$L$2:$L$193,MATCH(A391,'Texto_completo_191'!$A$2:$A$193,0))=0,"",INDEX('Texto_completo_191'!$L$2:$L$193,MATCH(A391,'Texto_completo_191'!$A$2:$A$193,0))),""),"")</f>
        <v/>
      </c>
      <c r="AB391" s="131">
        <f>IF(D391="Provisional include",IFERROR(IF(INDEX('Texto_completo_191'!$M$2:$M$193,MATCH(A391,'Texto_completo_191'!$A$2:$A$193,0))=0,"",INDEX('Texto_completo_191'!$M$2:$M$193,MATCH(A391,'Texto_completo_191'!$A$2:$A$193,0))),""),"")</f>
        <v/>
      </c>
    </row>
    <row r="392" ht="34" customHeight="1">
      <c r="A392" s="130" t="n">
        <v>391</v>
      </c>
      <c r="B392" s="43" t="inlineStr">
        <is>
          <t>include_after_title_abstract_screen</t>
        </is>
      </c>
      <c r="C392" s="41" t="inlineStr">
        <is>
          <t>Incluir provisionalmente</t>
        </is>
      </c>
      <c r="D392" s="43" t="inlineStr">
        <is>
          <t>Provisional include</t>
        </is>
      </c>
      <c r="E392" s="43" t="inlineStr">
        <is>
          <t>Sí</t>
        </is>
      </c>
      <c r="F392" s="43" t="inlineStr">
        <is>
          <t>Title/abstract screening</t>
        </is>
      </c>
      <c r="G392" s="41">
        <f>IF(D392="Provisional include",IFERROR(INDEX('Texto_completo_191'!$H$2:$H$193,MATCH(A392,'Texto_completo_191'!$A$2:$A$193,0)),"Not recorded"),IF(D392="Report not retrieved","Not retrieved","Not applicable"))</f>
        <v/>
      </c>
      <c r="H392" s="41">
        <f>IF(D392="Provisional include",IFERROR(INDEX('Texto_completo_191'!$J$2:$J$193,MATCH(A392,'Texto_completo_191'!$A$2:$A$193,0)),"Pending adjudication"),IF(D392="Report not retrieved","Report not retrieved","Not applicable"))</f>
        <v/>
      </c>
      <c r="I392" s="41" t="str"/>
      <c r="J392" s="41" t="inlineStr">
        <is>
          <t>Estudio primario o implementación/evaluación empírica de IA, aprendizaje automático o modelado computacional aplicado a ASD, riesgo, caracterización, apoyo o intervención.</t>
        </is>
      </c>
      <c r="K392" s="43" t="n"/>
      <c r="L392" s="43" t="n"/>
      <c r="M392" s="130" t="n">
        <v>2026</v>
      </c>
      <c r="N392" s="41" t="inlineStr">
        <is>
          <t>Cell death-associated genes as novel diagnostic biomarkers for autism spectrum disorder</t>
        </is>
      </c>
      <c r="O392" s="43" t="inlineStr">
        <is>
          <t>Chanhua Li and Lijuan Wei and Wanling Chen and Guanghui Ran and Lili Liu and Zhongyi Li and Anhua Song and Meiliang Liu and Dongping Huang and Kun Tang and Xiaoyun Zeng and Lijun Wang</t>
        </is>
      </c>
      <c r="P392" s="43" t="inlineStr">
        <is>
          <t>10.1007/s10495-025-02201-1</t>
        </is>
      </c>
      <c r="Q392" s="41" t="inlineStr">
        <is>
          <t>Apoptosis</t>
        </is>
      </c>
      <c r="R392" s="43" t="inlineStr">
        <is>
          <t>article</t>
        </is>
      </c>
      <c r="S392" s="43" t="inlineStr">
        <is>
          <t>Springer</t>
        </is>
      </c>
      <c r="T392" s="43" t="inlineStr">
        <is>
          <t>https://doi.org/10.1007/s10495-025-02201-1</t>
        </is>
      </c>
      <c r="U392" s="41" t="str"/>
      <c r="V392" s="43"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W392" s="43" t="inlineStr">
        <is>
          <t>title_abstract_plus_targeted_primary_source_verification</t>
        </is>
      </c>
      <c r="X392" s="43" t="inlineStr">
        <is>
          <t>doi:10.1007/s10495-025-02201-1</t>
        </is>
      </c>
      <c r="Y392" s="43">
        <f>COUNTIF($A$2:$A$431,A392)</f>
        <v/>
      </c>
      <c r="Z392" s="41">
        <f>IF(D392="Provisional include",IFERROR(IF(INDEX('Texto_completo_191'!$K$2:$K$193,MATCH(A392,'Texto_completo_191'!$A$2:$A$193,0))=0,"",INDEX('Texto_completo_191'!$K$2:$K$193,MATCH(A392,'Texto_completo_191'!$A$2:$A$193,0))),""),IF(D392="Excluded",J392,""))</f>
        <v/>
      </c>
      <c r="AA392" s="43">
        <f>IF(D392="Provisional include",IFERROR(IF(INDEX('Texto_completo_191'!$L$2:$L$193,MATCH(A392,'Texto_completo_191'!$A$2:$A$193,0))=0,"",INDEX('Texto_completo_191'!$L$2:$L$193,MATCH(A392,'Texto_completo_191'!$A$2:$A$193,0))),""),"")</f>
        <v/>
      </c>
      <c r="AB392" s="131">
        <f>IF(D392="Provisional include",IFERROR(IF(INDEX('Texto_completo_191'!$M$2:$M$193,MATCH(A392,'Texto_completo_191'!$A$2:$A$193,0))=0,"",INDEX('Texto_completo_191'!$M$2:$M$193,MATCH(A392,'Texto_completo_191'!$A$2:$A$193,0))),""),"")</f>
        <v/>
      </c>
    </row>
    <row r="393" ht="34" customHeight="1">
      <c r="A393" s="130" t="n">
        <v>392</v>
      </c>
      <c r="B393" s="43" t="inlineStr">
        <is>
          <t>duplicate_within_export</t>
        </is>
      </c>
      <c r="C393" s="41" t="inlineStr">
        <is>
          <t>No agregar: duplicado interno</t>
        </is>
      </c>
      <c r="D393" s="43" t="inlineStr">
        <is>
          <t>Duplicate within update</t>
        </is>
      </c>
      <c r="E393" s="43" t="inlineStr">
        <is>
          <t>No</t>
        </is>
      </c>
      <c r="F393" s="43" t="inlineStr">
        <is>
          <t>Deduplication</t>
        </is>
      </c>
      <c r="G393" s="41">
        <f>IF(D393="Provisional include",IFERROR(INDEX('Texto_completo_191'!$H$2:$H$193,MATCH(A393,'Texto_completo_191'!$A$2:$A$193,0)),"Not recorded"),IF(D393="Report not retrieved","Not retrieved","Not applicable"))</f>
        <v/>
      </c>
      <c r="H393" s="41">
        <f>IF(D393="Provisional include",IFERROR(INDEX('Texto_completo_191'!$J$2:$J$193,MATCH(A393,'Texto_completo_191'!$A$2:$A$193,0)),"Pending adjudication"),IF(D393="Report not retrieved","Report not retrieved","Not applicable"))</f>
        <v/>
      </c>
      <c r="I393" s="41" t="str"/>
      <c r="J393" s="41" t="inlineStr">
        <is>
          <t>Mismo DOI o título que otro registro anterior de esta exportación.</t>
        </is>
      </c>
      <c r="K393" s="43" t="n">
        <v>129</v>
      </c>
      <c r="L393" s="43" t="n"/>
      <c r="M393" s="130" t="n">
        <v>2025</v>
      </c>
      <c r="N393" s="41" t="inlineStr">
        <is>
          <t>Artificial intelligence for tracking social behaviours and supporting an autism spectrum disorder diagnosis: systematic review and meta-analysis</t>
        </is>
      </c>
      <c r="O393" s="43" t="inlineStr">
        <is>
          <t>Carter Sun and Alistair McEwan and Kelsie A Boulton and Eleni Andrea Demetriou and Ayesha K Sadozai and Amit Lampit and Adam J Guastella</t>
        </is>
      </c>
      <c r="P393" s="43" t="inlineStr">
        <is>
          <t>10.1016/j.ebiom.2025.105931</t>
        </is>
      </c>
      <c r="Q393" s="41" t="inlineStr">
        <is>
          <t>eBioMedicine</t>
        </is>
      </c>
      <c r="R393" s="43" t="inlineStr">
        <is>
          <t>article</t>
        </is>
      </c>
      <c r="S393" s="43" t="inlineStr">
        <is>
          <t>Elsevier B.V.</t>
        </is>
      </c>
      <c r="T393" s="43" t="inlineStr">
        <is>
          <t>https://doi.org/10.1016/j.ebiom.2025.105931</t>
        </is>
      </c>
      <c r="U393" s="41" t="str"/>
      <c r="V393"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W393" s="43" t="inlineStr">
        <is>
          <t>title_abstract_plus_targeted_primary_source_verification</t>
        </is>
      </c>
      <c r="X393" s="43" t="inlineStr">
        <is>
          <t>doi:10.1016/j.ebiom.2025.105931</t>
        </is>
      </c>
      <c r="Y393" s="43">
        <f>COUNTIF($A$2:$A$431,A393)</f>
        <v/>
      </c>
      <c r="Z393" s="41">
        <f>IF(D393="Provisional include",IFERROR(IF(INDEX('Texto_completo_191'!$K$2:$K$193,MATCH(A393,'Texto_completo_191'!$A$2:$A$193,0))=0,"",INDEX('Texto_completo_191'!$K$2:$K$193,MATCH(A393,'Texto_completo_191'!$A$2:$A$193,0))),""),IF(D393="Excluded",J393,""))</f>
        <v/>
      </c>
      <c r="AA393" s="43">
        <f>IF(D393="Provisional include",IFERROR(IF(INDEX('Texto_completo_191'!$L$2:$L$193,MATCH(A393,'Texto_completo_191'!$A$2:$A$193,0))=0,"",INDEX('Texto_completo_191'!$L$2:$L$193,MATCH(A393,'Texto_completo_191'!$A$2:$A$193,0))),""),"")</f>
        <v/>
      </c>
      <c r="AB393" s="131">
        <f>IF(D393="Provisional include",IFERROR(IF(INDEX('Texto_completo_191'!$M$2:$M$193,MATCH(A393,'Texto_completo_191'!$A$2:$A$193,0))=0,"",INDEX('Texto_completo_191'!$M$2:$M$193,MATCH(A393,'Texto_completo_191'!$A$2:$A$193,0))),""),"")</f>
        <v/>
      </c>
    </row>
    <row r="394" ht="34" customHeight="1">
      <c r="A394" s="130" t="n">
        <v>393</v>
      </c>
      <c r="B394" s="43" t="inlineStr">
        <is>
          <t>include_after_title_abstract_screen</t>
        </is>
      </c>
      <c r="C394" s="41" t="inlineStr">
        <is>
          <t>Incluir provisionalmente</t>
        </is>
      </c>
      <c r="D394" s="43" t="inlineStr">
        <is>
          <t>Provisional include</t>
        </is>
      </c>
      <c r="E394" s="43" t="inlineStr">
        <is>
          <t>Sí</t>
        </is>
      </c>
      <c r="F394" s="43" t="inlineStr">
        <is>
          <t>Title/abstract screening</t>
        </is>
      </c>
      <c r="G394" s="41">
        <f>IF(D394="Provisional include",IFERROR(INDEX('Texto_completo_191'!$H$2:$H$193,MATCH(A394,'Texto_completo_191'!$A$2:$A$193,0)),"Not recorded"),IF(D394="Report not retrieved","Not retrieved","Not applicable"))</f>
        <v/>
      </c>
      <c r="H394" s="41">
        <f>IF(D394="Provisional include",IFERROR(INDEX('Texto_completo_191'!$J$2:$J$193,MATCH(A394,'Texto_completo_191'!$A$2:$A$193,0)),"Pending adjudication"),IF(D394="Report not retrieved","Report not retrieved","Not applicable"))</f>
        <v/>
      </c>
      <c r="I394" s="41" t="str"/>
      <c r="J394" s="41" t="inlineStr">
        <is>
          <t>Estudio primario o implementación/evaluación empírica de IA, aprendizaje automático o modelado computacional aplicado a ASD, riesgo, caracterización, apoyo o intervención.</t>
        </is>
      </c>
      <c r="K394" s="43" t="n"/>
      <c r="L394" s="43" t="n"/>
      <c r="M394" s="130" t="n">
        <v>2025</v>
      </c>
      <c r="N394" s="41" t="inlineStr">
        <is>
          <t>Integrating explainable AI with machine learning for reliable autism spectrum disorder diagnosis</t>
        </is>
      </c>
      <c r="O394" s="43" t="inlineStr">
        <is>
          <t>Farida Siddiqi Prity and Md. Rehan Ali and Mostafejur Rahman and Mirza Raquib and Md. Maruf Hossain and Md. Mubarak Hossain and K M Aslam Uddin</t>
        </is>
      </c>
      <c r="P394" s="43" t="inlineStr">
        <is>
          <t>10.1007/S42454-025-00087-7</t>
        </is>
      </c>
      <c r="Q394" s="41" t="inlineStr">
        <is>
          <t>Human-Intelligent Systems Integration</t>
        </is>
      </c>
      <c r="R394" s="43" t="inlineStr">
        <is>
          <t>article</t>
        </is>
      </c>
      <c r="S394" s="43" t="inlineStr">
        <is>
          <t>Springer Science and Business Media LLC</t>
        </is>
      </c>
      <c r="T394" s="43" t="inlineStr">
        <is>
          <t>https://doi.org/10.1007/S42454-025-00087-7</t>
        </is>
      </c>
      <c r="U394" s="41" t="str"/>
      <c r="V394" s="43"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W394" s="43" t="inlineStr">
        <is>
          <t>title_abstract_plus_targeted_primary_source_verification</t>
        </is>
      </c>
      <c r="X394" s="43" t="inlineStr">
        <is>
          <t>doi:10.1007/s42454-025-00087-7</t>
        </is>
      </c>
      <c r="Y394" s="43">
        <f>COUNTIF($A$2:$A$431,A394)</f>
        <v/>
      </c>
      <c r="Z394" s="41">
        <f>IF(D394="Provisional include",IFERROR(IF(INDEX('Texto_completo_191'!$K$2:$K$193,MATCH(A394,'Texto_completo_191'!$A$2:$A$193,0))=0,"",INDEX('Texto_completo_191'!$K$2:$K$193,MATCH(A394,'Texto_completo_191'!$A$2:$A$193,0))),""),IF(D394="Excluded",J394,""))</f>
        <v/>
      </c>
      <c r="AA394" s="43">
        <f>IF(D394="Provisional include",IFERROR(IF(INDEX('Texto_completo_191'!$L$2:$L$193,MATCH(A394,'Texto_completo_191'!$A$2:$A$193,0))=0,"",INDEX('Texto_completo_191'!$L$2:$L$193,MATCH(A394,'Texto_completo_191'!$A$2:$A$193,0))),""),"")</f>
        <v/>
      </c>
      <c r="AB394" s="131">
        <f>IF(D394="Provisional include",IFERROR(IF(INDEX('Texto_completo_191'!$M$2:$M$193,MATCH(A394,'Texto_completo_191'!$A$2:$A$193,0))=0,"",INDEX('Texto_completo_191'!$M$2:$M$193,MATCH(A394,'Texto_completo_191'!$A$2:$A$193,0))),""),"")</f>
        <v/>
      </c>
    </row>
    <row r="395" ht="34" customHeight="1">
      <c r="A395" s="130" t="n">
        <v>394</v>
      </c>
      <c r="B395" s="43" t="inlineStr">
        <is>
          <t>exclude_secondary_or_nonempirical_publication</t>
        </is>
      </c>
      <c r="C395" s="41" t="inlineStr">
        <is>
          <t>Excluir: publicación secundaria/no empírica</t>
        </is>
      </c>
      <c r="D395" s="43" t="inlineStr">
        <is>
          <t>Excluded</t>
        </is>
      </c>
      <c r="E395" s="43" t="inlineStr">
        <is>
          <t>No</t>
        </is>
      </c>
      <c r="F395" s="43" t="inlineStr">
        <is>
          <t>Title/abstract screening</t>
        </is>
      </c>
      <c r="G395" s="41">
        <f>IF(D395="Provisional include",IFERROR(INDEX('Texto_completo_191'!$H$2:$H$193,MATCH(A395,'Texto_completo_191'!$A$2:$A$193,0)),"Not recorded"),IF(D395="Report not retrieved","Not retrieved","Not applicable"))</f>
        <v/>
      </c>
      <c r="H395" s="41">
        <f>IF(D395="Provisional include",IFERROR(INDEX('Texto_completo_191'!$J$2:$J$193,MATCH(A395,'Texto_completo_191'!$A$2:$A$193,0)),"Pending adjudication"),IF(D395="Report not retrieved","Report not retrieved","Not applicable"))</f>
        <v/>
      </c>
      <c r="I395" s="41" t="str"/>
      <c r="J395" s="41" t="inlineStr">
        <is>
          <t>Revisión, metaanálisis, encuesta de literatura, protocolo, perspectiva, carta, editorial o capítulo de síntesis sin estudio primario elegible.</t>
        </is>
      </c>
      <c r="K395" s="43" t="n"/>
      <c r="L395" s="43" t="n"/>
      <c r="M395" s="130" t="n">
        <v>2026</v>
      </c>
      <c r="N395" s="41" t="inlineStr">
        <is>
          <t>Effectiveness and Usability of Artificial Intelligence and/or Machine Learning Enabled Wrist and Ankle Wearables for Physiological and Behavioral Monitoring in Children and Adolescents With Autism Spectrum Disorder: A Systematic Review</t>
        </is>
      </c>
      <c r="O395" s="43" t="inlineStr">
        <is>
          <t>Shabinabegam Abdul Majid Sheth and Emilios Lemoniatis and Tayyaba Ejaz and Eilis Kennedy and Gabriella Charalambous</t>
        </is>
      </c>
      <c r="P395" s="43" t="inlineStr">
        <is>
          <t>10.1007/S10803-026-07276-6</t>
        </is>
      </c>
      <c r="Q395" s="41" t="inlineStr">
        <is>
          <t>Journal of Autism and Developmental Disorders</t>
        </is>
      </c>
      <c r="R395" s="43" t="inlineStr">
        <is>
          <t>article</t>
        </is>
      </c>
      <c r="S395" s="43" t="inlineStr">
        <is>
          <t>Springer</t>
        </is>
      </c>
      <c r="T395" s="43" t="inlineStr">
        <is>
          <t>https://doi.org/10.1007/S10803-026-07276-6</t>
        </is>
      </c>
      <c r="U395" s="41" t="str"/>
      <c r="V395" s="43" t="inlineStr">
        <is>
          <t>Purpose: This review evaluates the performance, feasibility, and acceptability of Artificial Intelligence (AI) and machine learning (ML)–enabled wrist- and ankle-worn wearables for monitoring physiological and behavioral states that help predict difficulties in arousal regulation, emotion modulation, and behavioral control—often manifesting as aggression or self-injury in autistic children and adolescents. Method: A systematic search of peer-reviewed literature was conducted to May 2025 following PRISMA 2020 guidelines and a preregistered PROSPERO protocol (CRD420251068317). Participant characteristics, sensor modalities, study settings, AI/ML approaches, outcome definitions, and feasibility and acceptability measures were examined. Findings were synthesized narratively due to study heterogeneity. Results: Preliminary proof-of-concept data (n = 246; 170 autistic) suggest that AI-enabled models have the potential to anticipate aggression 1–3 min before onset (AUC 0.80–0.87) in specialized psychiatric settings. Under controlled conditions, self-injury and motor stereotypies were detected with 86–96% recall (up to 99% in initial personalized models). Emotional or sensory states were classified with 83–90% accuracy in laboratory contexts. Wrist-worn devices were generally well tolerated. Conclusion: AI-enabled wrist and ankle wearables demonstrate feasibility for anticipating behavioral escalation and detecting emotional states. Short advance-warning windows may support proactive intervention. Although current studies are necessarily small and exploratory, reflecting the early developmental stage of AI-enabled wearable technologies, they collectively provide proof-of-concept accuracy. These preliminary data justify continued research into proactive, sensor-supported behavioral monitoring in autism. Larger, longitudinal, co-designed studies in naturalistic settings are now required to establish reliability, safety, and clinical utility.</t>
        </is>
      </c>
      <c r="W395" s="43" t="inlineStr">
        <is>
          <t>title_abstract_plus_targeted_primary_source_verification</t>
        </is>
      </c>
      <c r="X395" s="43" t="inlineStr">
        <is>
          <t>doi:10.1007/s10803-026-07276-6</t>
        </is>
      </c>
      <c r="Y395" s="43">
        <f>COUNTIF($A$2:$A$431,A395)</f>
        <v/>
      </c>
      <c r="Z395" s="41">
        <f>IF(D395="Provisional include",IFERROR(IF(INDEX('Texto_completo_191'!$K$2:$K$193,MATCH(A395,'Texto_completo_191'!$A$2:$A$193,0))=0,"",INDEX('Texto_completo_191'!$K$2:$K$193,MATCH(A395,'Texto_completo_191'!$A$2:$A$193,0))),""),IF(D395="Excluded",J395,""))</f>
        <v/>
      </c>
      <c r="AA395" s="43">
        <f>IF(D395="Provisional include",IFERROR(IF(INDEX('Texto_completo_191'!$L$2:$L$193,MATCH(A395,'Texto_completo_191'!$A$2:$A$193,0))=0,"",INDEX('Texto_completo_191'!$L$2:$L$193,MATCH(A395,'Texto_completo_191'!$A$2:$A$193,0))),""),"")</f>
        <v/>
      </c>
      <c r="AB395" s="131">
        <f>IF(D395="Provisional include",IFERROR(IF(INDEX('Texto_completo_191'!$M$2:$M$193,MATCH(A395,'Texto_completo_191'!$A$2:$A$193,0))=0,"",INDEX('Texto_completo_191'!$M$2:$M$193,MATCH(A395,'Texto_completo_191'!$A$2:$A$193,0))),""),"")</f>
        <v/>
      </c>
    </row>
    <row r="396" ht="34" customHeight="1">
      <c r="A396" s="130" t="n">
        <v>395</v>
      </c>
      <c r="B396" s="43" t="inlineStr">
        <is>
          <t>include_after_full_text_open_access</t>
        </is>
      </c>
      <c r="C396" s="41" t="inlineStr">
        <is>
          <t>Incluir tras revisión de texto completo abierto</t>
        </is>
      </c>
      <c r="D396" s="43" t="inlineStr">
        <is>
          <t>Provisional include</t>
        </is>
      </c>
      <c r="E396" s="43" t="inlineStr">
        <is>
          <t>Sí</t>
        </is>
      </c>
      <c r="F396" s="43" t="inlineStr">
        <is>
          <t>Full-text review</t>
        </is>
      </c>
      <c r="G396" s="41">
        <f>IF(D396="Provisional include",IFERROR(INDEX('Texto_completo_191'!$H$2:$H$193,MATCH(A396,'Texto_completo_191'!$A$2:$A$193,0)),"Not recorded"),IF(D396="Report not retrieved","Not retrieved","Not applicable"))</f>
        <v/>
      </c>
      <c r="H396" s="41">
        <f>IF(D396="Provisional include",IFERROR(INDEX('Texto_completo_191'!$J$2:$J$193,MATCH(A396,'Texto_completo_191'!$A$2:$A$193,0)),"Pending adjudication"),IF(D396="Report not retrieved","Report not retrieved","Not applicable"))</f>
        <v/>
      </c>
      <c r="I396" s="41" t="n"/>
      <c r="J396" s="41" t="inlineStr">
        <is>
          <t>Texto completo confirma estudio primario con Machine Learning aplicado a ASD (Risk prediction in preterm children).</t>
        </is>
      </c>
      <c r="K396" s="43" t="n"/>
      <c r="L396" s="43" t="n"/>
      <c r="M396" s="130" t="n">
        <v>2025</v>
      </c>
      <c r="N396" s="41" t="inlineStr">
        <is>
          <t>Prematurity and genetic liability for autism spectrum disorder</t>
        </is>
      </c>
      <c r="O396" s="43" t="inlineStr">
        <is>
          <t>Yali Zhang and Ashraf Yahia and Sven Sandin and Ulrika Åden and Kristiina Tammimies</t>
        </is>
      </c>
      <c r="P396" s="43" t="inlineStr">
        <is>
          <t>10.1186/s13073-025-01552-3</t>
        </is>
      </c>
      <c r="Q396" s="41" t="inlineStr">
        <is>
          <t>Genome Medicine</t>
        </is>
      </c>
      <c r="R396" s="43" t="inlineStr">
        <is>
          <t>article</t>
        </is>
      </c>
      <c r="S396" s="43" t="inlineStr">
        <is>
          <t>BioMed Central Ltd</t>
        </is>
      </c>
      <c r="T396" s="43" t="inlineStr">
        <is>
          <t>https://genomemedicine.biomedcentral.com/counter/pdf/10.1186/s13073-025-01552-3</t>
        </is>
      </c>
      <c r="U396" s="41" t="inlineStr">
        <is>
          <t>Texto completo abierto revisado; evidencia y codificación en Extraccion_RQ_nuevos.</t>
        </is>
      </c>
      <c r="V396" s="43"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W396" s="43" t="inlineStr">
        <is>
          <t>open_full_text_review_2026_09_04</t>
        </is>
      </c>
      <c r="X396" s="43" t="inlineStr">
        <is>
          <t>doi:10.1186/s13073-025-01552-3</t>
        </is>
      </c>
      <c r="Y396" s="43">
        <f>COUNTIF($A$2:$A$431,A396)</f>
        <v/>
      </c>
      <c r="Z396" s="41">
        <f>IF(D396="Provisional include",IFERROR(IF(INDEX('Texto_completo_191'!$K$2:$K$193,MATCH(A396,'Texto_completo_191'!$A$2:$A$193,0))=0,"",INDEX('Texto_completo_191'!$K$2:$K$193,MATCH(A396,'Texto_completo_191'!$A$2:$A$193,0))),""),IF(D396="Excluded",J396,""))</f>
        <v/>
      </c>
      <c r="AA396" s="43">
        <f>IF(D396="Provisional include",IFERROR(IF(INDEX('Texto_completo_191'!$L$2:$L$193,MATCH(A396,'Texto_completo_191'!$A$2:$A$193,0))=0,"",INDEX('Texto_completo_191'!$L$2:$L$193,MATCH(A396,'Texto_completo_191'!$A$2:$A$193,0))),""),"")</f>
        <v/>
      </c>
      <c r="AB396" s="131">
        <f>IF(D396="Provisional include",IFERROR(IF(INDEX('Texto_completo_191'!$M$2:$M$193,MATCH(A396,'Texto_completo_191'!$A$2:$A$193,0))=0,"",INDEX('Texto_completo_191'!$M$2:$M$193,MATCH(A396,'Texto_completo_191'!$A$2:$A$193,0))),""),"")</f>
        <v/>
      </c>
    </row>
    <row r="397" ht="34" customHeight="1">
      <c r="A397" s="130" t="n">
        <v>396</v>
      </c>
      <c r="B397" s="43" t="inlineStr">
        <is>
          <t>exclude_secondary_or_nonempirical_publication</t>
        </is>
      </c>
      <c r="C397" s="41" t="inlineStr">
        <is>
          <t>Excluir: publicación secundaria/no empírica</t>
        </is>
      </c>
      <c r="D397" s="43" t="inlineStr">
        <is>
          <t>Excluded</t>
        </is>
      </c>
      <c r="E397" s="43" t="inlineStr">
        <is>
          <t>No</t>
        </is>
      </c>
      <c r="F397" s="43" t="inlineStr">
        <is>
          <t>Title/abstract screening</t>
        </is>
      </c>
      <c r="G397" s="41">
        <f>IF(D397="Provisional include",IFERROR(INDEX('Texto_completo_191'!$H$2:$H$193,MATCH(A397,'Texto_completo_191'!$A$2:$A$193,0)),"Not recorded"),IF(D397="Report not retrieved","Not retrieved","Not applicable"))</f>
        <v/>
      </c>
      <c r="H397" s="41">
        <f>IF(D397="Provisional include",IFERROR(INDEX('Texto_completo_191'!$J$2:$J$193,MATCH(A397,'Texto_completo_191'!$A$2:$A$193,0)),"Pending adjudication"),IF(D397="Report not retrieved","Report not retrieved","Not applicable"))</f>
        <v/>
      </c>
      <c r="I397" s="41" t="str"/>
      <c r="J397" s="41" t="inlineStr">
        <is>
          <t>Revisión, metaanálisis, encuesta de literatura, protocolo, perspectiva, carta, editorial o capítulo de síntesis sin estudio primario elegible.</t>
        </is>
      </c>
      <c r="K397" s="43" t="n"/>
      <c r="L397" s="43" t="n"/>
      <c r="M397" s="130" t="n">
        <v>2025</v>
      </c>
      <c r="N397" s="41" t="inlineStr">
        <is>
          <t>A recent advances on autism spectrum disorders in diagnosing based on machine learning and deep learning</t>
        </is>
      </c>
      <c r="O397" s="43" t="inlineStr">
        <is>
          <t>Hajir Ammar Hatim and Zaid Abdi Alkareem Alyasseri and Norziana Jamil</t>
        </is>
      </c>
      <c r="P397" s="43" t="inlineStr">
        <is>
          <t>10.1007/S10462-025-11302-X</t>
        </is>
      </c>
      <c r="Q397" s="41" t="inlineStr">
        <is>
          <t>Artificial Intelligence Review</t>
        </is>
      </c>
      <c r="R397" s="43" t="inlineStr">
        <is>
          <t>article</t>
        </is>
      </c>
      <c r="S397" s="43" t="inlineStr">
        <is>
          <t>Springer Nature</t>
        </is>
      </c>
      <c r="T397" s="43" t="inlineStr">
        <is>
          <t>https://doi.org/10.1007/S10462-025-11302-X</t>
        </is>
      </c>
      <c r="U397" s="41" t="str"/>
      <c r="V397" s="43" t="inlineStr">
        <is>
          <t>Neurological disorders affect communication ability, social interaction, and a person’s conduct. Early diagnosis and treatment of ASD during the early stages of a person’s life may result in better outcomes and a higher quality of life for patients. Current methods of diagnosis are based on behavioral observations and interviews, which are subjective, time-consuming, and costly. EEG does not include invasive techniques, and it is a safe and painless way of measuring electrical activity in the brain. EEG signals may reflect neural differences and abnormalities related to ASD and serve as a potential biomarker for diagnosis. Due to the increase in prevalence, there has been an increased need to develop more sensitive and unbiased diagnostic methods for ASD. ML and DL are two sophisticated methods that researchers developed for detecting ASD by doing neural network analyses. The review paper incorporates the analysis of previous studies; more than 200 works have been analyzed from top publishers like Elsevier, IEEE, MDPI, and Springer, specifically related to EEG signal analysis and feature extraction techniques. It considers significant methods for ASD detection, including SVMs, CNN, and other models like KNN, ResNet50, and ANFIS. Other datasets central in these studies are KAU, BCIAUT-P300, and ADOS-2. The performance metrics adopted in this research include accuracy, sensitivity, and specificity. For example, the cubic SVM realized an accuracy of 95.8%, while the CNN models reached 95%. Other models, like ResNet50, achieved 99.39%, while ANFIS reached 98.9%. Sensitivity and specificity also showed varying scores across the methods, between 85 and 100%, indicating the high potential of these approaches in ASD diagnosis. Future studies could pay more attention to dataset representativeness improvements and do the clinical validation of these models for better generalization and relevance toward early diagnosis in ASD.</t>
        </is>
      </c>
      <c r="W397" s="43" t="inlineStr">
        <is>
          <t>title_abstract_plus_targeted_primary_source_verification</t>
        </is>
      </c>
      <c r="X397" s="43" t="inlineStr">
        <is>
          <t>doi:10.1007/s10462-025-11302-x</t>
        </is>
      </c>
      <c r="Y397" s="43">
        <f>COUNTIF($A$2:$A$431,A397)</f>
        <v/>
      </c>
      <c r="Z397" s="41">
        <f>IF(D397="Provisional include",IFERROR(IF(INDEX('Texto_completo_191'!$K$2:$K$193,MATCH(A397,'Texto_completo_191'!$A$2:$A$193,0))=0,"",INDEX('Texto_completo_191'!$K$2:$K$193,MATCH(A397,'Texto_completo_191'!$A$2:$A$193,0))),""),IF(D397="Excluded",J397,""))</f>
        <v/>
      </c>
      <c r="AA397" s="43">
        <f>IF(D397="Provisional include",IFERROR(IF(INDEX('Texto_completo_191'!$L$2:$L$193,MATCH(A397,'Texto_completo_191'!$A$2:$A$193,0))=0,"",INDEX('Texto_completo_191'!$L$2:$L$193,MATCH(A397,'Texto_completo_191'!$A$2:$A$193,0))),""),"")</f>
        <v/>
      </c>
      <c r="AB397" s="131">
        <f>IF(D397="Provisional include",IFERROR(IF(INDEX('Texto_completo_191'!$M$2:$M$193,MATCH(A397,'Texto_completo_191'!$A$2:$A$193,0))=0,"",INDEX('Texto_completo_191'!$M$2:$M$193,MATCH(A397,'Texto_completo_191'!$A$2:$A$193,0))),""),"")</f>
        <v/>
      </c>
    </row>
    <row r="398" ht="34" customHeight="1">
      <c r="A398" s="130" t="n">
        <v>397</v>
      </c>
      <c r="B398" s="43" t="inlineStr">
        <is>
          <t>exclude_secondary_or_nonempirical_publication</t>
        </is>
      </c>
      <c r="C398" s="41" t="inlineStr">
        <is>
          <t>Excluir: publicación secundaria/no empírica</t>
        </is>
      </c>
      <c r="D398" s="43" t="inlineStr">
        <is>
          <t>Excluded</t>
        </is>
      </c>
      <c r="E398" s="43" t="inlineStr">
        <is>
          <t>No</t>
        </is>
      </c>
      <c r="F398" s="43" t="inlineStr">
        <is>
          <t>Title/abstract screening</t>
        </is>
      </c>
      <c r="G398" s="41">
        <f>IF(D398="Provisional include",IFERROR(INDEX('Texto_completo_191'!$H$2:$H$193,MATCH(A398,'Texto_completo_191'!$A$2:$A$193,0)),"Not recorded"),IF(D398="Report not retrieved","Not retrieved","Not applicable"))</f>
        <v/>
      </c>
      <c r="H398" s="41">
        <f>IF(D398="Provisional include",IFERROR(INDEX('Texto_completo_191'!$J$2:$J$193,MATCH(A398,'Texto_completo_191'!$A$2:$A$193,0)),"Pending adjudication"),IF(D398="Report not retrieved","Report not retrieved","Not applicable"))</f>
        <v/>
      </c>
      <c r="I398" s="41" t="str"/>
      <c r="J398" s="41" t="inlineStr">
        <is>
          <t>Revisión, metaanálisis, encuesta de literatura, protocolo, perspectiva, carta, editorial o capítulo de síntesis sin estudio primario elegible.</t>
        </is>
      </c>
      <c r="K398" s="43" t="n"/>
      <c r="L398" s="43" t="n"/>
      <c r="M398" s="130" t="n">
        <v>2025</v>
      </c>
      <c r="N398" s="41" t="inlineStr">
        <is>
          <t>The role of machine learning in autism spectrum disorder assessment and management</t>
        </is>
      </c>
      <c r="O398" s="43" t="inlineStr">
        <is>
          <t>Aoife Reilly and Nicola Walsh and Daniel O’Reilly and Miriam Smyth and Kathleen Gorman and Sarah Ostadabbas and Claire Power</t>
        </is>
      </c>
      <c r="P398" s="43" t="inlineStr">
        <is>
          <t>10.1038/s41390-025-04566-0</t>
        </is>
      </c>
      <c r="Q398" s="41" t="inlineStr">
        <is>
          <t>Pediatric Research</t>
        </is>
      </c>
      <c r="R398" s="43" t="inlineStr">
        <is>
          <t>article</t>
        </is>
      </c>
      <c r="S398" s="43" t="inlineStr">
        <is>
          <t>Springer Nature</t>
        </is>
      </c>
      <c r="T398" s="43" t="inlineStr">
        <is>
          <t>https://doi.org/10.1038/s41390-025-04566-0</t>
        </is>
      </c>
      <c r="U398" s="41" t="str"/>
      <c r="V398" s="43" t="inlineStr">
        <is>
          <t>Abstract: Autism Spectrum Disorder (ASD) presents significant challenges in diagnosis and treatment, driven by its heterogeneous nature and complex aetiology. Recent advances in machine learning (ML) have facilitated exploration of novel approaches to ASD detection, stratification, and intervention opportunities. This narrative review explores the current ML and artificial intelligence (AI) research landscape across several key domains, including early ASD screening, phenotypic stratification, diagnostic biomarkers, neuroimaging, personalised therapies, and the role of automation and robotics in the treatment of this complex condition. Detailed analyses of these approaches emphasise the transformative but not yet realised potential of ML to improve outcomes for individuals with ASD. Impact: Highlights emerging trends, including multimodal AI integration, digital phenotyping, and use of AI to achieve biomarker-driven precision medicine. Provides first comprehensive synthesis of AI advancements in screening, diagnosis and treatment of ASD. Identifies current gaps in AI ASD research, such as dataset heterogeneity, validation issues, and clinical trust barriers.</t>
        </is>
      </c>
      <c r="W398" s="43" t="inlineStr">
        <is>
          <t>title_abstract_plus_targeted_primary_source_verification</t>
        </is>
      </c>
      <c r="X398" s="43" t="inlineStr">
        <is>
          <t>doi:10.1038/s41390-025-04566-0</t>
        </is>
      </c>
      <c r="Y398" s="43">
        <f>COUNTIF($A$2:$A$431,A398)</f>
        <v/>
      </c>
      <c r="Z398" s="41">
        <f>IF(D398="Provisional include",IFERROR(IF(INDEX('Texto_completo_191'!$K$2:$K$193,MATCH(A398,'Texto_completo_191'!$A$2:$A$193,0))=0,"",INDEX('Texto_completo_191'!$K$2:$K$193,MATCH(A398,'Texto_completo_191'!$A$2:$A$193,0))),""),IF(D398="Excluded",J398,""))</f>
        <v/>
      </c>
      <c r="AA398" s="43">
        <f>IF(D398="Provisional include",IFERROR(IF(INDEX('Texto_completo_191'!$L$2:$L$193,MATCH(A398,'Texto_completo_191'!$A$2:$A$193,0))=0,"",INDEX('Texto_completo_191'!$L$2:$L$193,MATCH(A398,'Texto_completo_191'!$A$2:$A$193,0))),""),"")</f>
        <v/>
      </c>
      <c r="AB398" s="131">
        <f>IF(D398="Provisional include",IFERROR(IF(INDEX('Texto_completo_191'!$M$2:$M$193,MATCH(A398,'Texto_completo_191'!$A$2:$A$193,0))=0,"",INDEX('Texto_completo_191'!$M$2:$M$193,MATCH(A398,'Texto_completo_191'!$A$2:$A$193,0))),""),"")</f>
        <v/>
      </c>
    </row>
    <row r="399" ht="34" customHeight="1">
      <c r="A399" s="130" t="n">
        <v>398</v>
      </c>
      <c r="B399" s="43" t="inlineStr">
        <is>
          <t>include_after_title_abstract_screen</t>
        </is>
      </c>
      <c r="C399" s="41" t="inlineStr">
        <is>
          <t>Incluir provisionalmente</t>
        </is>
      </c>
      <c r="D399" s="43" t="inlineStr">
        <is>
          <t>Provisional include</t>
        </is>
      </c>
      <c r="E399" s="43" t="inlineStr">
        <is>
          <t>Sí</t>
        </is>
      </c>
      <c r="F399" s="43" t="inlineStr">
        <is>
          <t>Title/abstract screening</t>
        </is>
      </c>
      <c r="G399" s="41">
        <f>IF(D399="Provisional include",IFERROR(INDEX('Texto_completo_191'!$H$2:$H$193,MATCH(A399,'Texto_completo_191'!$A$2:$A$193,0)),"Not recorded"),IF(D399="Report not retrieved","Not retrieved","Not applicable"))</f>
        <v/>
      </c>
      <c r="H399" s="41">
        <f>IF(D399="Provisional include",IFERROR(INDEX('Texto_completo_191'!$J$2:$J$193,MATCH(A399,'Texto_completo_191'!$A$2:$A$193,0)),"Pending adjudication"),IF(D399="Report not retrieved","Report not retrieved","Not applicable"))</f>
        <v/>
      </c>
      <c r="I399" s="41" t="str"/>
      <c r="J399" s="41" t="inlineStr">
        <is>
          <t>Estudio primario o implementación/evaluación empírica de IA, aprendizaje automático o modelado computacional aplicado a ASD, riesgo, caracterización, apoyo o intervención.</t>
        </is>
      </c>
      <c r="K399" s="43" t="n"/>
      <c r="L399" s="43" t="n"/>
      <c r="M399" s="130" t="n">
        <v>2026</v>
      </c>
      <c r="N399" s="41" t="inlineStr">
        <is>
          <t>Diagnostic Classification of Autism Spectrum Disorder Using SD Maps of fMRI Data and Machine Learning</t>
        </is>
      </c>
      <c r="O399" s="43" t="inlineStr">
        <is>
          <t>Epimack Michael and Sandeep Singh Sengar and Jac Fredo Agastinose Ronickom and Deepesh Kumar</t>
        </is>
      </c>
      <c r="P399" s="43" t="inlineStr">
        <is>
          <t>10.1007/S40846-026-01044-8</t>
        </is>
      </c>
      <c r="Q399" s="41" t="inlineStr">
        <is>
          <t>Journal of Medical and Biological Engineering</t>
        </is>
      </c>
      <c r="R399" s="43" t="inlineStr">
        <is>
          <t>article</t>
        </is>
      </c>
      <c r="S399" s="43" t="inlineStr">
        <is>
          <t>Springer Science and Business Media Deutschland GmbH</t>
        </is>
      </c>
      <c r="T399" s="43" t="inlineStr">
        <is>
          <t>https://doi.org/10.1007/S40846-026-01044-8</t>
        </is>
      </c>
      <c r="U399" s="41" t="str"/>
      <c r="V399" s="43"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W399" s="43" t="inlineStr">
        <is>
          <t>title_abstract_plus_targeted_primary_source_verification</t>
        </is>
      </c>
      <c r="X399" s="43" t="inlineStr">
        <is>
          <t>doi:10.1007/s40846-026-01044-8</t>
        </is>
      </c>
      <c r="Y399" s="43">
        <f>COUNTIF($A$2:$A$431,A399)</f>
        <v/>
      </c>
      <c r="Z399" s="41">
        <f>IF(D399="Provisional include",IFERROR(IF(INDEX('Texto_completo_191'!$K$2:$K$193,MATCH(A399,'Texto_completo_191'!$A$2:$A$193,0))=0,"",INDEX('Texto_completo_191'!$K$2:$K$193,MATCH(A399,'Texto_completo_191'!$A$2:$A$193,0))),""),IF(D399="Excluded",J399,""))</f>
        <v/>
      </c>
      <c r="AA399" s="43">
        <f>IF(D399="Provisional include",IFERROR(IF(INDEX('Texto_completo_191'!$L$2:$L$193,MATCH(A399,'Texto_completo_191'!$A$2:$A$193,0))=0,"",INDEX('Texto_completo_191'!$L$2:$L$193,MATCH(A399,'Texto_completo_191'!$A$2:$A$193,0))),""),"")</f>
        <v/>
      </c>
      <c r="AB399" s="131">
        <f>IF(D399="Provisional include",IFERROR(IF(INDEX('Texto_completo_191'!$M$2:$M$193,MATCH(A399,'Texto_completo_191'!$A$2:$A$193,0))=0,"",INDEX('Texto_completo_191'!$M$2:$M$193,MATCH(A399,'Texto_completo_191'!$A$2:$A$193,0))),""),"")</f>
        <v/>
      </c>
    </row>
    <row r="400" ht="34" customHeight="1">
      <c r="A400" s="130" t="n">
        <v>399</v>
      </c>
      <c r="B400" s="43" t="inlineStr">
        <is>
          <t>exclude_secondary_or_nonempirical_publication</t>
        </is>
      </c>
      <c r="C400" s="41" t="inlineStr">
        <is>
          <t>Excluir: publicación secundaria/no empírica</t>
        </is>
      </c>
      <c r="D400" s="43" t="inlineStr">
        <is>
          <t>Excluded</t>
        </is>
      </c>
      <c r="E400" s="43" t="inlineStr">
        <is>
          <t>No</t>
        </is>
      </c>
      <c r="F400" s="43" t="inlineStr">
        <is>
          <t>Title/abstract screening</t>
        </is>
      </c>
      <c r="G400" s="41">
        <f>IF(D400="Provisional include",IFERROR(INDEX('Texto_completo_191'!$H$2:$H$193,MATCH(A400,'Texto_completo_191'!$A$2:$A$193,0)),"Not recorded"),IF(D400="Report not retrieved","Not retrieved","Not applicable"))</f>
        <v/>
      </c>
      <c r="H400" s="41">
        <f>IF(D400="Provisional include",IFERROR(INDEX('Texto_completo_191'!$J$2:$J$193,MATCH(A400,'Texto_completo_191'!$A$2:$A$193,0)),"Pending adjudication"),IF(D400="Report not retrieved","Report not retrieved","Not applicable"))</f>
        <v/>
      </c>
      <c r="I400" s="41" t="str"/>
      <c r="J400" s="41" t="inlineStr">
        <is>
          <t>Revisión, metaanálisis, encuesta de literatura, protocolo, perspectiva, carta, editorial o capítulo de síntesis sin estudio primario elegible.</t>
        </is>
      </c>
      <c r="K400" s="43" t="n"/>
      <c r="L400" s="43" t="n"/>
      <c r="M400" s="130" t="n">
        <v>2025</v>
      </c>
      <c r="N400" s="41" t="inlineStr">
        <is>
          <t>A Systematic Survey of Technology Driven Diagnosis for Autism Spectrum Disorder</t>
        </is>
      </c>
      <c r="O400" s="43" t="inlineStr">
        <is>
          <t>Uday Singh and Shailendra Shukla and Manoj Madhava Gore</t>
        </is>
      </c>
      <c r="P400" s="43" t="inlineStr">
        <is>
          <t>10.1007/S42979-025-04393-4</t>
        </is>
      </c>
      <c r="Q400" s="41" t="inlineStr">
        <is>
          <t>SN Computer Science</t>
        </is>
      </c>
      <c r="R400" s="43" t="inlineStr">
        <is>
          <t>article</t>
        </is>
      </c>
      <c r="S400" s="43" t="inlineStr">
        <is>
          <t>Springer</t>
        </is>
      </c>
      <c r="T400" s="43" t="inlineStr">
        <is>
          <t>https://doi.org/10.1007/S42979-025-04393-4</t>
        </is>
      </c>
      <c r="U400" s="41" t="str"/>
      <c r="V400" s="43" t="inlineStr">
        <is>
          <t>Autism Spectrum Disorder (ASD) is a neurodevelopmental disorder that includes deficits in social communication and social interaction, with the presence of restricted and repetitive behaviors. Children with ASD often struggle with joint attention and social reciprocity due to communication deficits. Genetic disorders and environmental factors are the primary causes of ASD. According to the Centers for Disease Control and Prevention (CDC) in 2021, ASD affected 1 in 44 children in the United States. The World Health Organization (WHO) reports that the prevalence of ASD among Asian children is 14 per 10,000, with a higher incidence of 23 per 10,000 in India. ASD has no cure, so early diagnosis is important for reducing problems related to social interaction and communication deficits. Early detection of ASD is challenging because its symptoms and severity levels vary widely from child to child. Research has shown that children with ASD can benefit significantly from early detection and intervention. Most surveys focused on ASD detection, but the affective states and self injurious behaviors of autistic children are less explored. This paper provides a systematic survey of ASD in the context of machine learning and Internet of Things (IoT) devices, focusing on three specific areas of autism: ASD detection, affective state detection, and self injurious behavior detection. We focus on clinical, machine learning, and IoT methods for ASD detection. Additionally, the paper examines self injurious behavior detection and affective state detection in autistic children, including the prevalence, causes, and possible interventions, as well as provides information on mobile applications used in ASD diagnosis. The purpose of the paper is to identify research limitations and gaps in the literature and propose future directions to detect ASD. In general, this article emphasizes the importance of increasing awareness and resources for the ASD community and provides valuable information for healthcare professionals, researchers, and product developers.</t>
        </is>
      </c>
      <c r="W400" s="43" t="inlineStr">
        <is>
          <t>title_abstract_plus_targeted_primary_source_verification</t>
        </is>
      </c>
      <c r="X400" s="43" t="inlineStr">
        <is>
          <t>doi:10.1007/s42979-025-04393-4</t>
        </is>
      </c>
      <c r="Y400" s="43">
        <f>COUNTIF($A$2:$A$431,A400)</f>
        <v/>
      </c>
      <c r="Z400" s="41">
        <f>IF(D400="Provisional include",IFERROR(IF(INDEX('Texto_completo_191'!$K$2:$K$193,MATCH(A400,'Texto_completo_191'!$A$2:$A$193,0))=0,"",INDEX('Texto_completo_191'!$K$2:$K$193,MATCH(A400,'Texto_completo_191'!$A$2:$A$193,0))),""),IF(D400="Excluded",J400,""))</f>
        <v/>
      </c>
      <c r="AA400" s="43">
        <f>IF(D400="Provisional include",IFERROR(IF(INDEX('Texto_completo_191'!$L$2:$L$193,MATCH(A400,'Texto_completo_191'!$A$2:$A$193,0))=0,"",INDEX('Texto_completo_191'!$L$2:$L$193,MATCH(A400,'Texto_completo_191'!$A$2:$A$193,0))),""),"")</f>
        <v/>
      </c>
      <c r="AB400" s="131">
        <f>IF(D400="Provisional include",IFERROR(IF(INDEX('Texto_completo_191'!$M$2:$M$193,MATCH(A400,'Texto_completo_191'!$A$2:$A$193,0))=0,"",INDEX('Texto_completo_191'!$M$2:$M$193,MATCH(A400,'Texto_completo_191'!$A$2:$A$193,0))),""),"")</f>
        <v/>
      </c>
    </row>
    <row r="401" ht="34" customHeight="1">
      <c r="A401" s="130" t="n">
        <v>400</v>
      </c>
      <c r="B401" s="43" t="inlineStr">
        <is>
          <t>include_after_title_abstract_screen</t>
        </is>
      </c>
      <c r="C401" s="41" t="inlineStr">
        <is>
          <t>Incluir provisionalmente</t>
        </is>
      </c>
      <c r="D401" s="43" t="inlineStr">
        <is>
          <t>Provisional include</t>
        </is>
      </c>
      <c r="E401" s="43" t="inlineStr">
        <is>
          <t>Sí</t>
        </is>
      </c>
      <c r="F401" s="43" t="inlineStr">
        <is>
          <t>Title/abstract screening</t>
        </is>
      </c>
      <c r="G401" s="41">
        <f>IF(D401="Provisional include",IFERROR(INDEX('Texto_completo_191'!$H$2:$H$193,MATCH(A401,'Texto_completo_191'!$A$2:$A$193,0)),"Not recorded"),IF(D401="Report not retrieved","Not retrieved","Not applicable"))</f>
        <v/>
      </c>
      <c r="H401" s="41">
        <f>IF(D401="Provisional include",IFERROR(INDEX('Texto_completo_191'!$J$2:$J$193,MATCH(A401,'Texto_completo_191'!$A$2:$A$193,0)),"Pending adjudication"),IF(D401="Report not retrieved","Report not retrieved","Not applicable"))</f>
        <v/>
      </c>
      <c r="I401" s="41" t="str"/>
      <c r="J401" s="41" t="inlineStr">
        <is>
          <t>Estudio primario o implementación/evaluación empírica de IA, aprendizaje automático o modelado computacional aplicado a ASD, riesgo, caracterización, apoyo o intervención.</t>
        </is>
      </c>
      <c r="K401" s="43" t="n"/>
      <c r="L401" s="43" t="n"/>
      <c r="M401" s="130" t="n">
        <v>2026</v>
      </c>
      <c r="N401" s="41" t="inlineStr">
        <is>
          <t>Mitochondrial Gene Signature Reveals Novel Diagnostic Biomarkers for Autism Spectrum Disorder</t>
        </is>
      </c>
      <c r="O401" s="43" t="inlineStr">
        <is>
          <t>Jieyu Wang and Zeyu Cheng and Mingyuan Liu and Yuting Zhang and Yi Jiang and Tianyu Liu and Junyu Ren and Lijie Wu and Mingyang Zou and Caihong Sun</t>
        </is>
      </c>
      <c r="P401" s="43" t="inlineStr">
        <is>
          <t>10.1007/s12035-026-05911-y</t>
        </is>
      </c>
      <c r="Q401" s="41" t="inlineStr">
        <is>
          <t>Molecular neurobiology</t>
        </is>
      </c>
      <c r="R401" s="43" t="inlineStr">
        <is>
          <t>article</t>
        </is>
      </c>
      <c r="S401" s="43" t="n"/>
      <c r="T401" s="43" t="inlineStr">
        <is>
          <t>https://doi.org/10.1007/s12035-026-05911-y</t>
        </is>
      </c>
      <c r="U401" s="41" t="str"/>
      <c r="V401" s="43"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W401" s="43" t="inlineStr">
        <is>
          <t>title_abstract_plus_targeted_primary_source_verification</t>
        </is>
      </c>
      <c r="X401" s="43" t="inlineStr">
        <is>
          <t>doi:10.1007/s12035-026-05911-y</t>
        </is>
      </c>
      <c r="Y401" s="43">
        <f>COUNTIF($A$2:$A$431,A401)</f>
        <v/>
      </c>
      <c r="Z401" s="41">
        <f>IF(D401="Provisional include",IFERROR(IF(INDEX('Texto_completo_191'!$K$2:$K$193,MATCH(A401,'Texto_completo_191'!$A$2:$A$193,0))=0,"",INDEX('Texto_completo_191'!$K$2:$K$193,MATCH(A401,'Texto_completo_191'!$A$2:$A$193,0))),""),IF(D401="Excluded",J401,""))</f>
        <v/>
      </c>
      <c r="AA401" s="43">
        <f>IF(D401="Provisional include",IFERROR(IF(INDEX('Texto_completo_191'!$L$2:$L$193,MATCH(A401,'Texto_completo_191'!$A$2:$A$193,0))=0,"",INDEX('Texto_completo_191'!$L$2:$L$193,MATCH(A401,'Texto_completo_191'!$A$2:$A$193,0))),""),"")</f>
        <v/>
      </c>
      <c r="AB401" s="131">
        <f>IF(D401="Provisional include",IFERROR(IF(INDEX('Texto_completo_191'!$M$2:$M$193,MATCH(A401,'Texto_completo_191'!$A$2:$A$193,0))=0,"",INDEX('Texto_completo_191'!$M$2:$M$193,MATCH(A401,'Texto_completo_191'!$A$2:$A$193,0))),""),"")</f>
        <v/>
      </c>
    </row>
    <row r="402" ht="34" customHeight="1">
      <c r="A402" s="130" t="n">
        <v>401</v>
      </c>
      <c r="B402" s="43" t="inlineStr">
        <is>
          <t>duplicate_within_export</t>
        </is>
      </c>
      <c r="C402" s="41" t="inlineStr">
        <is>
          <t>No agregar: duplicado interno</t>
        </is>
      </c>
      <c r="D402" s="43" t="inlineStr">
        <is>
          <t>Duplicate within update</t>
        </is>
      </c>
      <c r="E402" s="43" t="inlineStr">
        <is>
          <t>No</t>
        </is>
      </c>
      <c r="F402" s="43" t="inlineStr">
        <is>
          <t>Deduplication</t>
        </is>
      </c>
      <c r="G402" s="41">
        <f>IF(D402="Provisional include",IFERROR(INDEX('Texto_completo_191'!$H$2:$H$193,MATCH(A402,'Texto_completo_191'!$A$2:$A$193,0)),"Not recorded"),IF(D402="Report not retrieved","Not retrieved","Not applicable"))</f>
        <v/>
      </c>
      <c r="H402" s="41">
        <f>IF(D402="Provisional include",IFERROR(INDEX('Texto_completo_191'!$J$2:$J$193,MATCH(A402,'Texto_completo_191'!$A$2:$A$193,0)),"Pending adjudication"),IF(D402="Report not retrieved","Report not retrieved","Not applicable"))</f>
        <v/>
      </c>
      <c r="I402" s="41" t="str"/>
      <c r="J402" s="41" t="inlineStr">
        <is>
          <t>Mismo DOI o título que otro registro anterior de esta exportación.</t>
        </is>
      </c>
      <c r="K402" s="43" t="n">
        <v>118</v>
      </c>
      <c r="L402" s="43" t="n"/>
      <c r="M402" s="130" t="n">
        <v>2025</v>
      </c>
      <c r="N402" s="41" t="inlineStr">
        <is>
          <t>Massively parallel characterization of non-coding de novo mutations in autism spectrum disorder</t>
        </is>
      </c>
      <c r="O402" s="43" t="inlineStr">
        <is>
          <t>Congcong Chen and Songwei Guo and Yanan Shi and Xinyu Gu and Ziye Xu and Yingjia Chen and Yayun Gu and Na Qin and Yue Jiang and Juncheng Dai and Yuanlin He and Xiao Han and Yan Liu and Zhibin Hu and Xiaoyan Ke and Cheng Wang</t>
        </is>
      </c>
      <c r="P402" s="43" t="inlineStr">
        <is>
          <t>10.1016/j.jgg.2025.07.008</t>
        </is>
      </c>
      <c r="Q402" s="41" t="inlineStr">
        <is>
          <t>Journal of Genetics and Genomics</t>
        </is>
      </c>
      <c r="R402" s="43" t="inlineStr">
        <is>
          <t>article</t>
        </is>
      </c>
      <c r="S402" s="43" t="inlineStr">
        <is>
          <t>Institute of Genetics and Developmental Biology</t>
        </is>
      </c>
      <c r="T402" s="43" t="inlineStr">
        <is>
          <t>https://doi.org/10.1016/j.jgg.2025.07.008</t>
        </is>
      </c>
      <c r="U402" s="41" t="str"/>
      <c r="V402"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402" s="43" t="inlineStr">
        <is>
          <t>title_abstract_plus_targeted_primary_source_verification</t>
        </is>
      </c>
      <c r="X402" s="43" t="inlineStr">
        <is>
          <t>doi:10.1016/j.jgg.2025.07.008</t>
        </is>
      </c>
      <c r="Y402" s="43">
        <f>COUNTIF($A$2:$A$431,A402)</f>
        <v/>
      </c>
      <c r="Z402" s="41">
        <f>IF(D402="Provisional include",IFERROR(IF(INDEX('Texto_completo_191'!$K$2:$K$193,MATCH(A402,'Texto_completo_191'!$A$2:$A$193,0))=0,"",INDEX('Texto_completo_191'!$K$2:$K$193,MATCH(A402,'Texto_completo_191'!$A$2:$A$193,0))),""),IF(D402="Excluded",J402,""))</f>
        <v/>
      </c>
      <c r="AA402" s="43">
        <f>IF(D402="Provisional include",IFERROR(IF(INDEX('Texto_completo_191'!$L$2:$L$193,MATCH(A402,'Texto_completo_191'!$A$2:$A$193,0))=0,"",INDEX('Texto_completo_191'!$L$2:$L$193,MATCH(A402,'Texto_completo_191'!$A$2:$A$193,0))),""),"")</f>
        <v/>
      </c>
      <c r="AB402" s="131">
        <f>IF(D402="Provisional include",IFERROR(IF(INDEX('Texto_completo_191'!$M$2:$M$193,MATCH(A402,'Texto_completo_191'!$A$2:$A$193,0))=0,"",INDEX('Texto_completo_191'!$M$2:$M$193,MATCH(A402,'Texto_completo_191'!$A$2:$A$193,0))),""),"")</f>
        <v/>
      </c>
    </row>
    <row r="403" ht="34" customHeight="1">
      <c r="A403" s="130" t="n">
        <v>402</v>
      </c>
      <c r="B403" s="43" t="inlineStr">
        <is>
          <t>exclude_no_qualifying_ai_application</t>
        </is>
      </c>
      <c r="C403" s="41" t="inlineStr">
        <is>
          <t>Excluir: sin aplicación de IA elegible</t>
        </is>
      </c>
      <c r="D403" s="43" t="inlineStr">
        <is>
          <t>Excluded</t>
        </is>
      </c>
      <c r="E403" s="43" t="inlineStr">
        <is>
          <t>No</t>
        </is>
      </c>
      <c r="F403" s="43" t="inlineStr">
        <is>
          <t>Title/abstract screening</t>
        </is>
      </c>
      <c r="G403" s="41">
        <f>IF(D403="Provisional include",IFERROR(INDEX('Texto_completo_191'!$H$2:$H$193,MATCH(A403,'Texto_completo_191'!$A$2:$A$193,0)),"Not recorded"),IF(D403="Report not retrieved","Not retrieved","Not applicable"))</f>
        <v/>
      </c>
      <c r="H403" s="41">
        <f>IF(D403="Provisional include",IFERROR(INDEX('Texto_completo_191'!$J$2:$J$193,MATCH(A403,'Texto_completo_191'!$A$2:$A$193,0)),"Pending adjudication"),IF(D403="Report not retrieved","Report not retrieved","Not applicable"))</f>
        <v/>
      </c>
      <c r="I403" s="41" t="str"/>
      <c r="J403" s="41" t="inlineStr">
        <is>
          <t>El trabajo no implementa ni evalúa una técnica de IA/ML como componente sustantivo del estudio de ASD.</t>
        </is>
      </c>
      <c r="K403" s="43" t="n"/>
      <c r="L403" s="43" t="n"/>
      <c r="M403" s="130" t="n">
        <v>2026</v>
      </c>
      <c r="N403" s="41" t="inlineStr">
        <is>
          <t>Quantum-Enhanced Artificial Intelligence Framework for Early Diagnosis of Autism Spectrum Disorder</t>
        </is>
      </c>
      <c r="O403" s="43" t="inlineStr">
        <is>
          <t>R Pavithra and Sharmila Sankar</t>
        </is>
      </c>
      <c r="P403" s="43" t="inlineStr">
        <is>
          <t>10.1007/978-3-032-19690-3_50</t>
        </is>
      </c>
      <c r="Q403" s="41" t="inlineStr">
        <is>
          <t>Lecture Notes in Networks and Systems</t>
        </is>
      </c>
      <c r="R403" s="43" t="inlineStr">
        <is>
          <t>article</t>
        </is>
      </c>
      <c r="S403" s="43" t="inlineStr">
        <is>
          <t>Springer Science and Business Media Deutschland GmbH</t>
        </is>
      </c>
      <c r="T403" s="43" t="inlineStr">
        <is>
          <t>https://doi.org/10.1007/978-3-032-19690-3_50</t>
        </is>
      </c>
      <c r="U403" s="41" t="str"/>
      <c r="V403" s="43" t="inlineStr">
        <is>
          <t>Autism Spectrum Disorder is a neurodevelopmental disorder characterized by the persistence of deficits in communication, social interaction, and restricted and repetitive patterns of behavior, interests, or activities. Early and reliable identification—particularly before age three years—is of prime importance to enable timely interventions that can considerably enhance long-term outcomes. However, the traditional machine learning paradigm falls short while managing high-dimensionality, multi-modality, and the interpretation requirements of ASD datasets. In this paper, the authors propose a quantum–classical hybrid learning architecture for early diagnosis of ASD. This framework integrates VQCs and QNNs together with classical feature extractors, such as CNNs and ANNs, for the purposes of constructing stable multi-modal representations. Neuroimaging data (MRI/fMRI), genetic information, such as SNP/gene expression, and behavioral measures are combined into a common diagnostic workflow with quantum kernel-based classifiers at its heart. Early feature attention has been introduced to bring forth predictive biomarkers arising well before actual clinical diagnosis. The implementation and simulation of quantum parts will be performed using the PennyLane and Qiskit (IBMQ/Aer) environments. Performance will be benchmarked against the results from classical baselines, XGBoost, SVM, and CNN, by accuracy, precision, recall, F1-score, and ROC-AUC, while interpretability will be assessed by SHAP and QSHAP analyses. This work aims to emphasize the feasibility, interpretability, and diagnostic superiority of quantum-enhanced learning systems for ASD prediction and subsequently work toward developing scalable, explainable, and personalized clinical decision-support tools.</t>
        </is>
      </c>
      <c r="W403" s="43" t="inlineStr">
        <is>
          <t>title_abstract_plus_targeted_primary_source_verification</t>
        </is>
      </c>
      <c r="X403" s="43" t="inlineStr">
        <is>
          <t>doi:10.1007/978-3-032-19690-3_50</t>
        </is>
      </c>
      <c r="Y403" s="43">
        <f>COUNTIF($A$2:$A$431,A403)</f>
        <v/>
      </c>
      <c r="Z403" s="41">
        <f>IF(D403="Provisional include",IFERROR(IF(INDEX('Texto_completo_191'!$K$2:$K$193,MATCH(A403,'Texto_completo_191'!$A$2:$A$193,0))=0,"",INDEX('Texto_completo_191'!$K$2:$K$193,MATCH(A403,'Texto_completo_191'!$A$2:$A$193,0))),""),IF(D403="Excluded",J403,""))</f>
        <v/>
      </c>
      <c r="AA403" s="43">
        <f>IF(D403="Provisional include",IFERROR(IF(INDEX('Texto_completo_191'!$L$2:$L$193,MATCH(A403,'Texto_completo_191'!$A$2:$A$193,0))=0,"",INDEX('Texto_completo_191'!$L$2:$L$193,MATCH(A403,'Texto_completo_191'!$A$2:$A$193,0))),""),"")</f>
        <v/>
      </c>
      <c r="AB403" s="131">
        <f>IF(D403="Provisional include",IFERROR(IF(INDEX('Texto_completo_191'!$M$2:$M$193,MATCH(A403,'Texto_completo_191'!$A$2:$A$193,0))=0,"",INDEX('Texto_completo_191'!$M$2:$M$193,MATCH(A403,'Texto_completo_191'!$A$2:$A$193,0))),""),"")</f>
        <v/>
      </c>
    </row>
    <row r="404" ht="34" customHeight="1">
      <c r="A404" s="130" t="n">
        <v>403</v>
      </c>
      <c r="B404" s="43" t="inlineStr">
        <is>
          <t>duplicate_within_export</t>
        </is>
      </c>
      <c r="C404" s="41" t="inlineStr">
        <is>
          <t>No agregar: duplicado interno</t>
        </is>
      </c>
      <c r="D404" s="43" t="inlineStr">
        <is>
          <t>Duplicate within update</t>
        </is>
      </c>
      <c r="E404" s="43" t="inlineStr">
        <is>
          <t>No</t>
        </is>
      </c>
      <c r="F404" s="43" t="inlineStr">
        <is>
          <t>Deduplication</t>
        </is>
      </c>
      <c r="G404" s="41">
        <f>IF(D404="Provisional include",IFERROR(INDEX('Texto_completo_191'!$H$2:$H$193,MATCH(A404,'Texto_completo_191'!$A$2:$A$193,0)),"Not recorded"),IF(D404="Report not retrieved","Not retrieved","Not applicable"))</f>
        <v/>
      </c>
      <c r="H404" s="41">
        <f>IF(D404="Provisional include",IFERROR(INDEX('Texto_completo_191'!$J$2:$J$193,MATCH(A404,'Texto_completo_191'!$A$2:$A$193,0)),"Pending adjudication"),IF(D404="Report not retrieved","Report not retrieved","Not applicable"))</f>
        <v/>
      </c>
      <c r="I404" s="41" t="str"/>
      <c r="J404" s="41" t="inlineStr">
        <is>
          <t>Mismo DOI o título que otro registro anterior de esta exportación.</t>
        </is>
      </c>
      <c r="K404" s="43" t="n">
        <v>321</v>
      </c>
      <c r="L404" s="43" t="n"/>
      <c r="M404" s="130" t="n">
        <v>2025</v>
      </c>
      <c r="N404" s="41" t="inlineStr">
        <is>
          <t>Bridging the gap: explainable ai for autism diagnosis and parental support with TabPFNMix and SHAP</t>
        </is>
      </c>
      <c r="O404" s="43" t="inlineStr">
        <is>
          <t>Shimei Jiang</t>
        </is>
      </c>
      <c r="P404" s="43" t="inlineStr">
        <is>
          <t>10.1038/S41598-025-24662-9</t>
        </is>
      </c>
      <c r="Q404" s="41" t="inlineStr">
        <is>
          <t>Scientific Reports</t>
        </is>
      </c>
      <c r="R404" s="43" t="inlineStr">
        <is>
          <t>article</t>
        </is>
      </c>
      <c r="S404" s="43" t="inlineStr">
        <is>
          <t>Nature Research</t>
        </is>
      </c>
      <c r="T404" s="43" t="inlineStr">
        <is>
          <t>https://doi.org/10.1038/S41598-025-24662-9</t>
        </is>
      </c>
      <c r="U404" s="41" t="str"/>
      <c r="V404"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404" s="43" t="inlineStr">
        <is>
          <t>title_abstract_plus_targeted_primary_source_verification</t>
        </is>
      </c>
      <c r="X404" s="43" t="inlineStr">
        <is>
          <t>doi:10.1038/s41598-025-24662-9</t>
        </is>
      </c>
      <c r="Y404" s="43">
        <f>COUNTIF($A$2:$A$431,A404)</f>
        <v/>
      </c>
      <c r="Z404" s="41">
        <f>IF(D404="Provisional include",IFERROR(IF(INDEX('Texto_completo_191'!$K$2:$K$193,MATCH(A404,'Texto_completo_191'!$A$2:$A$193,0))=0,"",INDEX('Texto_completo_191'!$K$2:$K$193,MATCH(A404,'Texto_completo_191'!$A$2:$A$193,0))),""),IF(D404="Excluded",J404,""))</f>
        <v/>
      </c>
      <c r="AA404" s="43">
        <f>IF(D404="Provisional include",IFERROR(IF(INDEX('Texto_completo_191'!$L$2:$L$193,MATCH(A404,'Texto_completo_191'!$A$2:$A$193,0))=0,"",INDEX('Texto_completo_191'!$L$2:$L$193,MATCH(A404,'Texto_completo_191'!$A$2:$A$193,0))),""),"")</f>
        <v/>
      </c>
      <c r="AB404" s="131">
        <f>IF(D404="Provisional include",IFERROR(IF(INDEX('Texto_completo_191'!$M$2:$M$193,MATCH(A404,'Texto_completo_191'!$A$2:$A$193,0))=0,"",INDEX('Texto_completo_191'!$M$2:$M$193,MATCH(A404,'Texto_completo_191'!$A$2:$A$193,0))),""),"")</f>
        <v/>
      </c>
    </row>
    <row r="405" ht="34" customHeight="1">
      <c r="A405" s="130" t="n">
        <v>404</v>
      </c>
      <c r="B405" s="43" t="inlineStr">
        <is>
          <t>already_in_current_276</t>
        </is>
      </c>
      <c r="C405" s="41" t="inlineStr">
        <is>
          <t>No agregar: ya está en los 276</t>
        </is>
      </c>
      <c r="D405" s="43" t="inlineStr">
        <is>
          <t>Already in base 276</t>
        </is>
      </c>
      <c r="E405" s="43" t="inlineStr">
        <is>
          <t>No</t>
        </is>
      </c>
      <c r="F405" s="43" t="inlineStr">
        <is>
          <t>Deduplication against base corpus</t>
        </is>
      </c>
      <c r="G405" s="41">
        <f>IF(D405="Provisional include",IFERROR(INDEX('Texto_completo_191'!$H$2:$H$193,MATCH(A405,'Texto_completo_191'!$A$2:$A$193,0)),"Not recorded"),IF(D405="Report not retrieved","Not retrieved","Not applicable"))</f>
        <v/>
      </c>
      <c r="H405" s="41">
        <f>IF(D405="Provisional include",IFERROR(INDEX('Texto_completo_191'!$J$2:$J$193,MATCH(A405,'Texto_completo_191'!$A$2:$A$193,0)),"Pending adjudication"),IF(D405="Report not retrieved","Report not retrieved","Not applicable"))</f>
        <v/>
      </c>
      <c r="I405" s="41" t="str"/>
      <c r="J405" s="41" t="inlineStr">
        <is>
          <t>Coincidencia por DOI o título normalizado con el corpus analítico vigente de 276 estudios.</t>
        </is>
      </c>
      <c r="K405" s="43" t="n"/>
      <c r="L405" s="43" t="n">
        <v>141</v>
      </c>
      <c r="M405" s="130" t="n">
        <v>2025</v>
      </c>
      <c r="N405" s="41" t="inlineStr">
        <is>
          <t>Automatic Cry Analysis: Deep Learning for Screening of Autism Spectrum Disorder in Early Childhood</t>
        </is>
      </c>
      <c r="O405" s="43" t="inlineStr">
        <is>
          <t>Ana Laguna and Sandra Pusil and Anna Lucia Paltrinieri and Silvia Orlandi</t>
        </is>
      </c>
      <c r="P405" s="43" t="inlineStr">
        <is>
          <t>10.1007/S10803-025-06811-1</t>
        </is>
      </c>
      <c r="Q405" s="41" t="inlineStr">
        <is>
          <t>Journal of Autism and Developmental Disorders</t>
        </is>
      </c>
      <c r="R405" s="43" t="inlineStr">
        <is>
          <t>article</t>
        </is>
      </c>
      <c r="S405" s="43" t="inlineStr">
        <is>
          <t>Springer</t>
        </is>
      </c>
      <c r="T405" s="43" t="inlineStr">
        <is>
          <t>https://doi.org/10.1007/S10803-025-06811-1</t>
        </is>
      </c>
      <c r="U405" s="41" t="str"/>
      <c r="V405" s="43" t="inlineStr">
        <is>
          <t>Purpose: The objective of this study is to identify the acoustic characteristics of cries of Typically Developing (TD) and Autism Spectrum Disorder (ASD) children via Deep Learning (DL) techniques to support clinicians in the early detection of ASD.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 Results: We found a statistical significant increase in jitter and shimmer for ASD cries compared to TD, as well as a decrease in HNR for ASD cries. Additionally, the DL algorithm achieved an accuracy of 90.28% in differentiating ASD cries from TD.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W405" s="43" t="inlineStr">
        <is>
          <t>title_abstract_plus_targeted_primary_source_verification</t>
        </is>
      </c>
      <c r="X405" s="43" t="inlineStr">
        <is>
          <t>doi:10.1007/s10803-025-06811-1</t>
        </is>
      </c>
      <c r="Y405" s="43">
        <f>COUNTIF($A$2:$A$431,A405)</f>
        <v/>
      </c>
      <c r="Z405" s="41">
        <f>IF(D405="Provisional include",IFERROR(IF(INDEX('Texto_completo_191'!$K$2:$K$193,MATCH(A405,'Texto_completo_191'!$A$2:$A$193,0))=0,"",INDEX('Texto_completo_191'!$K$2:$K$193,MATCH(A405,'Texto_completo_191'!$A$2:$A$193,0))),""),IF(D405="Excluded",J405,""))</f>
        <v/>
      </c>
      <c r="AA405" s="43">
        <f>IF(D405="Provisional include",IFERROR(IF(INDEX('Texto_completo_191'!$L$2:$L$193,MATCH(A405,'Texto_completo_191'!$A$2:$A$193,0))=0,"",INDEX('Texto_completo_191'!$L$2:$L$193,MATCH(A405,'Texto_completo_191'!$A$2:$A$193,0))),""),"")</f>
        <v/>
      </c>
      <c r="AB405" s="131">
        <f>IF(D405="Provisional include",IFERROR(IF(INDEX('Texto_completo_191'!$M$2:$M$193,MATCH(A405,'Texto_completo_191'!$A$2:$A$193,0))=0,"",INDEX('Texto_completo_191'!$M$2:$M$193,MATCH(A405,'Texto_completo_191'!$A$2:$A$193,0))),""),"")</f>
        <v/>
      </c>
    </row>
    <row r="406" ht="34" customHeight="1">
      <c r="A406" s="130" t="n">
        <v>405</v>
      </c>
      <c r="B406" s="43" t="inlineStr">
        <is>
          <t>already_in_current_276</t>
        </is>
      </c>
      <c r="C406" s="41" t="inlineStr">
        <is>
          <t>No agregar: ya está en los 276</t>
        </is>
      </c>
      <c r="D406" s="43" t="inlineStr">
        <is>
          <t>Already in base 276</t>
        </is>
      </c>
      <c r="E406" s="43" t="inlineStr">
        <is>
          <t>No</t>
        </is>
      </c>
      <c r="F406" s="43" t="inlineStr">
        <is>
          <t>Deduplication against base corpus</t>
        </is>
      </c>
      <c r="G406" s="41">
        <f>IF(D406="Provisional include",IFERROR(INDEX('Texto_completo_191'!$H$2:$H$193,MATCH(A406,'Texto_completo_191'!$A$2:$A$193,0)),"Not recorded"),IF(D406="Report not retrieved","Not retrieved","Not applicable"))</f>
        <v/>
      </c>
      <c r="H406" s="41">
        <f>IF(D406="Provisional include",IFERROR(INDEX('Texto_completo_191'!$J$2:$J$193,MATCH(A406,'Texto_completo_191'!$A$2:$A$193,0)),"Pending adjudication"),IF(D406="Report not retrieved","Report not retrieved","Not applicable"))</f>
        <v/>
      </c>
      <c r="I406" s="41" t="str"/>
      <c r="J406" s="41" t="inlineStr">
        <is>
          <t>Coincidencia por DOI o título normalizado con el corpus analítico vigente de 276 estudios.</t>
        </is>
      </c>
      <c r="K406" s="43" t="n"/>
      <c r="L406" s="43" t="n">
        <v>86</v>
      </c>
      <c r="M406" s="130" t="n">
        <v>2025</v>
      </c>
      <c r="N406" s="41" t="inlineStr">
        <is>
          <t>Dissecting the heterogeneity of autism spectrum disorder with sensory behavior, brain, and epigenetic factors</t>
        </is>
      </c>
      <c r="O406" s="43" t="inlineStr">
        <is>
          <t>Yongjeon Cheong and Jihyun Bae and Seonkyoung Lee and Jihyeong Ro and Hidehiko Okazawa and Hirotaka Kosaka and Minyoung Jung</t>
        </is>
      </c>
      <c r="P406" s="43" t="inlineStr">
        <is>
          <t>10.1038/s41398-025-03566-2</t>
        </is>
      </c>
      <c r="Q406" s="41" t="inlineStr">
        <is>
          <t>Translational Psychiatry</t>
        </is>
      </c>
      <c r="R406" s="43" t="inlineStr">
        <is>
          <t>article</t>
        </is>
      </c>
      <c r="S406" s="43" t="inlineStr">
        <is>
          <t>Springer Nature</t>
        </is>
      </c>
      <c r="T406" s="43" t="inlineStr">
        <is>
          <t>https://doi.org/10.1038/s41398-025-03566-2</t>
        </is>
      </c>
      <c r="U406" s="41" t="str"/>
      <c r="V406" s="4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W406" s="43" t="inlineStr">
        <is>
          <t>title_abstract_plus_targeted_primary_source_verification</t>
        </is>
      </c>
      <c r="X406" s="43" t="inlineStr">
        <is>
          <t>doi:10.1038/s41398-025-03566-2</t>
        </is>
      </c>
      <c r="Y406" s="43">
        <f>COUNTIF($A$2:$A$431,A406)</f>
        <v/>
      </c>
      <c r="Z406" s="41">
        <f>IF(D406="Provisional include",IFERROR(IF(INDEX('Texto_completo_191'!$K$2:$K$193,MATCH(A406,'Texto_completo_191'!$A$2:$A$193,0))=0,"",INDEX('Texto_completo_191'!$K$2:$K$193,MATCH(A406,'Texto_completo_191'!$A$2:$A$193,0))),""),IF(D406="Excluded",J406,""))</f>
        <v/>
      </c>
      <c r="AA406" s="43">
        <f>IF(D406="Provisional include",IFERROR(IF(INDEX('Texto_completo_191'!$L$2:$L$193,MATCH(A406,'Texto_completo_191'!$A$2:$A$193,0))=0,"",INDEX('Texto_completo_191'!$L$2:$L$193,MATCH(A406,'Texto_completo_191'!$A$2:$A$193,0))),""),"")</f>
        <v/>
      </c>
      <c r="AB406" s="131">
        <f>IF(D406="Provisional include",IFERROR(IF(INDEX('Texto_completo_191'!$M$2:$M$193,MATCH(A406,'Texto_completo_191'!$A$2:$A$193,0))=0,"",INDEX('Texto_completo_191'!$M$2:$M$193,MATCH(A406,'Texto_completo_191'!$A$2:$A$193,0))),""),"")</f>
        <v/>
      </c>
    </row>
    <row r="407" ht="34" customHeight="1">
      <c r="A407" s="130" t="n">
        <v>406</v>
      </c>
      <c r="B407" s="43" t="inlineStr">
        <is>
          <t>include_after_full_text_open_access</t>
        </is>
      </c>
      <c r="C407" s="41" t="inlineStr">
        <is>
          <t>Incluir tras revisión de texto completo abierto</t>
        </is>
      </c>
      <c r="D407" s="43" t="inlineStr">
        <is>
          <t>Provisional include</t>
        </is>
      </c>
      <c r="E407" s="43" t="inlineStr">
        <is>
          <t>Sí</t>
        </is>
      </c>
      <c r="F407" s="43" t="inlineStr">
        <is>
          <t>Full-text review</t>
        </is>
      </c>
      <c r="G407" s="41">
        <f>IF(D407="Provisional include",IFERROR(INDEX('Texto_completo_191'!$H$2:$H$193,MATCH(A407,'Texto_completo_191'!$A$2:$A$193,0)),"Not recorded"),IF(D407="Report not retrieved","Not retrieved","Not applicable"))</f>
        <v/>
      </c>
      <c r="H407" s="41">
        <f>IF(D407="Provisional include",IFERROR(INDEX('Texto_completo_191'!$J$2:$J$193,MATCH(A407,'Texto_completo_191'!$A$2:$A$193,0)),"Pending adjudication"),IF(D407="Report not retrieved","Report not retrieved","Not applicable"))</f>
        <v/>
      </c>
      <c r="I407" s="41" t="n"/>
      <c r="J407" s="41" t="inlineStr">
        <is>
          <t>Texto completo confirma estudio primario con Hybrid aplicado a ASD (Screening and case exploration).</t>
        </is>
      </c>
      <c r="K407" s="43" t="n"/>
      <c r="L407" s="43" t="n"/>
      <c r="M407" s="130" t="n">
        <v>2026</v>
      </c>
      <c r="N407" s="41" t="inlineStr">
        <is>
          <t>NeuroCypher ASD: Machine Learning with Knowledge Graph-Based Representation for ASD Screening in Toddlers</t>
        </is>
      </c>
      <c r="O407" s="43" t="inlineStr">
        <is>
          <t>Georgios Bouchouras and Dimitrios Doumanas and Konstantinos Kotis</t>
        </is>
      </c>
      <c r="P407" s="43" t="inlineStr">
        <is>
          <t>10.1007/S41666-026-00243-X</t>
        </is>
      </c>
      <c r="Q407" s="41" t="inlineStr">
        <is>
          <t>Journal of Healthcare Informatics Research</t>
        </is>
      </c>
      <c r="R407" s="43" t="inlineStr">
        <is>
          <t>article</t>
        </is>
      </c>
      <c r="S407" s="43" t="inlineStr">
        <is>
          <t>Springer Science and Business Media Deutschland GmbH</t>
        </is>
      </c>
      <c r="T407" s="43" t="inlineStr">
        <is>
          <t>https://link.springer.com/content/pdf/10.1007/s41666-026-00243-x.pdf</t>
        </is>
      </c>
      <c r="U407" s="41" t="inlineStr">
        <is>
          <t>Texto completo abierto revisado; evidencia y codificación en Extraccion_RQ_nuevos.</t>
        </is>
      </c>
      <c r="V407" s="43"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W407" s="43" t="inlineStr">
        <is>
          <t>open_full_text_review_2026_09_04</t>
        </is>
      </c>
      <c r="X407" s="43" t="inlineStr">
        <is>
          <t>doi:10.1007/s41666-026-00243-x</t>
        </is>
      </c>
      <c r="Y407" s="43">
        <f>COUNTIF($A$2:$A$431,A407)</f>
        <v/>
      </c>
      <c r="Z407" s="41">
        <f>IF(D407="Provisional include",IFERROR(IF(INDEX('Texto_completo_191'!$K$2:$K$193,MATCH(A407,'Texto_completo_191'!$A$2:$A$193,0))=0,"",INDEX('Texto_completo_191'!$K$2:$K$193,MATCH(A407,'Texto_completo_191'!$A$2:$A$193,0))),""),IF(D407="Excluded",J407,""))</f>
        <v/>
      </c>
      <c r="AA407" s="43">
        <f>IF(D407="Provisional include",IFERROR(IF(INDEX('Texto_completo_191'!$L$2:$L$193,MATCH(A407,'Texto_completo_191'!$A$2:$A$193,0))=0,"",INDEX('Texto_completo_191'!$L$2:$L$193,MATCH(A407,'Texto_completo_191'!$A$2:$A$193,0))),""),"")</f>
        <v/>
      </c>
      <c r="AB407" s="131">
        <f>IF(D407="Provisional include",IFERROR(IF(INDEX('Texto_completo_191'!$M$2:$M$193,MATCH(A407,'Texto_completo_191'!$A$2:$A$193,0))=0,"",INDEX('Texto_completo_191'!$M$2:$M$193,MATCH(A407,'Texto_completo_191'!$A$2:$A$193,0))),""),"")</f>
        <v/>
      </c>
    </row>
    <row r="408" ht="34" customHeight="1">
      <c r="A408" s="130" t="n">
        <v>407</v>
      </c>
      <c r="B408" s="43" t="inlineStr">
        <is>
          <t>exclude_no_qualifying_ai_application</t>
        </is>
      </c>
      <c r="C408" s="41" t="inlineStr">
        <is>
          <t>Excluir: sin aplicación de IA elegible</t>
        </is>
      </c>
      <c r="D408" s="43" t="inlineStr">
        <is>
          <t>Excluded</t>
        </is>
      </c>
      <c r="E408" s="43" t="inlineStr">
        <is>
          <t>No</t>
        </is>
      </c>
      <c r="F408" s="43" t="inlineStr">
        <is>
          <t>Title/abstract screening</t>
        </is>
      </c>
      <c r="G408" s="41">
        <f>IF(D408="Provisional include",IFERROR(INDEX('Texto_completo_191'!$H$2:$H$193,MATCH(A408,'Texto_completo_191'!$A$2:$A$193,0)),"Not recorded"),IF(D408="Report not retrieved","Not retrieved","Not applicable"))</f>
        <v/>
      </c>
      <c r="H408" s="41">
        <f>IF(D408="Provisional include",IFERROR(INDEX('Texto_completo_191'!$J$2:$J$193,MATCH(A408,'Texto_completo_191'!$A$2:$A$193,0)),"Pending adjudication"),IF(D408="Report not retrieved","Report not retrieved","Not applicable"))</f>
        <v/>
      </c>
      <c r="I408" s="41" t="str"/>
      <c r="J408" s="41" t="inlineStr">
        <is>
          <t>El trabajo no implementa ni evalúa una técnica de IA/ML como componente sustantivo del estudio de ASD.</t>
        </is>
      </c>
      <c r="K408" s="43" t="n"/>
      <c r="L408" s="43" t="n"/>
      <c r="M408" s="130" t="n">
        <v>2025</v>
      </c>
      <c r="N408" s="41" t="inlineStr">
        <is>
          <t>Perceptions of Special Education Professionals in the Kingdom of Saudi Arabia Regarding the Integration of Artificial Intelligence in Diagnosing Autism Spectrum Disorder</t>
        </is>
      </c>
      <c r="O408" s="43" t="inlineStr">
        <is>
          <t>Reda Ebrahim Mohamed El-Ashram and Ohud Abdulrahman Aldaghmi and Sanaa Mostafa Mohammed</t>
        </is>
      </c>
      <c r="P408" s="43" t="inlineStr">
        <is>
          <t>10.1007/S10803-025-06947-0</t>
        </is>
      </c>
      <c r="Q408" s="41" t="inlineStr">
        <is>
          <t>Journal of Autism and Developmental Disorders</t>
        </is>
      </c>
      <c r="R408" s="43" t="inlineStr">
        <is>
          <t>article</t>
        </is>
      </c>
      <c r="S408" s="43" t="inlineStr">
        <is>
          <t>Springer</t>
        </is>
      </c>
      <c r="T408" s="43" t="inlineStr">
        <is>
          <t>https://doi.org/10.1007/S10803-025-06947-0</t>
        </is>
      </c>
      <c r="U408" s="41" t="str"/>
      <c r="V408" s="43" t="inlineStr">
        <is>
          <t>Autism spectrum disorder (ASD) diagnosis often presents challenges due to its complexity and reliance on subjective clinical assessments, potentially leading to delays in identification and intervention. Artificial intelligence (AI) holds significant promise for transforming healthcare, including the potential to improve the accuracy, efficiency, and timeliness of ASD diagnosis. This study investigated the perspectives of 423 specialists in special education across the Kingdom of Saudi Arabia (KSA) on the requirements and challenges associated with integrating AI technologies into the ASD diagnostic process. Utilizing a descriptive survey methodology and a authors-developed questionnaire, we explored specialists’ perceptions of AI implementation’s financial, human, and regulatory aspects. According to our research, financial, human, and regulatory resources are seen to be crucial for a successful AI integration. However, a major barrier identified was the lack of awareness among specialists regarding the potential benefits and applications of AI in ASD diagnosis. These findings underscore the need for targeted interventions, including strategic investment in training programs, infrastructure development, and awareness campaigns, to facilitate the seamless integration of AI into the ASD diagnostic landscape in KSA. By addressing these requirements and challenges, we can pave the way for more accurate, efficient, and timely ASD diagnosis, ultimately resulting in better results for families and people with ASD.</t>
        </is>
      </c>
      <c r="W408" s="43" t="inlineStr">
        <is>
          <t>title_abstract_plus_targeted_primary_source_verification</t>
        </is>
      </c>
      <c r="X408" s="43" t="inlineStr">
        <is>
          <t>doi:10.1007/s10803-025-06947-0</t>
        </is>
      </c>
      <c r="Y408" s="43">
        <f>COUNTIF($A$2:$A$431,A408)</f>
        <v/>
      </c>
      <c r="Z408" s="41">
        <f>IF(D408="Provisional include",IFERROR(IF(INDEX('Texto_completo_191'!$K$2:$K$193,MATCH(A408,'Texto_completo_191'!$A$2:$A$193,0))=0,"",INDEX('Texto_completo_191'!$K$2:$K$193,MATCH(A408,'Texto_completo_191'!$A$2:$A$193,0))),""),IF(D408="Excluded",J408,""))</f>
        <v/>
      </c>
      <c r="AA408" s="43">
        <f>IF(D408="Provisional include",IFERROR(IF(INDEX('Texto_completo_191'!$L$2:$L$193,MATCH(A408,'Texto_completo_191'!$A$2:$A$193,0))=0,"",INDEX('Texto_completo_191'!$L$2:$L$193,MATCH(A408,'Texto_completo_191'!$A$2:$A$193,0))),""),"")</f>
        <v/>
      </c>
      <c r="AB408" s="131">
        <f>IF(D408="Provisional include",IFERROR(IF(INDEX('Texto_completo_191'!$M$2:$M$193,MATCH(A408,'Texto_completo_191'!$A$2:$A$193,0))=0,"",INDEX('Texto_completo_191'!$M$2:$M$193,MATCH(A408,'Texto_completo_191'!$A$2:$A$193,0))),""),"")</f>
        <v/>
      </c>
    </row>
    <row r="409" ht="34" customHeight="1">
      <c r="A409" s="130" t="n">
        <v>408</v>
      </c>
      <c r="B409" s="43" t="inlineStr">
        <is>
          <t>exclude_secondary_or_nonempirical_publication</t>
        </is>
      </c>
      <c r="C409" s="41" t="inlineStr">
        <is>
          <t>Excluir: publicación secundaria/no empírica</t>
        </is>
      </c>
      <c r="D409" s="43" t="inlineStr">
        <is>
          <t>Excluded</t>
        </is>
      </c>
      <c r="E409" s="43" t="inlineStr">
        <is>
          <t>No</t>
        </is>
      </c>
      <c r="F409" s="43" t="inlineStr">
        <is>
          <t>Title/abstract screening</t>
        </is>
      </c>
      <c r="G409" s="41">
        <f>IF(D409="Provisional include",IFERROR(INDEX('Texto_completo_191'!$H$2:$H$193,MATCH(A409,'Texto_completo_191'!$A$2:$A$193,0)),"Not recorded"),IF(D409="Report not retrieved","Not retrieved","Not applicable"))</f>
        <v/>
      </c>
      <c r="H409" s="41">
        <f>IF(D409="Provisional include",IFERROR(INDEX('Texto_completo_191'!$J$2:$J$193,MATCH(A409,'Texto_completo_191'!$A$2:$A$193,0)),"Pending adjudication"),IF(D409="Report not retrieved","Report not retrieved","Not applicable"))</f>
        <v/>
      </c>
      <c r="I409" s="41" t="str"/>
      <c r="J409" s="41" t="inlineStr">
        <is>
          <t>Revisión, metaanálisis, encuesta de literatura, protocolo, perspectiva, carta, editorial o capítulo de síntesis sin estudio primario elegible.</t>
        </is>
      </c>
      <c r="K409" s="43" t="n"/>
      <c r="L409" s="43" t="n"/>
      <c r="M409" s="130" t="n">
        <v>2026</v>
      </c>
      <c r="N409" s="41" t="inlineStr">
        <is>
          <t>A Comprehensive Survey of Traditional, Machine Learning, Deep Learning, and Federated Learning Methods for Multimodal Autism Spectrum Disorder Diagnosis</t>
        </is>
      </c>
      <c r="O409" s="43" t="inlineStr">
        <is>
          <t>A Sathish Kumar and Malmathanraj Ramnathan and Avik Hati and P Palanisamy</t>
        </is>
      </c>
      <c r="P409" s="43" t="inlineStr">
        <is>
          <t>10.1007/978-3-032-26269-1_13</t>
        </is>
      </c>
      <c r="Q409" s="41" t="n"/>
      <c r="R409" s="43" t="inlineStr">
        <is>
          <t>article</t>
        </is>
      </c>
      <c r="S409" s="43" t="n"/>
      <c r="T409" s="43" t="inlineStr">
        <is>
          <t>https://link.springer.com/10.1007/978-3-032-26269-1_13</t>
        </is>
      </c>
      <c r="U409" s="41" t="str"/>
      <c r="V409" s="43" t="n"/>
      <c r="W409" s="43" t="inlineStr">
        <is>
          <t>title_abstract_plus_targeted_primary_source_verification</t>
        </is>
      </c>
      <c r="X409" s="43" t="inlineStr">
        <is>
          <t>doi:10.1007/978-3-032-26269-1_13</t>
        </is>
      </c>
      <c r="Y409" s="43">
        <f>COUNTIF($A$2:$A$431,A409)</f>
        <v/>
      </c>
      <c r="Z409" s="41">
        <f>IF(D409="Provisional include",IFERROR(IF(INDEX('Texto_completo_191'!$K$2:$K$193,MATCH(A409,'Texto_completo_191'!$A$2:$A$193,0))=0,"",INDEX('Texto_completo_191'!$K$2:$K$193,MATCH(A409,'Texto_completo_191'!$A$2:$A$193,0))),""),IF(D409="Excluded",J409,""))</f>
        <v/>
      </c>
      <c r="AA409" s="43">
        <f>IF(D409="Provisional include",IFERROR(IF(INDEX('Texto_completo_191'!$L$2:$L$193,MATCH(A409,'Texto_completo_191'!$A$2:$A$193,0))=0,"",INDEX('Texto_completo_191'!$L$2:$L$193,MATCH(A409,'Texto_completo_191'!$A$2:$A$193,0))),""),"")</f>
        <v/>
      </c>
      <c r="AB409" s="131">
        <f>IF(D409="Provisional include",IFERROR(IF(INDEX('Texto_completo_191'!$M$2:$M$193,MATCH(A409,'Texto_completo_191'!$A$2:$A$193,0))=0,"",INDEX('Texto_completo_191'!$M$2:$M$193,MATCH(A409,'Texto_completo_191'!$A$2:$A$193,0))),""),"")</f>
        <v/>
      </c>
    </row>
    <row r="410" ht="34" customHeight="1">
      <c r="A410" s="130" t="n">
        <v>409</v>
      </c>
      <c r="B410" s="43" t="inlineStr">
        <is>
          <t>include_after_title_abstract_screen</t>
        </is>
      </c>
      <c r="C410" s="41" t="inlineStr">
        <is>
          <t>Incluir provisionalmente</t>
        </is>
      </c>
      <c r="D410" s="43" t="inlineStr">
        <is>
          <t>Provisional include</t>
        </is>
      </c>
      <c r="E410" s="43" t="inlineStr">
        <is>
          <t>Sí</t>
        </is>
      </c>
      <c r="F410" s="43" t="inlineStr">
        <is>
          <t>Title/abstract screening</t>
        </is>
      </c>
      <c r="G410" s="41">
        <f>IF(D410="Provisional include",IFERROR(INDEX('Texto_completo_191'!$H$2:$H$193,MATCH(A410,'Texto_completo_191'!$A$2:$A$193,0)),"Not recorded"),IF(D410="Report not retrieved","Not retrieved","Not applicable"))</f>
        <v/>
      </c>
      <c r="H410" s="41">
        <f>IF(D410="Provisional include",IFERROR(INDEX('Texto_completo_191'!$J$2:$J$193,MATCH(A410,'Texto_completo_191'!$A$2:$A$193,0)),"Pending adjudication"),IF(D410="Report not retrieved","Report not retrieved","Not applicable"))</f>
        <v/>
      </c>
      <c r="I410" s="41" t="str"/>
      <c r="J410" s="41" t="inlineStr">
        <is>
          <t>Estudio primario o implementación/evaluación empírica de IA, aprendizaje automático o modelado computacional aplicado a ASD, riesgo, caracterización, apoyo o intervención.</t>
        </is>
      </c>
      <c r="K410" s="43" t="n"/>
      <c r="L410" s="43" t="n"/>
      <c r="M410" s="130" t="n">
        <v>2025</v>
      </c>
      <c r="N410" s="41" t="inlineStr">
        <is>
          <t>Assessing the Efficacy of Deep Learning Algorithms for Behavioral and Neurological Markers in Autism Diagnosis in Children</t>
        </is>
      </c>
      <c r="O410" s="43" t="inlineStr">
        <is>
          <t>Neetigya Maurya and Namrata Nagpal and Gauri Gupta and Meenakshi Srivastava</t>
        </is>
      </c>
      <c r="P410" s="43" t="inlineStr">
        <is>
          <t>10.1007/978-981-96-6297-5_20</t>
        </is>
      </c>
      <c r="Q410" s="41" t="inlineStr">
        <is>
          <t>Lecture Notes in Networks and Systems</t>
        </is>
      </c>
      <c r="R410" s="43" t="inlineStr">
        <is>
          <t>article</t>
        </is>
      </c>
      <c r="S410" s="43" t="inlineStr">
        <is>
          <t>Springer Science and Business Media Deutschland GmbH</t>
        </is>
      </c>
      <c r="T410" s="43" t="inlineStr">
        <is>
          <t>https://doi.org/10.1007/978-981-96-6297-5_20</t>
        </is>
      </c>
      <c r="U410" s="41" t="str"/>
      <c r="V410" s="43"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W410" s="43" t="inlineStr">
        <is>
          <t>title_abstract_plus_targeted_primary_source_verification</t>
        </is>
      </c>
      <c r="X410" s="43" t="inlineStr">
        <is>
          <t>doi:10.1007/978-981-96-6297-5_20</t>
        </is>
      </c>
      <c r="Y410" s="43">
        <f>COUNTIF($A$2:$A$431,A410)</f>
        <v/>
      </c>
      <c r="Z410" s="41">
        <f>IF(D410="Provisional include",IFERROR(IF(INDEX('Texto_completo_191'!$K$2:$K$193,MATCH(A410,'Texto_completo_191'!$A$2:$A$193,0))=0,"",INDEX('Texto_completo_191'!$K$2:$K$193,MATCH(A410,'Texto_completo_191'!$A$2:$A$193,0))),""),IF(D410="Excluded",J410,""))</f>
        <v/>
      </c>
      <c r="AA410" s="43">
        <f>IF(D410="Provisional include",IFERROR(IF(INDEX('Texto_completo_191'!$L$2:$L$193,MATCH(A410,'Texto_completo_191'!$A$2:$A$193,0))=0,"",INDEX('Texto_completo_191'!$L$2:$L$193,MATCH(A410,'Texto_completo_191'!$A$2:$A$193,0))),""),"")</f>
        <v/>
      </c>
      <c r="AB410" s="131">
        <f>IF(D410="Provisional include",IFERROR(IF(INDEX('Texto_completo_191'!$M$2:$M$193,MATCH(A410,'Texto_completo_191'!$A$2:$A$193,0))=0,"",INDEX('Texto_completo_191'!$M$2:$M$193,MATCH(A410,'Texto_completo_191'!$A$2:$A$193,0))),""),"")</f>
        <v/>
      </c>
    </row>
    <row r="411" ht="34" customHeight="1">
      <c r="A411" s="130" t="n">
        <v>410</v>
      </c>
      <c r="B411" s="43" t="inlineStr">
        <is>
          <t>include_after_full_text_open_access</t>
        </is>
      </c>
      <c r="C411" s="41" t="inlineStr">
        <is>
          <t>Incluir tras revisión de texto completo abierto</t>
        </is>
      </c>
      <c r="D411" s="43" t="inlineStr">
        <is>
          <t>Provisional include</t>
        </is>
      </c>
      <c r="E411" s="43" t="inlineStr">
        <is>
          <t>Sí</t>
        </is>
      </c>
      <c r="F411" s="43" t="inlineStr">
        <is>
          <t>Full-text review</t>
        </is>
      </c>
      <c r="G411" s="41">
        <f>IF(D411="Provisional include",IFERROR(INDEX('Texto_completo_191'!$H$2:$H$193,MATCH(A411,'Texto_completo_191'!$A$2:$A$193,0)),"Not recorded"),IF(D411="Report not retrieved","Not retrieved","Not applicable"))</f>
        <v/>
      </c>
      <c r="H411" s="41">
        <f>IF(D411="Provisional include",IFERROR(INDEX('Texto_completo_191'!$J$2:$J$193,MATCH(A411,'Texto_completo_191'!$A$2:$A$193,0)),"Pending adjudication"),IF(D411="Report not retrieved","Report not retrieved","Not applicable"))</f>
        <v/>
      </c>
      <c r="I411" s="41" t="n"/>
      <c r="J411" s="41" t="inlineStr">
        <is>
          <t>Texto completo confirma estudio primario con Hybrid aplicado a ASD (Triage / diagnostic prediction).</t>
        </is>
      </c>
      <c r="K411" s="43" t="n"/>
      <c r="L411" s="43" t="n"/>
      <c r="M411" s="130" t="n">
        <v>2026</v>
      </c>
      <c r="N411" s="41" t="inlineStr">
        <is>
          <t>Robust deep learning pipeline to improve access to autism triage and diagnosis</t>
        </is>
      </c>
      <c r="O411" s="43" t="inlineStr">
        <is>
          <t>Edgar A Wakelin</t>
        </is>
      </c>
      <c r="P411" s="43" t="inlineStr">
        <is>
          <t>10.1007/S44163-026-01299-9</t>
        </is>
      </c>
      <c r="Q411" s="41" t="inlineStr">
        <is>
          <t>Discover Artificial Intelligence</t>
        </is>
      </c>
      <c r="R411" s="43" t="inlineStr">
        <is>
          <t>article</t>
        </is>
      </c>
      <c r="S411" s="43" t="inlineStr">
        <is>
          <t>Springer Nature</t>
        </is>
      </c>
      <c r="T411" s="43" t="inlineStr">
        <is>
          <t>https://doi.org/10.1007/s44163-026-01299-9</t>
        </is>
      </c>
      <c r="U411" s="41" t="inlineStr">
        <is>
          <t>Texto completo abierto revisado; evidencia y codificación en Extraccion_RQ_nuevos.</t>
        </is>
      </c>
      <c r="V411" s="43"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W411" s="43" t="inlineStr">
        <is>
          <t>open_full_text_review_2026_09_04</t>
        </is>
      </c>
      <c r="X411" s="43" t="inlineStr">
        <is>
          <t>doi:10.1007/s44163-026-01299-9</t>
        </is>
      </c>
      <c r="Y411" s="43">
        <f>COUNTIF($A$2:$A$431,A411)</f>
        <v/>
      </c>
      <c r="Z411" s="41">
        <f>IF(D411="Provisional include",IFERROR(IF(INDEX('Texto_completo_191'!$K$2:$K$193,MATCH(A411,'Texto_completo_191'!$A$2:$A$193,0))=0,"",INDEX('Texto_completo_191'!$K$2:$K$193,MATCH(A411,'Texto_completo_191'!$A$2:$A$193,0))),""),IF(D411="Excluded",J411,""))</f>
        <v/>
      </c>
      <c r="AA411" s="43">
        <f>IF(D411="Provisional include",IFERROR(IF(INDEX('Texto_completo_191'!$L$2:$L$193,MATCH(A411,'Texto_completo_191'!$A$2:$A$193,0))=0,"",INDEX('Texto_completo_191'!$L$2:$L$193,MATCH(A411,'Texto_completo_191'!$A$2:$A$193,0))),""),"")</f>
        <v/>
      </c>
      <c r="AB411" s="131">
        <f>IF(D411="Provisional include",IFERROR(IF(INDEX('Texto_completo_191'!$M$2:$M$193,MATCH(A411,'Texto_completo_191'!$A$2:$A$193,0))=0,"",INDEX('Texto_completo_191'!$M$2:$M$193,MATCH(A411,'Texto_completo_191'!$A$2:$A$193,0))),""),"")</f>
        <v/>
      </c>
    </row>
    <row r="412" ht="34" customHeight="1">
      <c r="A412" s="130" t="n">
        <v>411</v>
      </c>
      <c r="B412" s="43" t="inlineStr">
        <is>
          <t>include_after_title_abstract_screen</t>
        </is>
      </c>
      <c r="C412" s="41" t="inlineStr">
        <is>
          <t>Incluir provisionalmente</t>
        </is>
      </c>
      <c r="D412" s="43" t="inlineStr">
        <is>
          <t>Provisional include</t>
        </is>
      </c>
      <c r="E412" s="43" t="inlineStr">
        <is>
          <t>Sí</t>
        </is>
      </c>
      <c r="F412" s="43" t="inlineStr">
        <is>
          <t>Title/abstract screening</t>
        </is>
      </c>
      <c r="G412" s="41">
        <f>IF(D412="Provisional include",IFERROR(INDEX('Texto_completo_191'!$H$2:$H$193,MATCH(A412,'Texto_completo_191'!$A$2:$A$193,0)),"Not recorded"),IF(D412="Report not retrieved","Not retrieved","Not applicable"))</f>
        <v/>
      </c>
      <c r="H412" s="41">
        <f>IF(D412="Provisional include",IFERROR(INDEX('Texto_completo_191'!$J$2:$J$193,MATCH(A412,'Texto_completo_191'!$A$2:$A$193,0)),"Pending adjudication"),IF(D412="Report not retrieved","Report not retrieved","Not applicable"))</f>
        <v/>
      </c>
      <c r="I412" s="41" t="str"/>
      <c r="J412" s="41" t="inlineStr">
        <is>
          <t>Estudio primario o implementación/evaluación empírica de IA, aprendizaje automático o modelado computacional aplicado a ASD, riesgo, caracterización, apoyo o intervención.</t>
        </is>
      </c>
      <c r="K412" s="43" t="n"/>
      <c r="L412" s="43" t="n"/>
      <c r="M412" s="130" t="n">
        <v>2025</v>
      </c>
      <c r="N412" s="41" t="inlineStr">
        <is>
          <t>Blood-based DNA methylation markers for autism spectrum disorder identification using machine learning</t>
        </is>
      </c>
      <c r="O412" s="43" t="inlineStr">
        <is>
          <t>Yahui Yang and Zhiyuan Sun and Fengshu Zhu and Aiguo Chen</t>
        </is>
      </c>
      <c r="P412" s="43" t="inlineStr">
        <is>
          <t>10.1080/17501911.2025.2557186</t>
        </is>
      </c>
      <c r="Q412" s="41" t="inlineStr">
        <is>
          <t>Epigenomics</t>
        </is>
      </c>
      <c r="R412" s="43" t="inlineStr">
        <is>
          <t>article</t>
        </is>
      </c>
      <c r="S412" s="43" t="inlineStr">
        <is>
          <t>Taylor and Francis Ltd.</t>
        </is>
      </c>
      <c r="T412" s="43" t="inlineStr">
        <is>
          <t>https://doi.org/10.1080/17501911.2025.2557186</t>
        </is>
      </c>
      <c r="U412" s="41" t="str"/>
      <c r="V412" s="43"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W412" s="43" t="inlineStr">
        <is>
          <t>title_abstract_plus_targeted_primary_source_verification</t>
        </is>
      </c>
      <c r="X412" s="43" t="inlineStr">
        <is>
          <t>doi:10.1080/17501911.2025.2557186</t>
        </is>
      </c>
      <c r="Y412" s="43">
        <f>COUNTIF($A$2:$A$431,A412)</f>
        <v/>
      </c>
      <c r="Z412" s="41">
        <f>IF(D412="Provisional include",IFERROR(IF(INDEX('Texto_completo_191'!$K$2:$K$193,MATCH(A412,'Texto_completo_191'!$A$2:$A$193,0))=0,"",INDEX('Texto_completo_191'!$K$2:$K$193,MATCH(A412,'Texto_completo_191'!$A$2:$A$193,0))),""),IF(D412="Excluded",J412,""))</f>
        <v/>
      </c>
      <c r="AA412" s="43">
        <f>IF(D412="Provisional include",IFERROR(IF(INDEX('Texto_completo_191'!$L$2:$L$193,MATCH(A412,'Texto_completo_191'!$A$2:$A$193,0))=0,"",INDEX('Texto_completo_191'!$L$2:$L$193,MATCH(A412,'Texto_completo_191'!$A$2:$A$193,0))),""),"")</f>
        <v/>
      </c>
      <c r="AB412" s="131">
        <f>IF(D412="Provisional include",IFERROR(IF(INDEX('Texto_completo_191'!$M$2:$M$193,MATCH(A412,'Texto_completo_191'!$A$2:$A$193,0))=0,"",INDEX('Texto_completo_191'!$M$2:$M$193,MATCH(A412,'Texto_completo_191'!$A$2:$A$193,0))),""),"")</f>
        <v/>
      </c>
    </row>
    <row r="413" ht="34" customHeight="1">
      <c r="A413" s="130" t="n">
        <v>412</v>
      </c>
      <c r="B413" s="43" t="inlineStr">
        <is>
          <t>include_after_title_abstract_screen</t>
        </is>
      </c>
      <c r="C413" s="41" t="inlineStr">
        <is>
          <t>Incluir provisionalmente</t>
        </is>
      </c>
      <c r="D413" s="43" t="inlineStr">
        <is>
          <t>Provisional include</t>
        </is>
      </c>
      <c r="E413" s="43" t="inlineStr">
        <is>
          <t>Sí</t>
        </is>
      </c>
      <c r="F413" s="43" t="inlineStr">
        <is>
          <t>Title/abstract screening</t>
        </is>
      </c>
      <c r="G413" s="41">
        <f>IF(D413="Provisional include",IFERROR(INDEX('Texto_completo_191'!$H$2:$H$193,MATCH(A413,'Texto_completo_191'!$A$2:$A$193,0)),"Not recorded"),IF(D413="Report not retrieved","Not retrieved","Not applicable"))</f>
        <v/>
      </c>
      <c r="H413" s="41">
        <f>IF(D413="Provisional include",IFERROR(INDEX('Texto_completo_191'!$J$2:$J$193,MATCH(A413,'Texto_completo_191'!$A$2:$A$193,0)),"Pending adjudication"),IF(D413="Report not retrieved","Report not retrieved","Not applicable"))</f>
        <v/>
      </c>
      <c r="I413" s="41" t="str"/>
      <c r="J413" s="41" t="inlineStr">
        <is>
          <t>Estudio primario o implementación/evaluación empírica de IA, aprendizaje automático o modelado computacional aplicado a ASD, riesgo, caracterización, apoyo o intervención.</t>
        </is>
      </c>
      <c r="K413" s="43" t="n"/>
      <c r="L413" s="43" t="n"/>
      <c r="M413" s="130" t="n">
        <v>2026</v>
      </c>
      <c r="N413" s="41" t="inlineStr">
        <is>
          <t>Federated Transformer-Based Deep Learning Framework for Secure and Early Autism Diagnosis</t>
        </is>
      </c>
      <c r="O413" s="43" t="inlineStr">
        <is>
          <t>R Maddala Kranthi and R Venkatesan and C Amuthadevi and C Priyadharsini</t>
        </is>
      </c>
      <c r="P413" s="43" t="inlineStr">
        <is>
          <t>10.1007/S42979-026-04806-Y</t>
        </is>
      </c>
      <c r="Q413" s="41" t="inlineStr">
        <is>
          <t>SN Computer Science</t>
        </is>
      </c>
      <c r="R413" s="43" t="inlineStr">
        <is>
          <t>article</t>
        </is>
      </c>
      <c r="S413" s="43" t="inlineStr">
        <is>
          <t>Springer</t>
        </is>
      </c>
      <c r="T413" s="43" t="inlineStr">
        <is>
          <t>https://doi.org/10.1007/S42979-026-04806-Y</t>
        </is>
      </c>
      <c r="U413" s="41" t="str"/>
      <c r="V413" s="43"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W413" s="43" t="inlineStr">
        <is>
          <t>title_abstract_plus_targeted_primary_source_verification</t>
        </is>
      </c>
      <c r="X413" s="43" t="inlineStr">
        <is>
          <t>doi:10.1007/s42979-026-04806-y</t>
        </is>
      </c>
      <c r="Y413" s="43">
        <f>COUNTIF($A$2:$A$431,A413)</f>
        <v/>
      </c>
      <c r="Z413" s="41">
        <f>IF(D413="Provisional include",IFERROR(IF(INDEX('Texto_completo_191'!$K$2:$K$193,MATCH(A413,'Texto_completo_191'!$A$2:$A$193,0))=0,"",INDEX('Texto_completo_191'!$K$2:$K$193,MATCH(A413,'Texto_completo_191'!$A$2:$A$193,0))),""),IF(D413="Excluded",J413,""))</f>
        <v/>
      </c>
      <c r="AA413" s="43">
        <f>IF(D413="Provisional include",IFERROR(IF(INDEX('Texto_completo_191'!$L$2:$L$193,MATCH(A413,'Texto_completo_191'!$A$2:$A$193,0))=0,"",INDEX('Texto_completo_191'!$L$2:$L$193,MATCH(A413,'Texto_completo_191'!$A$2:$A$193,0))),""),"")</f>
        <v/>
      </c>
      <c r="AB413" s="131">
        <f>IF(D413="Provisional include",IFERROR(IF(INDEX('Texto_completo_191'!$M$2:$M$193,MATCH(A413,'Texto_completo_191'!$A$2:$A$193,0))=0,"",INDEX('Texto_completo_191'!$M$2:$M$193,MATCH(A413,'Texto_completo_191'!$A$2:$A$193,0))),""),"")</f>
        <v/>
      </c>
    </row>
    <row r="414" ht="34" customHeight="1">
      <c r="A414" s="130" t="n">
        <v>413</v>
      </c>
      <c r="B414" s="43" t="inlineStr">
        <is>
          <t>exclude_secondary_or_nonempirical_publication</t>
        </is>
      </c>
      <c r="C414" s="41" t="inlineStr">
        <is>
          <t>Excluir: publicación secundaria/no empírica</t>
        </is>
      </c>
      <c r="D414" s="43" t="inlineStr">
        <is>
          <t>Excluded</t>
        </is>
      </c>
      <c r="E414" s="43" t="inlineStr">
        <is>
          <t>No</t>
        </is>
      </c>
      <c r="F414" s="43" t="inlineStr">
        <is>
          <t>Title/abstract screening</t>
        </is>
      </c>
      <c r="G414" s="41">
        <f>IF(D414="Provisional include",IFERROR(INDEX('Texto_completo_191'!$H$2:$H$193,MATCH(A414,'Texto_completo_191'!$A$2:$A$193,0)),"Not recorded"),IF(D414="Report not retrieved","Not retrieved","Not applicable"))</f>
        <v/>
      </c>
      <c r="H414" s="41">
        <f>IF(D414="Provisional include",IFERROR(INDEX('Texto_completo_191'!$J$2:$J$193,MATCH(A414,'Texto_completo_191'!$A$2:$A$193,0)),"Pending adjudication"),IF(D414="Report not retrieved","Report not retrieved","Not applicable"))</f>
        <v/>
      </c>
      <c r="I414" s="41" t="str"/>
      <c r="J414" s="41" t="inlineStr">
        <is>
          <t>Revisión, metaanálisis, encuesta de literatura, protocolo, perspectiva, carta, editorial o capítulo de síntesis sin estudio primario elegible.</t>
        </is>
      </c>
      <c r="K414" s="43" t="n"/>
      <c r="L414" s="43" t="n"/>
      <c r="M414" s="130" t="n">
        <v>2025</v>
      </c>
      <c r="N414" s="41" t="inlineStr">
        <is>
          <t>Recent Developments in the Application of Artificial Intelligence and Machine Learning in Early Screening and Diagnosis of Autism</t>
        </is>
      </c>
      <c r="O414" s="43" t="inlineStr">
        <is>
          <t>Shyam Sundar Rajagopalan and Sanjay Ghosh</t>
        </is>
      </c>
      <c r="P414" s="43" t="inlineStr">
        <is>
          <t>10.1007/978-1-0716-4690-8_13</t>
        </is>
      </c>
      <c r="Q414" s="41" t="inlineStr">
        <is>
          <t>Methods in Molecular Biology</t>
        </is>
      </c>
      <c r="R414" s="43" t="inlineStr">
        <is>
          <t>article</t>
        </is>
      </c>
      <c r="S414" s="43" t="inlineStr">
        <is>
          <t>Humana Press Inc.</t>
        </is>
      </c>
      <c r="T414" s="43" t="inlineStr">
        <is>
          <t>https://doi.org/10.1007/978-1-0716-4690-8_13</t>
        </is>
      </c>
      <c r="U414" s="41" t="str"/>
      <c r="V414" s="43" t="inlineStr">
        <is>
          <t>Autism Spectrum Disorder (ASD or Autism) is a neurodevelopmental disorder that is characterized by challenges in social communication skills and the presence of restricted and repetitive behaviors during early childhood. ASD poses a significant public health challenge with increasing prevalence rates worldwide. Early diagnosis and intervention are critical for improving outcomes in children with ASD. However, current diagnostic methods often involve subjective assessments and are time-consuming. Currently, there are no known biomarkers for ASD, and the diagnosis is based on phenotypic manifestations observed by trained clinicians over time. Additionally, the heterogeneity of Autism and associated co-occurring conditions pose further challenges for screening and early detection. Recent advances in Artificial Intelligence (AI) and Machine Learning (ML) are transforming ASD screening and diagnosis. These computational technologies are capable of analyzing complex datasets and multiple modalities, including multi-omics, brain images, behavior assessments, medical and background information, and registry data to identify patterns that may not be evident to clinicians or parents. This article reviews recent developments in the application of AI/ML for ASD screening and early diagnosis. It also covers the use of AI/ML in understanding the biological underpinnings of ASD.</t>
        </is>
      </c>
      <c r="W414" s="43" t="inlineStr">
        <is>
          <t>title_abstract_plus_targeted_primary_source_verification</t>
        </is>
      </c>
      <c r="X414" s="43" t="inlineStr">
        <is>
          <t>doi:10.1007/978-1-0716-4690-8_13</t>
        </is>
      </c>
      <c r="Y414" s="43">
        <f>COUNTIF($A$2:$A$431,A414)</f>
        <v/>
      </c>
      <c r="Z414" s="41">
        <f>IF(D414="Provisional include",IFERROR(IF(INDEX('Texto_completo_191'!$K$2:$K$193,MATCH(A414,'Texto_completo_191'!$A$2:$A$193,0))=0,"",INDEX('Texto_completo_191'!$K$2:$K$193,MATCH(A414,'Texto_completo_191'!$A$2:$A$193,0))),""),IF(D414="Excluded",J414,""))</f>
        <v/>
      </c>
      <c r="AA414" s="43">
        <f>IF(D414="Provisional include",IFERROR(IF(INDEX('Texto_completo_191'!$L$2:$L$193,MATCH(A414,'Texto_completo_191'!$A$2:$A$193,0))=0,"",INDEX('Texto_completo_191'!$L$2:$L$193,MATCH(A414,'Texto_completo_191'!$A$2:$A$193,0))),""),"")</f>
        <v/>
      </c>
      <c r="AB414" s="131">
        <f>IF(D414="Provisional include",IFERROR(IF(INDEX('Texto_completo_191'!$M$2:$M$193,MATCH(A414,'Texto_completo_191'!$A$2:$A$193,0))=0,"",INDEX('Texto_completo_191'!$M$2:$M$193,MATCH(A414,'Texto_completo_191'!$A$2:$A$193,0))),""),"")</f>
        <v/>
      </c>
    </row>
    <row r="415" ht="34" customHeight="1">
      <c r="A415" s="130" t="n">
        <v>414</v>
      </c>
      <c r="B415" s="43" t="inlineStr">
        <is>
          <t>invalid_malformed_search_record</t>
        </is>
      </c>
      <c r="C415" s="41" t="inlineStr">
        <is>
          <t>Excluir: registro inválido</t>
        </is>
      </c>
      <c r="D415" s="43" t="inlineStr">
        <is>
          <t>Invalid record</t>
        </is>
      </c>
      <c r="E415" s="43" t="inlineStr">
        <is>
          <t>No</t>
        </is>
      </c>
      <c r="F415" s="43" t="inlineStr">
        <is>
          <t>Record validation</t>
        </is>
      </c>
      <c r="G415" s="41">
        <f>IF(D415="Provisional include",IFERROR(INDEX('Texto_completo_191'!$H$2:$H$193,MATCH(A415,'Texto_completo_191'!$A$2:$A$193,0)),"Not recorded"),IF(D415="Report not retrieved","Not retrieved","Not applicable"))</f>
        <v/>
      </c>
      <c r="H415" s="41">
        <f>IF(D415="Provisional include",IFERROR(INDEX('Texto_completo_191'!$J$2:$J$193,MATCH(A415,'Texto_completo_191'!$A$2:$A$193,0)),"Pending adjudication"),IF(D415="Report not retrieved","Report not retrieved","Not applicable"))</f>
        <v/>
      </c>
      <c r="I415" s="41" t="str"/>
      <c r="J415" s="41" t="inlineStr">
        <is>
          <t>Cadena de búsqueda exportada erróneamente como si fuera una referencia bibliográfica.</t>
        </is>
      </c>
      <c r="K415" s="43" t="n">
        <v>357</v>
      </c>
      <c r="L415" s="43" t="n"/>
      <c r="M415" s="130" t="n"/>
      <c r="N415" s="41" t="inlineStr">
        <is>
          <t>(("autism"[Title] OR "autism spectrum disorder"[Title] OR ASD[Title]) AND ("artificial intelligence"[Title/Abstract] OR "machine learning"[Title/Abstract] OR "deep learning"[Title/Abstract] OR "computer vision"[Title/Abstract] OR "natural language pr - S…</t>
        </is>
      </c>
      <c r="O415" s="43" t="n"/>
      <c r="P415" s="43" t="n"/>
      <c r="Q415" s="41" t="n"/>
      <c r="R415" s="43" t="inlineStr">
        <is>
          <t>misc</t>
        </is>
      </c>
      <c r="S415" s="43" t="n"/>
      <c r="T415" s="43"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U415" s="41" t="str"/>
      <c r="V415" s="43" t="n"/>
      <c r="W415" s="43" t="inlineStr">
        <is>
          <t>title_abstract_plus_targeted_primary_source_verification</t>
        </is>
      </c>
      <c r="X415" s="43" t="inlineStr">
        <is>
          <t>title:autism title or autism spectrum disorder title or asd title and artificial intelligence title abstract or machine learning title abstract or deep learning title abstract or computer vision title abstract or natural language pr s</t>
        </is>
      </c>
      <c r="Y415" s="43">
        <f>COUNTIF($A$2:$A$431,A415)</f>
        <v/>
      </c>
      <c r="Z415" s="41">
        <f>IF(D415="Provisional include",IFERROR(IF(INDEX('Texto_completo_191'!$K$2:$K$193,MATCH(A415,'Texto_completo_191'!$A$2:$A$193,0))=0,"",INDEX('Texto_completo_191'!$K$2:$K$193,MATCH(A415,'Texto_completo_191'!$A$2:$A$193,0))),""),IF(D415="Excluded",J415,""))</f>
        <v/>
      </c>
      <c r="AA415" s="43">
        <f>IF(D415="Provisional include",IFERROR(IF(INDEX('Texto_completo_191'!$L$2:$L$193,MATCH(A415,'Texto_completo_191'!$A$2:$A$193,0))=0,"",INDEX('Texto_completo_191'!$L$2:$L$193,MATCH(A415,'Texto_completo_191'!$A$2:$A$193,0))),""),"")</f>
        <v/>
      </c>
      <c r="AB415" s="131">
        <f>IF(D415="Provisional include",IFERROR(IF(INDEX('Texto_completo_191'!$M$2:$M$193,MATCH(A415,'Texto_completo_191'!$A$2:$A$193,0))=0,"",INDEX('Texto_completo_191'!$M$2:$M$193,MATCH(A415,'Texto_completo_191'!$A$2:$A$193,0))),""),"")</f>
        <v/>
      </c>
    </row>
    <row r="416" ht="34" customHeight="1">
      <c r="A416" s="130" t="n">
        <v>415</v>
      </c>
      <c r="B416" s="43" t="inlineStr">
        <is>
          <t>include_after_title_abstract_screen</t>
        </is>
      </c>
      <c r="C416" s="41" t="inlineStr">
        <is>
          <t>Incluir provisionalmente</t>
        </is>
      </c>
      <c r="D416" s="43" t="inlineStr">
        <is>
          <t>Provisional include</t>
        </is>
      </c>
      <c r="E416" s="43" t="inlineStr">
        <is>
          <t>Sí</t>
        </is>
      </c>
      <c r="F416" s="43" t="inlineStr">
        <is>
          <t>Title/abstract screening</t>
        </is>
      </c>
      <c r="G416" s="41">
        <f>IF(D416="Provisional include",IFERROR(INDEX('Texto_completo_191'!$H$2:$H$193,MATCH(A416,'Texto_completo_191'!$A$2:$A$193,0)),"Not recorded"),IF(D416="Report not retrieved","Not retrieved","Not applicable"))</f>
        <v/>
      </c>
      <c r="H416" s="41">
        <f>IF(D416="Provisional include",IFERROR(INDEX('Texto_completo_191'!$J$2:$J$193,MATCH(A416,'Texto_completo_191'!$A$2:$A$193,0)),"Pending adjudication"),IF(D416="Report not retrieved","Report not retrieved","Not applicable"))</f>
        <v/>
      </c>
      <c r="I416" s="41" t="str"/>
      <c r="J416" s="41" t="inlineStr">
        <is>
          <t>Estudio primario o implementación/evaluación empírica de IA, aprendizaje automático o modelado computacional aplicado a ASD, riesgo, caracterización, apoyo o intervención.</t>
        </is>
      </c>
      <c r="K416" s="43" t="n"/>
      <c r="L416" s="43" t="n"/>
      <c r="M416" s="130" t="n">
        <v>2025</v>
      </c>
      <c r="N416" s="41" t="inlineStr">
        <is>
          <t>Artificial intelligence-based diagnostic model for autism spectrum disorder using blood biomarkers</t>
        </is>
      </c>
      <c r="O416" s="43" t="inlineStr">
        <is>
          <t>Warda M Shaban</t>
        </is>
      </c>
      <c r="P416" s="43" t="inlineStr">
        <is>
          <t>10.1007/S00521-025-11553-3</t>
        </is>
      </c>
      <c r="Q416" s="41" t="inlineStr">
        <is>
          <t>Neural Computing and Applications</t>
        </is>
      </c>
      <c r="R416" s="43" t="inlineStr">
        <is>
          <t>article</t>
        </is>
      </c>
      <c r="S416" s="43" t="inlineStr">
        <is>
          <t>Springer Science and Business Media Deutschland GmbH</t>
        </is>
      </c>
      <c r="T416" s="43" t="inlineStr">
        <is>
          <t>https://doi.org/10.1007/S00521-025-11553-3</t>
        </is>
      </c>
      <c r="U416" s="41" t="str"/>
      <c r="V416" s="43"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W416" s="43" t="inlineStr">
        <is>
          <t>title_abstract_plus_targeted_primary_source_verification</t>
        </is>
      </c>
      <c r="X416" s="43" t="inlineStr">
        <is>
          <t>doi:10.1007/s00521-025-11553-3</t>
        </is>
      </c>
      <c r="Y416" s="43">
        <f>COUNTIF($A$2:$A$431,A416)</f>
        <v/>
      </c>
      <c r="Z416" s="41">
        <f>IF(D416="Provisional include",IFERROR(IF(INDEX('Texto_completo_191'!$K$2:$K$193,MATCH(A416,'Texto_completo_191'!$A$2:$A$193,0))=0,"",INDEX('Texto_completo_191'!$K$2:$K$193,MATCH(A416,'Texto_completo_191'!$A$2:$A$193,0))),""),IF(D416="Excluded",J416,""))</f>
        <v/>
      </c>
      <c r="AA416" s="43">
        <f>IF(D416="Provisional include",IFERROR(IF(INDEX('Texto_completo_191'!$L$2:$L$193,MATCH(A416,'Texto_completo_191'!$A$2:$A$193,0))=0,"",INDEX('Texto_completo_191'!$L$2:$L$193,MATCH(A416,'Texto_completo_191'!$A$2:$A$193,0))),""),"")</f>
        <v/>
      </c>
      <c r="AB416" s="131">
        <f>IF(D416="Provisional include",IFERROR(IF(INDEX('Texto_completo_191'!$M$2:$M$193,MATCH(A416,'Texto_completo_191'!$A$2:$A$193,0))=0,"",INDEX('Texto_completo_191'!$M$2:$M$193,MATCH(A416,'Texto_completo_191'!$A$2:$A$193,0))),""),"")</f>
        <v/>
      </c>
    </row>
    <row r="417" ht="34" customHeight="1">
      <c r="A417" s="130" t="n">
        <v>416</v>
      </c>
      <c r="B417" s="43" t="inlineStr">
        <is>
          <t>include_after_title_abstract_screen</t>
        </is>
      </c>
      <c r="C417" s="41" t="inlineStr">
        <is>
          <t>Incluir provisionalmente</t>
        </is>
      </c>
      <c r="D417" s="43" t="inlineStr">
        <is>
          <t>Provisional include</t>
        </is>
      </c>
      <c r="E417" s="43" t="inlineStr">
        <is>
          <t>Sí</t>
        </is>
      </c>
      <c r="F417" s="43" t="inlineStr">
        <is>
          <t>Title/abstract screening</t>
        </is>
      </c>
      <c r="G417" s="41">
        <f>IF(D417="Provisional include",IFERROR(INDEX('Texto_completo_191'!$H$2:$H$193,MATCH(A417,'Texto_completo_191'!$A$2:$A$193,0)),"Not recorded"),IF(D417="Report not retrieved","Not retrieved","Not applicable"))</f>
        <v/>
      </c>
      <c r="H417" s="41">
        <f>IF(D417="Provisional include",IFERROR(INDEX('Texto_completo_191'!$J$2:$J$193,MATCH(A417,'Texto_completo_191'!$A$2:$A$193,0)),"Pending adjudication"),IF(D417="Report not retrieved","Report not retrieved","Not applicable"))</f>
        <v/>
      </c>
      <c r="I417" s="41" t="str"/>
      <c r="J417" s="41" t="inlineStr">
        <is>
          <t>Estudio primario o implementación/evaluación empírica de IA, aprendizaje automático o modelado computacional aplicado a ASD, riesgo, caracterización, apoyo o intervención.</t>
        </is>
      </c>
      <c r="K417" s="43" t="n"/>
      <c r="L417" s="43" t="n"/>
      <c r="M417" s="130" t="n">
        <v>2026</v>
      </c>
      <c r="N417" s="41" t="inlineStr">
        <is>
          <t>An explainable deep learning framework for screening level autism severity using behavioural data</t>
        </is>
      </c>
      <c r="O417" s="43" t="inlineStr">
        <is>
          <t>Vijayalaxmi N Rathod and R H Goudar and Sangeeta Sangani</t>
        </is>
      </c>
      <c r="P417" s="43" t="inlineStr">
        <is>
          <t>10.1007/S42452-026-08352-3</t>
        </is>
      </c>
      <c r="Q417" s="41" t="inlineStr">
        <is>
          <t>Discover Applied Sciences</t>
        </is>
      </c>
      <c r="R417" s="43" t="inlineStr">
        <is>
          <t>article</t>
        </is>
      </c>
      <c r="S417" s="43" t="inlineStr">
        <is>
          <t>Springer Nature</t>
        </is>
      </c>
      <c r="T417" s="43" t="inlineStr">
        <is>
          <t>https://doi.org/10.1007/S42452-026-08352-3</t>
        </is>
      </c>
      <c r="U417" s="41" t="str"/>
      <c r="V417" s="43"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W417" s="43" t="inlineStr">
        <is>
          <t>title_abstract_plus_targeted_primary_source_verification</t>
        </is>
      </c>
      <c r="X417" s="43" t="inlineStr">
        <is>
          <t>doi:10.1007/s42452-026-08352-3</t>
        </is>
      </c>
      <c r="Y417" s="43">
        <f>COUNTIF($A$2:$A$431,A417)</f>
        <v/>
      </c>
      <c r="Z417" s="41">
        <f>IF(D417="Provisional include",IFERROR(IF(INDEX('Texto_completo_191'!$K$2:$K$193,MATCH(A417,'Texto_completo_191'!$A$2:$A$193,0))=0,"",INDEX('Texto_completo_191'!$K$2:$K$193,MATCH(A417,'Texto_completo_191'!$A$2:$A$193,0))),""),IF(D417="Excluded",J417,""))</f>
        <v/>
      </c>
      <c r="AA417" s="43">
        <f>IF(D417="Provisional include",IFERROR(IF(INDEX('Texto_completo_191'!$L$2:$L$193,MATCH(A417,'Texto_completo_191'!$A$2:$A$193,0))=0,"",INDEX('Texto_completo_191'!$L$2:$L$193,MATCH(A417,'Texto_completo_191'!$A$2:$A$193,0))),""),"")</f>
        <v/>
      </c>
      <c r="AB417" s="131">
        <f>IF(D417="Provisional include",IFERROR(IF(INDEX('Texto_completo_191'!$M$2:$M$193,MATCH(A417,'Texto_completo_191'!$A$2:$A$193,0))=0,"",INDEX('Texto_completo_191'!$M$2:$M$193,MATCH(A417,'Texto_completo_191'!$A$2:$A$193,0))),""),"")</f>
        <v/>
      </c>
    </row>
    <row r="418" ht="34" customHeight="1">
      <c r="A418" s="130" t="n">
        <v>417</v>
      </c>
      <c r="B418" s="43" t="inlineStr">
        <is>
          <t>include_after_full_text_open_access</t>
        </is>
      </c>
      <c r="C418" s="41" t="inlineStr">
        <is>
          <t>Incluir tras revisión de texto completo abierto</t>
        </is>
      </c>
      <c r="D418" s="43" t="inlineStr">
        <is>
          <t>Provisional include</t>
        </is>
      </c>
      <c r="E418" s="43" t="inlineStr">
        <is>
          <t>Sí</t>
        </is>
      </c>
      <c r="F418" s="43" t="inlineStr">
        <is>
          <t>Full-text review</t>
        </is>
      </c>
      <c r="G418" s="41">
        <f>IF(D418="Provisional include",IFERROR(INDEX('Texto_completo_191'!$H$2:$H$193,MATCH(A418,'Texto_completo_191'!$A$2:$A$193,0)),"Not recorded"),IF(D418="Report not retrieved","Not retrieved","Not applicable"))</f>
        <v/>
      </c>
      <c r="H418" s="41">
        <f>IF(D418="Provisional include",IFERROR(INDEX('Texto_completo_191'!$J$2:$J$193,MATCH(A418,'Texto_completo_191'!$A$2:$A$193,0)),"Pending adjudication"),IF(D418="Report not retrieved","Report not retrieved","Not applicable"))</f>
        <v/>
      </c>
      <c r="I418" s="41" t="n"/>
      <c r="J418" s="41" t="inlineStr">
        <is>
          <t>Texto completo confirma estudio primario con Deep Learning aplicado a ASD (Segmentation and severity characterization).</t>
        </is>
      </c>
      <c r="K418" s="43" t="n"/>
      <c r="L418" s="43" t="n"/>
      <c r="M418" s="130" t="n">
        <v>2025</v>
      </c>
      <c r="N418" s="41" t="inlineStr">
        <is>
          <t>Perivascular Space Burden in Children With Autism Spectrum Disorder Correlates With Neurodevelopmental Severity</t>
        </is>
      </c>
      <c r="O418" s="43" t="inlineStr">
        <is>
          <t>Giulia Frigerio and Gloria Rizzato and Denis Peruzzo and Tommaso Ciceri and Elisa Mani and Fabiola Lanteri and Valentina Mariani and Massimo Molteni and Nivedita Agarwal</t>
        </is>
      </c>
      <c r="P418" s="43" t="inlineStr">
        <is>
          <t>10.1002/jmri.70023</t>
        </is>
      </c>
      <c r="Q418" s="41" t="inlineStr">
        <is>
          <t>Journal of Magnetic Resonance Imaging</t>
        </is>
      </c>
      <c r="R418" s="43" t="inlineStr">
        <is>
          <t>article</t>
        </is>
      </c>
      <c r="S418" s="43" t="inlineStr">
        <is>
          <t>John Wiley and Sons Inc</t>
        </is>
      </c>
      <c r="T418" s="43" t="inlineStr">
        <is>
          <t>https://onlinelibrary.wiley.com/doi/pdfdirect/10.1002/jmri.70023</t>
        </is>
      </c>
      <c r="U418" s="41" t="inlineStr">
        <is>
          <t>Texto completo abierto revisado; evidencia y codificación en Extraccion_RQ_nuevos.</t>
        </is>
      </c>
      <c r="V418" s="43"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W418" s="43" t="inlineStr">
        <is>
          <t>open_full_text_review_2026_09_04</t>
        </is>
      </c>
      <c r="X418" s="43" t="inlineStr">
        <is>
          <t>doi:10.1002/jmri.70023</t>
        </is>
      </c>
      <c r="Y418" s="43">
        <f>COUNTIF($A$2:$A$431,A418)</f>
        <v/>
      </c>
      <c r="Z418" s="41">
        <f>IF(D418="Provisional include",IFERROR(IF(INDEX('Texto_completo_191'!$K$2:$K$193,MATCH(A418,'Texto_completo_191'!$A$2:$A$193,0))=0,"",INDEX('Texto_completo_191'!$K$2:$K$193,MATCH(A418,'Texto_completo_191'!$A$2:$A$193,0))),""),IF(D418="Excluded",J418,""))</f>
        <v/>
      </c>
      <c r="AA418" s="43">
        <f>IF(D418="Provisional include",IFERROR(IF(INDEX('Texto_completo_191'!$L$2:$L$193,MATCH(A418,'Texto_completo_191'!$A$2:$A$193,0))=0,"",INDEX('Texto_completo_191'!$L$2:$L$193,MATCH(A418,'Texto_completo_191'!$A$2:$A$193,0))),""),"")</f>
        <v/>
      </c>
      <c r="AB418" s="131">
        <f>IF(D418="Provisional include",IFERROR(IF(INDEX('Texto_completo_191'!$M$2:$M$193,MATCH(A418,'Texto_completo_191'!$A$2:$A$193,0))=0,"",INDEX('Texto_completo_191'!$M$2:$M$193,MATCH(A418,'Texto_completo_191'!$A$2:$A$193,0))),""),"")</f>
        <v/>
      </c>
    </row>
    <row r="419" ht="34" customHeight="1">
      <c r="A419" s="130" t="n">
        <v>418</v>
      </c>
      <c r="B419" s="43" t="inlineStr">
        <is>
          <t>exclude_secondary_or_nonempirical_publication</t>
        </is>
      </c>
      <c r="C419" s="41" t="inlineStr">
        <is>
          <t>Excluir: publicación secundaria/no empírica</t>
        </is>
      </c>
      <c r="D419" s="43" t="inlineStr">
        <is>
          <t>Excluded</t>
        </is>
      </c>
      <c r="E419" s="43" t="inlineStr">
        <is>
          <t>No</t>
        </is>
      </c>
      <c r="F419" s="43" t="inlineStr">
        <is>
          <t>Title/abstract screening</t>
        </is>
      </c>
      <c r="G419" s="41">
        <f>IF(D419="Provisional include",IFERROR(INDEX('Texto_completo_191'!$H$2:$H$193,MATCH(A419,'Texto_completo_191'!$A$2:$A$193,0)),"Not recorded"),IF(D419="Report not retrieved","Not retrieved","Not applicable"))</f>
        <v/>
      </c>
      <c r="H419" s="41">
        <f>IF(D419="Provisional include",IFERROR(INDEX('Texto_completo_191'!$J$2:$J$193,MATCH(A419,'Texto_completo_191'!$A$2:$A$193,0)),"Pending adjudication"),IF(D419="Report not retrieved","Report not retrieved","Not applicable"))</f>
        <v/>
      </c>
      <c r="I419" s="41" t="str"/>
      <c r="J419" s="41" t="inlineStr">
        <is>
          <t>Revisión, metaanálisis, encuesta de literatura, protocolo, perspectiva, carta, editorial o capítulo de síntesis sin estudio primario elegible.</t>
        </is>
      </c>
      <c r="K419" s="43" t="n"/>
      <c r="L419" s="43" t="n"/>
      <c r="M419" s="130" t="n">
        <v>2025</v>
      </c>
      <c r="N419" s="41" t="inlineStr">
        <is>
          <t>A Review on Autism Spectrum Disorder Screening by Artificial Intelligence Methods</t>
        </is>
      </c>
      <c r="O419" s="43" t="inlineStr">
        <is>
          <t>Si Jia Jia and Jia Qi Jing and Chang Jiang Yang</t>
        </is>
      </c>
      <c r="P419" s="43" t="inlineStr">
        <is>
          <t>10.1007/s10803-024-06429-9</t>
        </is>
      </c>
      <c r="Q419" s="41" t="inlineStr">
        <is>
          <t>Journal of Autism and Developmental Disorders</t>
        </is>
      </c>
      <c r="R419" s="43" t="inlineStr">
        <is>
          <t>article</t>
        </is>
      </c>
      <c r="S419" s="43" t="inlineStr">
        <is>
          <t>Springer</t>
        </is>
      </c>
      <c r="T419" s="43" t="inlineStr">
        <is>
          <t>https://doi.org/10.1007/s10803-024-06429-9</t>
        </is>
      </c>
      <c r="U419" s="41" t="str"/>
      <c r="V419" s="43" t="inlineStr">
        <is>
          <t>Purpose: With the increasing prevalence of autism spectrum disorders (ASD), the importance of early screening and diagnosis has been subject to considerable discussion. Given the subtle differences between ASD children and typically developing children during the early stages of development, it is imperative to investigate the utilization of automatic recognition methods powered by artificial intelligence. We aim to summarize the research work on this topic and sort out the markers that can be used for identification. Methods: We searched the papers published in the Web of Science, PubMed, Scopus, Medline, SpringerLink, Wiley Online Library, and EBSCO databases from 1st January 2013 to 13th November 2023, and 43 articles were included. Results: These articles mainly divided recognition markers into five categories: gaze behaviors, facial expressions, motor movements, voice features, and task performance. Based on the above markers, the accuracy of artificial intelligence screening ranged from 62.13 to 100%, the sensitivity ranged from 69.67 to 100%, the specificity ranged from 54 to 100%. Conclusion: Therefore, artificial intelligence recognition holds promise as a tool for identifying children with ASD. However, it still needs to continually enhance the screening model and improve accuracy through multimodal screening, thereby facilitating timely intervention and treatment.</t>
        </is>
      </c>
      <c r="W419" s="43" t="inlineStr">
        <is>
          <t>title_abstract_plus_targeted_primary_source_verification</t>
        </is>
      </c>
      <c r="X419" s="43" t="inlineStr">
        <is>
          <t>doi:10.1007/s10803-024-06429-9</t>
        </is>
      </c>
      <c r="Y419" s="43">
        <f>COUNTIF($A$2:$A$431,A419)</f>
        <v/>
      </c>
      <c r="Z419" s="41">
        <f>IF(D419="Provisional include",IFERROR(IF(INDEX('Texto_completo_191'!$K$2:$K$193,MATCH(A419,'Texto_completo_191'!$A$2:$A$193,0))=0,"",INDEX('Texto_completo_191'!$K$2:$K$193,MATCH(A419,'Texto_completo_191'!$A$2:$A$193,0))),""),IF(D419="Excluded",J419,""))</f>
        <v/>
      </c>
      <c r="AA419" s="43">
        <f>IF(D419="Provisional include",IFERROR(IF(INDEX('Texto_completo_191'!$L$2:$L$193,MATCH(A419,'Texto_completo_191'!$A$2:$A$193,0))=0,"",INDEX('Texto_completo_191'!$L$2:$L$193,MATCH(A419,'Texto_completo_191'!$A$2:$A$193,0))),""),"")</f>
        <v/>
      </c>
      <c r="AB419" s="131">
        <f>IF(D419="Provisional include",IFERROR(IF(INDEX('Texto_completo_191'!$M$2:$M$193,MATCH(A419,'Texto_completo_191'!$A$2:$A$193,0))=0,"",INDEX('Texto_completo_191'!$M$2:$M$193,MATCH(A419,'Texto_completo_191'!$A$2:$A$193,0))),""),"")</f>
        <v/>
      </c>
    </row>
    <row r="420" ht="34" customHeight="1">
      <c r="A420" s="130" t="n">
        <v>419</v>
      </c>
      <c r="B420" s="43" t="inlineStr">
        <is>
          <t>exclude_secondary_or_nonempirical_publication</t>
        </is>
      </c>
      <c r="C420" s="41" t="inlineStr">
        <is>
          <t>Excluir: publicación secundaria/no empírica</t>
        </is>
      </c>
      <c r="D420" s="43" t="inlineStr">
        <is>
          <t>Excluded</t>
        </is>
      </c>
      <c r="E420" s="43" t="inlineStr">
        <is>
          <t>No</t>
        </is>
      </c>
      <c r="F420" s="43" t="inlineStr">
        <is>
          <t>Title/abstract screening</t>
        </is>
      </c>
      <c r="G420" s="41">
        <f>IF(D420="Provisional include",IFERROR(INDEX('Texto_completo_191'!$H$2:$H$193,MATCH(A420,'Texto_completo_191'!$A$2:$A$193,0)),"Not recorded"),IF(D420="Report not retrieved","Not retrieved","Not applicable"))</f>
        <v/>
      </c>
      <c r="H420" s="41">
        <f>IF(D420="Provisional include",IFERROR(INDEX('Texto_completo_191'!$J$2:$J$193,MATCH(A420,'Texto_completo_191'!$A$2:$A$193,0)),"Pending adjudication"),IF(D420="Report not retrieved","Report not retrieved","Not applicable"))</f>
        <v/>
      </c>
      <c r="I420" s="41" t="str"/>
      <c r="J420" s="41" t="inlineStr">
        <is>
          <t>Revisión, metaanálisis, encuesta de literatura, protocolo, perspectiva, carta, editorial o capítulo de síntesis sin estudio primario elegible.</t>
        </is>
      </c>
      <c r="K420" s="43" t="n"/>
      <c r="L420" s="43" t="n"/>
      <c r="M420" s="130" t="n">
        <v>2026</v>
      </c>
      <c r="N420" s="41" t="inlineStr">
        <is>
          <t>Emerging Role of Artificial Intelligence (AI) in Early Autism Diagnosis: Comprehensive Review</t>
        </is>
      </c>
      <c r="O420" s="43" t="inlineStr">
        <is>
          <t>Shivani Pant and Anita Gehlot and Rajesh Singh and Shital Yadav and Rahul Mahala and Nagendar Yamsani</t>
        </is>
      </c>
      <c r="P420" s="43" t="inlineStr">
        <is>
          <t>10.1007/978-3-032-18144-2_16</t>
        </is>
      </c>
      <c r="Q420" s="41" t="inlineStr">
        <is>
          <t>Lecture Notes in Networks and Systems</t>
        </is>
      </c>
      <c r="R420" s="43" t="inlineStr">
        <is>
          <t>article</t>
        </is>
      </c>
      <c r="S420" s="43" t="inlineStr">
        <is>
          <t>Springer Science and Business Media Deutschland GmbH</t>
        </is>
      </c>
      <c r="T420" s="43" t="inlineStr">
        <is>
          <t>https://doi.org/10.1007/978-3-032-18144-2_16</t>
        </is>
      </c>
      <c r="U420" s="41" t="str"/>
      <c r="V420" s="43" t="inlineStr">
        <is>
          <t>SDG 10 aims to reduce inequalities and ensure no one is left behind. Autism, a complex neurological disorder, is found in around 1/100 children worldwide. Early diagnosis is crucial for effective treatment and intervention. Artificial Intelligence (AI) has emerged as a revolutionary tool in ASD research, enhancing early detection mechanisms and improving symptom management. ML, supervised, unsupervised, semi-supervised, and reinforcement learning algorithms are used for image recognition, language understanding, and speech processing. This paper aims to emphasize the role of AI in early autism diagnosis and to identify and evaluate various AI-based algorithms used for accurate autism detection. Autism diagnosis is challenging due to the lack of standard medical tests. AI interventions, such as natural language processing, machine learning and deep learning. Can improve early diagnosis by identifying complex patterns and detecting subtle symptoms. However, issues such as algorithm transparency and data privacy must be addressed. With continued research and ethical AI technology, these algorithms can transform early ASD diagnosis, enabling timely intervention and improved outcomes.</t>
        </is>
      </c>
      <c r="W420" s="43" t="inlineStr">
        <is>
          <t>title_abstract_plus_targeted_primary_source_verification</t>
        </is>
      </c>
      <c r="X420" s="43" t="inlineStr">
        <is>
          <t>doi:10.1007/978-3-032-18144-2_16</t>
        </is>
      </c>
      <c r="Y420" s="43">
        <f>COUNTIF($A$2:$A$431,A420)</f>
        <v/>
      </c>
      <c r="Z420" s="41">
        <f>IF(D420="Provisional include",IFERROR(IF(INDEX('Texto_completo_191'!$K$2:$K$193,MATCH(A420,'Texto_completo_191'!$A$2:$A$193,0))=0,"",INDEX('Texto_completo_191'!$K$2:$K$193,MATCH(A420,'Texto_completo_191'!$A$2:$A$193,0))),""),IF(D420="Excluded",J420,""))</f>
        <v/>
      </c>
      <c r="AA420" s="43">
        <f>IF(D420="Provisional include",IFERROR(IF(INDEX('Texto_completo_191'!$L$2:$L$193,MATCH(A420,'Texto_completo_191'!$A$2:$A$193,0))=0,"",INDEX('Texto_completo_191'!$L$2:$L$193,MATCH(A420,'Texto_completo_191'!$A$2:$A$193,0))),""),"")</f>
        <v/>
      </c>
      <c r="AB420" s="131">
        <f>IF(D420="Provisional include",IFERROR(IF(INDEX('Texto_completo_191'!$M$2:$M$193,MATCH(A420,'Texto_completo_191'!$A$2:$A$193,0))=0,"",INDEX('Texto_completo_191'!$M$2:$M$193,MATCH(A420,'Texto_completo_191'!$A$2:$A$193,0))),""),"")</f>
        <v/>
      </c>
    </row>
    <row r="421" ht="34" customHeight="1">
      <c r="A421" s="130" t="n">
        <v>420</v>
      </c>
      <c r="B421" s="43" t="inlineStr">
        <is>
          <t>include_after_full_text_open_access</t>
        </is>
      </c>
      <c r="C421" s="41" t="inlineStr">
        <is>
          <t>Incluir tras revisión de texto completo abierto</t>
        </is>
      </c>
      <c r="D421" s="43" t="inlineStr">
        <is>
          <t>Provisional include</t>
        </is>
      </c>
      <c r="E421" s="43" t="inlineStr">
        <is>
          <t>Sí</t>
        </is>
      </c>
      <c r="F421" s="43" t="inlineStr">
        <is>
          <t>Full-text review</t>
        </is>
      </c>
      <c r="G421" s="41">
        <f>IF(D421="Provisional include",IFERROR(INDEX('Texto_completo_191'!$H$2:$H$193,MATCH(A421,'Texto_completo_191'!$A$2:$A$193,0)),"Not recorded"),IF(D421="Report not retrieved","Not retrieved","Not applicable"))</f>
        <v/>
      </c>
      <c r="H421" s="41">
        <f>IF(D421="Provisional include",IFERROR(INDEX('Texto_completo_191'!$J$2:$J$193,MATCH(A421,'Texto_completo_191'!$A$2:$A$193,0)),"Pending adjudication"),IF(D421="Report not retrieved","Report not retrieved","Not applicable"))</f>
        <v/>
      </c>
      <c r="I421" s="41" t="n"/>
      <c r="J421" s="41" t="inlineStr">
        <is>
          <t>Texto completo confirma estudio primario con Deep Learning aplicado a ASD (ASD-stage classification).</t>
        </is>
      </c>
      <c r="K421" s="43" t="n"/>
      <c r="L421" s="43" t="n"/>
      <c r="M421" s="130" t="n">
        <v>2025</v>
      </c>
      <c r="N421" s="41" t="inlineStr">
        <is>
          <t>Two-tier nature inspired optimization-driven ensemble of deep learning models for effective autism spectrum disorder diagnosis in disabled persons</t>
        </is>
      </c>
      <c r="O421" s="43" t="inlineStr">
        <is>
          <t>Saud S Alotaibi and Turki Ali Alghamdi and Reem Alharthi</t>
        </is>
      </c>
      <c r="P421" s="43" t="inlineStr">
        <is>
          <t>10.1038/S41598-025-93802-Y</t>
        </is>
      </c>
      <c r="Q421" s="41" t="inlineStr">
        <is>
          <t>Scientific Reports</t>
        </is>
      </c>
      <c r="R421" s="43" t="inlineStr">
        <is>
          <t>article</t>
        </is>
      </c>
      <c r="S421" s="43" t="inlineStr">
        <is>
          <t>Nature Research</t>
        </is>
      </c>
      <c r="T421" s="43" t="inlineStr">
        <is>
          <t>https://doi.org/10.1038/s41598-025-93802-y</t>
        </is>
      </c>
      <c r="U421" s="41" t="inlineStr">
        <is>
          <t>Texto completo abierto revisado; evidencia y codificación en Extraccion_RQ_nuevos.</t>
        </is>
      </c>
      <c r="V421" s="43"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W421" s="43" t="inlineStr">
        <is>
          <t>open_full_text_review_2026_09_04</t>
        </is>
      </c>
      <c r="X421" s="43" t="inlineStr">
        <is>
          <t>doi:10.1038/s41598-025-93802-y</t>
        </is>
      </c>
      <c r="Y421" s="43">
        <f>COUNTIF($A$2:$A$431,A421)</f>
        <v/>
      </c>
      <c r="Z421" s="41">
        <f>IF(D421="Provisional include",IFERROR(IF(INDEX('Texto_completo_191'!$K$2:$K$193,MATCH(A421,'Texto_completo_191'!$A$2:$A$193,0))=0,"",INDEX('Texto_completo_191'!$K$2:$K$193,MATCH(A421,'Texto_completo_191'!$A$2:$A$193,0))),""),IF(D421="Excluded",J421,""))</f>
        <v/>
      </c>
      <c r="AA421" s="43">
        <f>IF(D421="Provisional include",IFERROR(IF(INDEX('Texto_completo_191'!$L$2:$L$193,MATCH(A421,'Texto_completo_191'!$A$2:$A$193,0))=0,"",INDEX('Texto_completo_191'!$L$2:$L$193,MATCH(A421,'Texto_completo_191'!$A$2:$A$193,0))),""),"")</f>
        <v/>
      </c>
      <c r="AB421" s="131">
        <f>IF(D421="Provisional include",IFERROR(IF(INDEX('Texto_completo_191'!$M$2:$M$193,MATCH(A421,'Texto_completo_191'!$A$2:$A$193,0))=0,"",INDEX('Texto_completo_191'!$M$2:$M$193,MATCH(A421,'Texto_completo_191'!$A$2:$A$193,0))),""),"")</f>
        <v/>
      </c>
    </row>
    <row r="422" ht="34" customHeight="1">
      <c r="A422" s="130" t="n">
        <v>421</v>
      </c>
      <c r="B422" s="43" t="inlineStr">
        <is>
          <t>include_after_title_abstract_screen</t>
        </is>
      </c>
      <c r="C422" s="41" t="inlineStr">
        <is>
          <t>Incluir provisionalmente</t>
        </is>
      </c>
      <c r="D422" s="43" t="inlineStr">
        <is>
          <t>Provisional include</t>
        </is>
      </c>
      <c r="E422" s="43" t="inlineStr">
        <is>
          <t>Sí</t>
        </is>
      </c>
      <c r="F422" s="43" t="inlineStr">
        <is>
          <t>Title/abstract screening</t>
        </is>
      </c>
      <c r="G422" s="41">
        <f>IF(D422="Provisional include",IFERROR(INDEX('Texto_completo_191'!$H$2:$H$193,MATCH(A422,'Texto_completo_191'!$A$2:$A$193,0)),"Not recorded"),IF(D422="Report not retrieved","Not retrieved","Not applicable"))</f>
        <v/>
      </c>
      <c r="H422" s="41">
        <f>IF(D422="Provisional include",IFERROR(INDEX('Texto_completo_191'!$J$2:$J$193,MATCH(A422,'Texto_completo_191'!$A$2:$A$193,0)),"Pending adjudication"),IF(D422="Report not retrieved","Report not retrieved","Not applicable"))</f>
        <v/>
      </c>
      <c r="I422" s="41" t="str"/>
      <c r="J422" s="41" t="inlineStr">
        <is>
          <t>Estudio primario o implementación/evaluación empírica de IA, aprendizaje automático o modelado computacional aplicado a ASD, riesgo, caracterización, apoyo o intervención.</t>
        </is>
      </c>
      <c r="K422" s="43" t="n"/>
      <c r="L422" s="43" t="n"/>
      <c r="M422" s="130" t="n">
        <v>2026</v>
      </c>
      <c r="N422" s="41" t="inlineStr">
        <is>
          <t>Edge-Based Robot-Assisted Hand Gesture Recognition for Autism Intervention Using Hybrid Keyframe Selection and Contrastive Learning</t>
        </is>
      </c>
      <c r="O422" s="43" t="inlineStr">
        <is>
          <t>Sougatamoy Biswas and Soumyajeet Mahapatra and Anup Nandy and Asim Kumar Naskar</t>
        </is>
      </c>
      <c r="P422" s="43" t="inlineStr">
        <is>
          <t>10.1109/TMRB.2026.3680976</t>
        </is>
      </c>
      <c r="Q422" s="41" t="inlineStr">
        <is>
          <t>IEEE Transactions on Medical Robotics and Bionics</t>
        </is>
      </c>
      <c r="R422" s="43" t="inlineStr">
        <is>
          <t>article</t>
        </is>
      </c>
      <c r="S422" s="43" t="inlineStr">
        <is>
          <t>Institute of Electrical and Electronics Engineers Inc.</t>
        </is>
      </c>
      <c r="T422" s="43" t="inlineStr">
        <is>
          <t>https://ieeexplore.ieee.org/document/11480896</t>
        </is>
      </c>
      <c r="U422" s="41" t="str"/>
      <c r="V422" s="43"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W422" s="43" t="inlineStr">
        <is>
          <t>title_abstract_plus_targeted_primary_source_verification</t>
        </is>
      </c>
      <c r="X422" s="43" t="inlineStr">
        <is>
          <t>doi:10.1109/tmrb.2026.3680976</t>
        </is>
      </c>
      <c r="Y422" s="43">
        <f>COUNTIF($A$2:$A$431,A422)</f>
        <v/>
      </c>
      <c r="Z422" s="41">
        <f>IF(D422="Provisional include",IFERROR(IF(INDEX('Texto_completo_191'!$K$2:$K$193,MATCH(A422,'Texto_completo_191'!$A$2:$A$193,0))=0,"",INDEX('Texto_completo_191'!$K$2:$K$193,MATCH(A422,'Texto_completo_191'!$A$2:$A$193,0))),""),IF(D422="Excluded",J422,""))</f>
        <v/>
      </c>
      <c r="AA422" s="43">
        <f>IF(D422="Provisional include",IFERROR(IF(INDEX('Texto_completo_191'!$L$2:$L$193,MATCH(A422,'Texto_completo_191'!$A$2:$A$193,0))=0,"",INDEX('Texto_completo_191'!$L$2:$L$193,MATCH(A422,'Texto_completo_191'!$A$2:$A$193,0))),""),"")</f>
        <v/>
      </c>
      <c r="AB422" s="131">
        <f>IF(D422="Provisional include",IFERROR(IF(INDEX('Texto_completo_191'!$M$2:$M$193,MATCH(A422,'Texto_completo_191'!$A$2:$A$193,0))=0,"",INDEX('Texto_completo_191'!$M$2:$M$193,MATCH(A422,'Texto_completo_191'!$A$2:$A$193,0))),""),"")</f>
        <v/>
      </c>
    </row>
    <row r="423" ht="34" customHeight="1">
      <c r="A423" s="130" t="n">
        <v>422</v>
      </c>
      <c r="B423" s="43" t="inlineStr">
        <is>
          <t>include_after_full_text_open_access</t>
        </is>
      </c>
      <c r="C423" s="41" t="inlineStr">
        <is>
          <t>Incluir tras revisión de texto completo abierto</t>
        </is>
      </c>
      <c r="D423" s="43" t="inlineStr">
        <is>
          <t>Provisional include</t>
        </is>
      </c>
      <c r="E423" s="43" t="inlineStr">
        <is>
          <t>Sí</t>
        </is>
      </c>
      <c r="F423" s="43" t="inlineStr">
        <is>
          <t>Full-text review</t>
        </is>
      </c>
      <c r="G423" s="41">
        <f>IF(D423="Provisional include",IFERROR(INDEX('Texto_completo_191'!$H$2:$H$193,MATCH(A423,'Texto_completo_191'!$A$2:$A$193,0)),"Not recorded"),IF(D423="Report not retrieved","Not retrieved","Not applicable"))</f>
        <v/>
      </c>
      <c r="H423" s="41">
        <f>IF(D423="Provisional include",IFERROR(INDEX('Texto_completo_191'!$J$2:$J$193,MATCH(A423,'Texto_completo_191'!$A$2:$A$193,0)),"Pending adjudication"),IF(D423="Report not retrieved","Report not retrieved","Not applicable"))</f>
        <v/>
      </c>
      <c r="I423" s="41" t="n"/>
      <c r="J423" s="41" t="inlineStr">
        <is>
          <t>Texto completo confirma estudio primario con Deep Learning aplicado a ASD (Multimodal diagnostic classification).</t>
        </is>
      </c>
      <c r="K423" s="43" t="n"/>
      <c r="L423" s="43" t="n"/>
      <c r="M423" s="130" t="n">
        <v>2026</v>
      </c>
      <c r="N423" s="41" t="inlineStr">
        <is>
          <t>MIND-TEA: An Adaptive Multi-Agent Framework for Multimodal Autism Diagnosis</t>
        </is>
      </c>
      <c r="O423" s="43" t="inlineStr">
        <is>
          <t>Evandro Carvalho De Andrade and Francisco Nauber Bernardo Gois and Joaquim Celestino Júnior and Thiago Damasceno Faria Bluhm and João Alexandre Lobo Marques and Arthur Magalhães Da Silva</t>
        </is>
      </c>
      <c r="P423" s="43" t="inlineStr">
        <is>
          <t>10.1109/ACCESS.2026.3688987</t>
        </is>
      </c>
      <c r="Q423" s="41" t="inlineStr">
        <is>
          <t>IEEE Access</t>
        </is>
      </c>
      <c r="R423" s="43" t="inlineStr">
        <is>
          <t>article</t>
        </is>
      </c>
      <c r="S423" s="43" t="inlineStr">
        <is>
          <t>Institute of Electrical and Electronics Engineers Inc.</t>
        </is>
      </c>
      <c r="T423" s="43" t="inlineStr">
        <is>
          <t>https://doi.org/10.1109/access.2026.3688987</t>
        </is>
      </c>
      <c r="U423" s="41" t="inlineStr">
        <is>
          <t>Texto completo abierto revisado; evidencia y codificación en Extraccion_RQ_nuevos.</t>
        </is>
      </c>
      <c r="V423" s="43"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W423" s="43" t="inlineStr">
        <is>
          <t>open_full_text_review_2026_09_04</t>
        </is>
      </c>
      <c r="X423" s="43" t="inlineStr">
        <is>
          <t>doi:10.1109/access.2026.3688987</t>
        </is>
      </c>
      <c r="Y423" s="43">
        <f>COUNTIF($A$2:$A$431,A423)</f>
        <v/>
      </c>
      <c r="Z423" s="41">
        <f>IF(D423="Provisional include",IFERROR(IF(INDEX('Texto_completo_191'!$K$2:$K$193,MATCH(A423,'Texto_completo_191'!$A$2:$A$193,0))=0,"",INDEX('Texto_completo_191'!$K$2:$K$193,MATCH(A423,'Texto_completo_191'!$A$2:$A$193,0))),""),IF(D423="Excluded",J423,""))</f>
        <v/>
      </c>
      <c r="AA423" s="43">
        <f>IF(D423="Provisional include",IFERROR(IF(INDEX('Texto_completo_191'!$L$2:$L$193,MATCH(A423,'Texto_completo_191'!$A$2:$A$193,0))=0,"",INDEX('Texto_completo_191'!$L$2:$L$193,MATCH(A423,'Texto_completo_191'!$A$2:$A$193,0))),""),"")</f>
        <v/>
      </c>
      <c r="AB423" s="131">
        <f>IF(D423="Provisional include",IFERROR(IF(INDEX('Texto_completo_191'!$M$2:$M$193,MATCH(A423,'Texto_completo_191'!$A$2:$A$193,0))=0,"",INDEX('Texto_completo_191'!$M$2:$M$193,MATCH(A423,'Texto_completo_191'!$A$2:$A$193,0))),""),"")</f>
        <v/>
      </c>
    </row>
    <row r="424" ht="34" customHeight="1">
      <c r="A424" s="130" t="n">
        <v>423</v>
      </c>
      <c r="B424" s="43" t="inlineStr">
        <is>
          <t>include_after_title_abstract_screen</t>
        </is>
      </c>
      <c r="C424" s="41" t="inlineStr">
        <is>
          <t>Incluir provisionalmente</t>
        </is>
      </c>
      <c r="D424" s="43" t="inlineStr">
        <is>
          <t>Provisional include</t>
        </is>
      </c>
      <c r="E424" s="43" t="inlineStr">
        <is>
          <t>Sí</t>
        </is>
      </c>
      <c r="F424" s="43" t="inlineStr">
        <is>
          <t>Title/abstract screening</t>
        </is>
      </c>
      <c r="G424" s="41">
        <f>IF(D424="Provisional include",IFERROR(INDEX('Texto_completo_191'!$H$2:$H$193,MATCH(A424,'Texto_completo_191'!$A$2:$A$193,0)),"Not recorded"),IF(D424="Report not retrieved","Not retrieved","Not applicable"))</f>
        <v/>
      </c>
      <c r="H424" s="41">
        <f>IF(D424="Provisional include",IFERROR(INDEX('Texto_completo_191'!$J$2:$J$193,MATCH(A424,'Texto_completo_191'!$A$2:$A$193,0)),"Pending adjudication"),IF(D424="Report not retrieved","Report not retrieved","Not applicable"))</f>
        <v/>
      </c>
      <c r="I424" s="41" t="str"/>
      <c r="J424" s="41" t="inlineStr">
        <is>
          <t>Estudio primario o implementación/evaluación empírica de IA, aprendizaje automático o modelado computacional aplicado a ASD, riesgo, caracterización, apoyo o intervención.</t>
        </is>
      </c>
      <c r="K424" s="43" t="n"/>
      <c r="L424" s="43" t="n"/>
      <c r="M424" s="130" t="n">
        <v>2026</v>
      </c>
      <c r="N424" s="41" t="inlineStr">
        <is>
          <t>Toward a Smartwatch-Based System for Automated Social Interaction Monitoring in Autism</t>
        </is>
      </c>
      <c r="O424" s="43" t="inlineStr">
        <is>
          <t>Srinivas Goud Kalagotla and Fang Wang and Kirti Datla and Bradley J Ferguson and David Q Beversdorf</t>
        </is>
      </c>
      <c r="P424" s="43" t="inlineStr">
        <is>
          <t>10.1109/ACCESS.2026.3674057</t>
        </is>
      </c>
      <c r="Q424" s="41" t="inlineStr">
        <is>
          <t>IEEE Access</t>
        </is>
      </c>
      <c r="R424" s="43" t="inlineStr">
        <is>
          <t>article</t>
        </is>
      </c>
      <c r="S424" s="43" t="inlineStr">
        <is>
          <t>Institute of Electrical and Electronics Engineers Inc.</t>
        </is>
      </c>
      <c r="T424" s="43" t="inlineStr">
        <is>
          <t>https://ieeexplore.ieee.org/document/11433679</t>
        </is>
      </c>
      <c r="U424" s="41" t="str"/>
      <c r="V424" s="43"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W424" s="43" t="inlineStr">
        <is>
          <t>title_abstract_plus_targeted_primary_source_verification</t>
        </is>
      </c>
      <c r="X424" s="43" t="inlineStr">
        <is>
          <t>doi:10.1109/access.2026.3674057</t>
        </is>
      </c>
      <c r="Y424" s="43">
        <f>COUNTIF($A$2:$A$431,A424)</f>
        <v/>
      </c>
      <c r="Z424" s="41">
        <f>IF(D424="Provisional include",IFERROR(IF(INDEX('Texto_completo_191'!$K$2:$K$193,MATCH(A424,'Texto_completo_191'!$A$2:$A$193,0))=0,"",INDEX('Texto_completo_191'!$K$2:$K$193,MATCH(A424,'Texto_completo_191'!$A$2:$A$193,0))),""),IF(D424="Excluded",J424,""))</f>
        <v/>
      </c>
      <c r="AA424" s="43">
        <f>IF(D424="Provisional include",IFERROR(IF(INDEX('Texto_completo_191'!$L$2:$L$193,MATCH(A424,'Texto_completo_191'!$A$2:$A$193,0))=0,"",INDEX('Texto_completo_191'!$L$2:$L$193,MATCH(A424,'Texto_completo_191'!$A$2:$A$193,0))),""),"")</f>
        <v/>
      </c>
      <c r="AB424" s="131">
        <f>IF(D424="Provisional include",IFERROR(IF(INDEX('Texto_completo_191'!$M$2:$M$193,MATCH(A424,'Texto_completo_191'!$A$2:$A$193,0))=0,"",INDEX('Texto_completo_191'!$M$2:$M$193,MATCH(A424,'Texto_completo_191'!$A$2:$A$193,0))),""),"")</f>
        <v/>
      </c>
    </row>
    <row r="425" ht="34" customHeight="1">
      <c r="A425" s="130" t="n">
        <v>424</v>
      </c>
      <c r="B425" s="43" t="inlineStr">
        <is>
          <t>include_after_full_text_open_access</t>
        </is>
      </c>
      <c r="C425" s="41" t="inlineStr">
        <is>
          <t>Incluir tras revisión de texto completo abierto</t>
        </is>
      </c>
      <c r="D425" s="43" t="inlineStr">
        <is>
          <t>Provisional include</t>
        </is>
      </c>
      <c r="E425" s="43" t="inlineStr">
        <is>
          <t>Sí</t>
        </is>
      </c>
      <c r="F425" s="43" t="inlineStr">
        <is>
          <t>Full-text review</t>
        </is>
      </c>
      <c r="G425" s="41">
        <f>IF(D425="Provisional include",IFERROR(INDEX('Texto_completo_191'!$H$2:$H$193,MATCH(A425,'Texto_completo_191'!$A$2:$A$193,0)),"Not recorded"),IF(D425="Report not retrieved","Not retrieved","Not applicable"))</f>
        <v/>
      </c>
      <c r="H425" s="41">
        <f>IF(D425="Provisional include",IFERROR(INDEX('Texto_completo_191'!$J$2:$J$193,MATCH(A425,'Texto_completo_191'!$A$2:$A$193,0)),"Pending adjudication"),IF(D425="Report not retrieved","Report not retrieved","Not applicable"))</f>
        <v/>
      </c>
      <c r="I425" s="41" t="n"/>
      <c r="J425" s="41" t="inlineStr">
        <is>
          <t>Texto completo confirma estudio primario con Deep Learning aplicado a ASD (Interpretable screening classification).</t>
        </is>
      </c>
      <c r="K425" s="43" t="n"/>
      <c r="L425" s="43" t="n"/>
      <c r="M425" s="130" t="n">
        <v>2025</v>
      </c>
      <c r="N425" s="41" t="inlineStr">
        <is>
          <t>Interpretable Autism Screening via Object-Based Analysis of Child-Drawn Sketches</t>
        </is>
      </c>
      <c r="O425" s="43" t="inlineStr">
        <is>
          <t>Tae Gyun Lee and Jang Hee Yoo</t>
        </is>
      </c>
      <c r="P425" s="43" t="inlineStr">
        <is>
          <t>10.1109/ACCESS.2025.3642950</t>
        </is>
      </c>
      <c r="Q425" s="41" t="inlineStr">
        <is>
          <t>IEEE Access</t>
        </is>
      </c>
      <c r="R425" s="43" t="inlineStr">
        <is>
          <t>article</t>
        </is>
      </c>
      <c r="S425" s="43" t="inlineStr">
        <is>
          <t>Institute of Electrical and Electronics Engineers Inc.</t>
        </is>
      </c>
      <c r="T425" s="43" t="inlineStr">
        <is>
          <t>https://doi.org/10.1109/access.2025.3642950</t>
        </is>
      </c>
      <c r="U425" s="41" t="inlineStr">
        <is>
          <t>Texto completo abierto revisado; evidencia y codificación en Extraccion_RQ_nuevos.</t>
        </is>
      </c>
      <c r="V425" s="43"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W425" s="43" t="inlineStr">
        <is>
          <t>open_full_text_review_2026_09_04</t>
        </is>
      </c>
      <c r="X425" s="43" t="inlineStr">
        <is>
          <t>doi:10.1109/access.2025.3642950</t>
        </is>
      </c>
      <c r="Y425" s="43">
        <f>COUNTIF($A$2:$A$431,A425)</f>
        <v/>
      </c>
      <c r="Z425" s="41">
        <f>IF(D425="Provisional include",IFERROR(IF(INDEX('Texto_completo_191'!$K$2:$K$193,MATCH(A425,'Texto_completo_191'!$A$2:$A$193,0))=0,"",INDEX('Texto_completo_191'!$K$2:$K$193,MATCH(A425,'Texto_completo_191'!$A$2:$A$193,0))),""),IF(D425="Excluded",J425,""))</f>
        <v/>
      </c>
      <c r="AA425" s="43">
        <f>IF(D425="Provisional include",IFERROR(IF(INDEX('Texto_completo_191'!$L$2:$L$193,MATCH(A425,'Texto_completo_191'!$A$2:$A$193,0))=0,"",INDEX('Texto_completo_191'!$L$2:$L$193,MATCH(A425,'Texto_completo_191'!$A$2:$A$193,0))),""),"")</f>
        <v/>
      </c>
      <c r="AB425" s="131">
        <f>IF(D425="Provisional include",IFERROR(IF(INDEX('Texto_completo_191'!$M$2:$M$193,MATCH(A425,'Texto_completo_191'!$A$2:$A$193,0))=0,"",INDEX('Texto_completo_191'!$M$2:$M$193,MATCH(A425,'Texto_completo_191'!$A$2:$A$193,0))),""),"")</f>
        <v/>
      </c>
    </row>
    <row r="426" ht="34" customHeight="1">
      <c r="A426" s="130" t="n">
        <v>425</v>
      </c>
      <c r="B426" s="43" t="inlineStr">
        <is>
          <t>include_after_full_text_open_access</t>
        </is>
      </c>
      <c r="C426" s="41" t="inlineStr">
        <is>
          <t>Incluir tras revisión de texto completo abierto</t>
        </is>
      </c>
      <c r="D426" s="43" t="inlineStr">
        <is>
          <t>Provisional include</t>
        </is>
      </c>
      <c r="E426" s="43" t="inlineStr">
        <is>
          <t>Sí</t>
        </is>
      </c>
      <c r="F426" s="43" t="inlineStr">
        <is>
          <t>Full-text review</t>
        </is>
      </c>
      <c r="G426" s="41">
        <f>IF(D426="Provisional include",IFERROR(INDEX('Texto_completo_191'!$H$2:$H$193,MATCH(A426,'Texto_completo_191'!$A$2:$A$193,0)),"Not recorded"),IF(D426="Report not retrieved","Not retrieved","Not applicable"))</f>
        <v/>
      </c>
      <c r="H426" s="41">
        <f>IF(D426="Provisional include",IFERROR(INDEX('Texto_completo_191'!$J$2:$J$193,MATCH(A426,'Texto_completo_191'!$A$2:$A$193,0)),"Pending adjudication"),IF(D426="Report not retrieved","Report not retrieved","Not applicable"))</f>
        <v/>
      </c>
      <c r="I426" s="41" t="n"/>
      <c r="J426" s="41" t="inlineStr">
        <is>
          <t>Texto completo confirma estudio primario con Hybrid aplicado a ASD (P300 response classification).</t>
        </is>
      </c>
      <c r="K426" s="43" t="n"/>
      <c r="L426" s="43" t="n"/>
      <c r="M426" s="130" t="n">
        <v>2025</v>
      </c>
      <c r="N426" s="41" t="inlineStr">
        <is>
          <t>Bridging Deep Learning and Quantum Computing for EEG-Driven P300 Targeted ASD Response Detection</t>
        </is>
      </c>
      <c r="O426" s="43" t="inlineStr">
        <is>
          <t>Sapthak Mohajon Turjya and Mulham Fawakherji</t>
        </is>
      </c>
      <c r="P426" s="43" t="inlineStr">
        <is>
          <t>10.1109/ACCESS.2025.3646589</t>
        </is>
      </c>
      <c r="Q426" s="41" t="inlineStr">
        <is>
          <t>IEEE Access</t>
        </is>
      </c>
      <c r="R426" s="43" t="inlineStr">
        <is>
          <t>article</t>
        </is>
      </c>
      <c r="S426" s="43" t="inlineStr">
        <is>
          <t>Institute of Electrical and Electronics Engineers Inc.</t>
        </is>
      </c>
      <c r="T426" s="43" t="inlineStr">
        <is>
          <t>https://doi.org/10.1109/access.2025.3646589</t>
        </is>
      </c>
      <c r="U426" s="41" t="inlineStr">
        <is>
          <t>Texto completo abierto revisado; evidencia y codificación en Extraccion_RQ_nuevos.</t>
        </is>
      </c>
      <c r="V426" s="43"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W426" s="43" t="inlineStr">
        <is>
          <t>open_full_text_review_2026_09_04</t>
        </is>
      </c>
      <c r="X426" s="43" t="inlineStr">
        <is>
          <t>doi:10.1109/access.2025.3646589</t>
        </is>
      </c>
      <c r="Y426" s="43">
        <f>COUNTIF($A$2:$A$431,A426)</f>
        <v/>
      </c>
      <c r="Z426" s="41">
        <f>IF(D426="Provisional include",IFERROR(IF(INDEX('Texto_completo_191'!$K$2:$K$193,MATCH(A426,'Texto_completo_191'!$A$2:$A$193,0))=0,"",INDEX('Texto_completo_191'!$K$2:$K$193,MATCH(A426,'Texto_completo_191'!$A$2:$A$193,0))),""),IF(D426="Excluded",J426,""))</f>
        <v/>
      </c>
      <c r="AA426" s="43">
        <f>IF(D426="Provisional include",IFERROR(IF(INDEX('Texto_completo_191'!$L$2:$L$193,MATCH(A426,'Texto_completo_191'!$A$2:$A$193,0))=0,"",INDEX('Texto_completo_191'!$L$2:$L$193,MATCH(A426,'Texto_completo_191'!$A$2:$A$193,0))),""),"")</f>
        <v/>
      </c>
      <c r="AB426" s="131">
        <f>IF(D426="Provisional include",IFERROR(IF(INDEX('Texto_completo_191'!$M$2:$M$193,MATCH(A426,'Texto_completo_191'!$A$2:$A$193,0))=0,"",INDEX('Texto_completo_191'!$M$2:$M$193,MATCH(A426,'Texto_completo_191'!$A$2:$A$193,0))),""),"")</f>
        <v/>
      </c>
    </row>
    <row r="427" ht="34" customHeight="1">
      <c r="A427" s="130" t="n">
        <v>426</v>
      </c>
      <c r="B427" s="43" t="inlineStr">
        <is>
          <t>duplicate_within_export</t>
        </is>
      </c>
      <c r="C427" s="41" t="inlineStr">
        <is>
          <t>No agregar: duplicado interno</t>
        </is>
      </c>
      <c r="D427" s="43" t="inlineStr">
        <is>
          <t>Duplicate within update</t>
        </is>
      </c>
      <c r="E427" s="43" t="inlineStr">
        <is>
          <t>No</t>
        </is>
      </c>
      <c r="F427" s="43" t="inlineStr">
        <is>
          <t>Deduplication</t>
        </is>
      </c>
      <c r="G427" s="41">
        <f>IF(D427="Provisional include",IFERROR(INDEX('Texto_completo_191'!$H$2:$H$193,MATCH(A427,'Texto_completo_191'!$A$2:$A$193,0)),"Not recorded"),IF(D427="Report not retrieved","Not retrieved","Not applicable"))</f>
        <v/>
      </c>
      <c r="H427" s="41">
        <f>IF(D427="Provisional include",IFERROR(INDEX('Texto_completo_191'!$J$2:$J$193,MATCH(A427,'Texto_completo_191'!$A$2:$A$193,0)),"Pending adjudication"),IF(D427="Report not retrieved","Report not retrieved","Not applicable"))</f>
        <v/>
      </c>
      <c r="I427" s="41" t="str"/>
      <c r="J427" s="41" t="inlineStr">
        <is>
          <t>Mismo DOI o título que otro registro anterior de esta exportación.</t>
        </is>
      </c>
      <c r="K427" s="43" t="n">
        <v>183</v>
      </c>
      <c r="L427" s="43" t="n"/>
      <c r="M427" s="130" t="n">
        <v>2025</v>
      </c>
      <c r="N427" s="41" t="inlineStr">
        <is>
          <t>Adaptive Multi-Scale Dynamic Graph Representation Learning With Overlapping Community-Awareness for ASD Classification</t>
        </is>
      </c>
      <c r="O427" s="43" t="inlineStr">
        <is>
          <t>Wenwen Zeng and Feiyu Yin and Pengfei Song and Yonghuang Wu and Chengqian Zhao and Guoqing Wu and Jinhua Yu</t>
        </is>
      </c>
      <c r="P427" s="43" t="inlineStr">
        <is>
          <t>10.1109/JBHI.2025.3622540</t>
        </is>
      </c>
      <c r="Q427" s="41" t="inlineStr">
        <is>
          <t>IEEE Journal of Biomedical and Health Informatics</t>
        </is>
      </c>
      <c r="R427" s="43" t="inlineStr">
        <is>
          <t>article</t>
        </is>
      </c>
      <c r="S427" s="43" t="inlineStr">
        <is>
          <t>Institute of Electrical and Electronics Engineers Inc.</t>
        </is>
      </c>
      <c r="T427" s="43" t="inlineStr">
        <is>
          <t>https://ieeexplore.ieee.org/document/11284680</t>
        </is>
      </c>
      <c r="U427" s="41" t="str"/>
      <c r="V427"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427" s="43" t="inlineStr">
        <is>
          <t>title_abstract_plus_targeted_primary_source_verification</t>
        </is>
      </c>
      <c r="X427" s="43" t="inlineStr">
        <is>
          <t>doi:10.1109/jbhi.2025.3622540</t>
        </is>
      </c>
      <c r="Y427" s="43">
        <f>COUNTIF($A$2:$A$431,A427)</f>
        <v/>
      </c>
      <c r="Z427" s="41">
        <f>IF(D427="Provisional include",IFERROR(IF(INDEX('Texto_completo_191'!$K$2:$K$193,MATCH(A427,'Texto_completo_191'!$A$2:$A$193,0))=0,"",INDEX('Texto_completo_191'!$K$2:$K$193,MATCH(A427,'Texto_completo_191'!$A$2:$A$193,0))),""),IF(D427="Excluded",J427,""))</f>
        <v/>
      </c>
      <c r="AA427" s="43">
        <f>IF(D427="Provisional include",IFERROR(IF(INDEX('Texto_completo_191'!$L$2:$L$193,MATCH(A427,'Texto_completo_191'!$A$2:$A$193,0))=0,"",INDEX('Texto_completo_191'!$L$2:$L$193,MATCH(A427,'Texto_completo_191'!$A$2:$A$193,0))),""),"")</f>
        <v/>
      </c>
      <c r="AB427" s="131">
        <f>IF(D427="Provisional include",IFERROR(IF(INDEX('Texto_completo_191'!$M$2:$M$193,MATCH(A427,'Texto_completo_191'!$A$2:$A$193,0))=0,"",INDEX('Texto_completo_191'!$M$2:$M$193,MATCH(A427,'Texto_completo_191'!$A$2:$A$193,0))),""),"")</f>
        <v/>
      </c>
    </row>
    <row r="428" ht="34" customHeight="1">
      <c r="A428" s="130" t="n">
        <v>427</v>
      </c>
      <c r="B428" s="43" t="inlineStr">
        <is>
          <t>include_after_full_text_open_access</t>
        </is>
      </c>
      <c r="C428" s="41" t="inlineStr">
        <is>
          <t>Incluir tras revisión de texto completo abierto</t>
        </is>
      </c>
      <c r="D428" s="43" t="inlineStr">
        <is>
          <t>Provisional include</t>
        </is>
      </c>
      <c r="E428" s="43" t="inlineStr">
        <is>
          <t>Sí</t>
        </is>
      </c>
      <c r="F428" s="43" t="inlineStr">
        <is>
          <t>Full-text review</t>
        </is>
      </c>
      <c r="G428" s="41">
        <f>IF(D428="Provisional include",IFERROR(INDEX('Texto_completo_191'!$H$2:$H$193,MATCH(A428,'Texto_completo_191'!$A$2:$A$193,0)),"Not recorded"),IF(D428="Report not retrieved","Not retrieved","Not applicable"))</f>
        <v/>
      </c>
      <c r="H428" s="41">
        <f>IF(D428="Provisional include",IFERROR(INDEX('Texto_completo_191'!$J$2:$J$193,MATCH(A428,'Texto_completo_191'!$A$2:$A$193,0)),"Pending adjudication"),IF(D428="Report not retrieved","Report not retrieved","Not applicable"))</f>
        <v/>
      </c>
      <c r="I428" s="41" t="n"/>
      <c r="J428" s="41" t="inlineStr">
        <is>
          <t>Texto completo confirma estudio primario con Deep Learning aplicado a ASD (Classification (ASD vs control)).</t>
        </is>
      </c>
      <c r="K428" s="43" t="n"/>
      <c r="L428" s="43" t="n"/>
      <c r="M428" s="130" t="n">
        <v>2026</v>
      </c>
      <c r="N428" s="41" t="inlineStr">
        <is>
          <t>A Hybrid Multi-Branch Deep Learning Model for Autism Spectrum Disorder Detection Using Spatiotemporal Gait Analysis</t>
        </is>
      </c>
      <c r="O428" s="43" t="inlineStr">
        <is>
          <t>Ayagoz Mukhanova and Aizat Amirbay and Zhazira Taszhurekova and Abdugani Kholbekov and Khilola Khaydarova and Sabokhat Kalanova and Gulzira Abdikerimova and Aidana Akhmetova and Rohaya Latip and Makbal Baibulova</t>
        </is>
      </c>
      <c r="P428" s="43" t="inlineStr">
        <is>
          <t>10.1109/ACCESS.2026.3704046</t>
        </is>
      </c>
      <c r="Q428" s="41" t="inlineStr">
        <is>
          <t>IEEE Access</t>
        </is>
      </c>
      <c r="R428" s="43" t="inlineStr">
        <is>
          <t>article</t>
        </is>
      </c>
      <c r="S428" s="43" t="inlineStr">
        <is>
          <t>Institute of Electrical and Electronics Engineers Inc.</t>
        </is>
      </c>
      <c r="T428" s="43" t="inlineStr">
        <is>
          <t>https://doi.org/10.1109/access.2026.3704046</t>
        </is>
      </c>
      <c r="U428" s="41" t="inlineStr">
        <is>
          <t>Texto completo abierto revisado; evidencia y codificación en Extraccion_RQ_nuevos.</t>
        </is>
      </c>
      <c r="V428" s="43"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W428" s="43" t="inlineStr">
        <is>
          <t>open_full_text_review_2026_09_04</t>
        </is>
      </c>
      <c r="X428" s="43" t="inlineStr">
        <is>
          <t>doi:10.1109/access.2026.3704046</t>
        </is>
      </c>
      <c r="Y428" s="43">
        <f>COUNTIF($A$2:$A$431,A428)</f>
        <v/>
      </c>
      <c r="Z428" s="41">
        <f>IF(D428="Provisional include",IFERROR(IF(INDEX('Texto_completo_191'!$K$2:$K$193,MATCH(A428,'Texto_completo_191'!$A$2:$A$193,0))=0,"",INDEX('Texto_completo_191'!$K$2:$K$193,MATCH(A428,'Texto_completo_191'!$A$2:$A$193,0))),""),IF(D428="Excluded",J428,""))</f>
        <v/>
      </c>
      <c r="AA428" s="43">
        <f>IF(D428="Provisional include",IFERROR(IF(INDEX('Texto_completo_191'!$L$2:$L$193,MATCH(A428,'Texto_completo_191'!$A$2:$A$193,0))=0,"",INDEX('Texto_completo_191'!$L$2:$L$193,MATCH(A428,'Texto_completo_191'!$A$2:$A$193,0))),""),"")</f>
        <v/>
      </c>
      <c r="AB428" s="131">
        <f>IF(D428="Provisional include",IFERROR(IF(INDEX('Texto_completo_191'!$M$2:$M$193,MATCH(A428,'Texto_completo_191'!$A$2:$A$193,0))=0,"",INDEX('Texto_completo_191'!$M$2:$M$193,MATCH(A428,'Texto_completo_191'!$A$2:$A$193,0))),""),"")</f>
        <v/>
      </c>
    </row>
    <row r="429" ht="34" customHeight="1">
      <c r="A429" s="130" t="n">
        <v>428</v>
      </c>
      <c r="B429" s="43" t="inlineStr">
        <is>
          <t>include_after_full_text_open_access</t>
        </is>
      </c>
      <c r="C429" s="41" t="inlineStr">
        <is>
          <t>Incluir tras revisión de texto completo abierto</t>
        </is>
      </c>
      <c r="D429" s="43" t="inlineStr">
        <is>
          <t>Provisional include</t>
        </is>
      </c>
      <c r="E429" s="43" t="inlineStr">
        <is>
          <t>Sí</t>
        </is>
      </c>
      <c r="F429" s="43" t="inlineStr">
        <is>
          <t>Full-text review</t>
        </is>
      </c>
      <c r="G429" s="41">
        <f>IF(D429="Provisional include",IFERROR(INDEX('Texto_completo_191'!$H$2:$H$193,MATCH(A429,'Texto_completo_191'!$A$2:$A$193,0)),"Not recorded"),IF(D429="Report not retrieved","Not retrieved","Not applicable"))</f>
        <v/>
      </c>
      <c r="H429" s="41">
        <f>IF(D429="Provisional include",IFERROR(INDEX('Texto_completo_191'!$J$2:$J$193,MATCH(A429,'Texto_completo_191'!$A$2:$A$193,0)),"Pending adjudication"),IF(D429="Report not retrieved","Report not retrieved","Not applicable"))</f>
        <v/>
      </c>
      <c r="I429" s="41" t="n"/>
      <c r="J429" s="41" t="inlineStr">
        <is>
          <t>Texto completo confirma estudio primario con Deep Learning aplicado a ASD (ASD-related action recognition).</t>
        </is>
      </c>
      <c r="K429" s="43" t="n"/>
      <c r="L429" s="43" t="n"/>
      <c r="M429" s="130" t="n">
        <v>2026</v>
      </c>
      <c r="N429" s="41" t="inlineStr">
        <is>
          <t>Autism Action Dataset (AAD): A Comprehensive Video Benchmark for ASD Behavior Recognition Using Deep Learning</t>
        </is>
      </c>
      <c r="O429" s="43" t="inlineStr">
        <is>
          <t>Md Arif Shahriar and Md Zasim Uddin and Md Rafiul Islam Rafi and Most Farhana Akter and Fady Alnajjar and Md Atiqur Rahman Ahad</t>
        </is>
      </c>
      <c r="P429" s="43" t="inlineStr">
        <is>
          <t>10.1109/ACCESS.2026.3686583</t>
        </is>
      </c>
      <c r="Q429" s="41" t="inlineStr">
        <is>
          <t>IEEE Access</t>
        </is>
      </c>
      <c r="R429" s="43" t="inlineStr">
        <is>
          <t>article</t>
        </is>
      </c>
      <c r="S429" s="43" t="inlineStr">
        <is>
          <t>Institute of Electrical and Electronics Engineers Inc.</t>
        </is>
      </c>
      <c r="T429" s="43" t="inlineStr">
        <is>
          <t>https://doi.org/10.1109/access.2026.3686583</t>
        </is>
      </c>
      <c r="U429" s="41" t="inlineStr">
        <is>
          <t>Texto completo abierto revisado; evidencia y codificación en Extraccion_RQ_nuevos.</t>
        </is>
      </c>
      <c r="V429" s="43"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W429" s="43" t="inlineStr">
        <is>
          <t>open_full_text_review_2026_09_04</t>
        </is>
      </c>
      <c r="X429" s="43" t="inlineStr">
        <is>
          <t>doi:10.1109/access.2026.3686583</t>
        </is>
      </c>
      <c r="Y429" s="43">
        <f>COUNTIF($A$2:$A$431,A429)</f>
        <v/>
      </c>
      <c r="Z429" s="41">
        <f>IF(D429="Provisional include",IFERROR(IF(INDEX('Texto_completo_191'!$K$2:$K$193,MATCH(A429,'Texto_completo_191'!$A$2:$A$193,0))=0,"",INDEX('Texto_completo_191'!$K$2:$K$193,MATCH(A429,'Texto_completo_191'!$A$2:$A$193,0))),""),IF(D429="Excluded",J429,""))</f>
        <v/>
      </c>
      <c r="AA429" s="43">
        <f>IF(D429="Provisional include",IFERROR(IF(INDEX('Texto_completo_191'!$L$2:$L$193,MATCH(A429,'Texto_completo_191'!$A$2:$A$193,0))=0,"",INDEX('Texto_completo_191'!$L$2:$L$193,MATCH(A429,'Texto_completo_191'!$A$2:$A$193,0))),""),"")</f>
        <v/>
      </c>
      <c r="AB429" s="131">
        <f>IF(D429="Provisional include",IFERROR(IF(INDEX('Texto_completo_191'!$M$2:$M$193,MATCH(A429,'Texto_completo_191'!$A$2:$A$193,0))=0,"",INDEX('Texto_completo_191'!$M$2:$M$193,MATCH(A429,'Texto_completo_191'!$A$2:$A$193,0))),""),"")</f>
        <v/>
      </c>
    </row>
    <row r="430" ht="34" customHeight="1">
      <c r="A430" s="130" t="n">
        <v>429</v>
      </c>
      <c r="B430" s="43" t="inlineStr">
        <is>
          <t>include_after_full_text_open_access</t>
        </is>
      </c>
      <c r="C430" s="41" t="inlineStr">
        <is>
          <t>Incluir tras revisión de texto completo abierto</t>
        </is>
      </c>
      <c r="D430" s="43" t="inlineStr">
        <is>
          <t>Provisional include</t>
        </is>
      </c>
      <c r="E430" s="43" t="inlineStr">
        <is>
          <t>Sí</t>
        </is>
      </c>
      <c r="F430" s="43" t="inlineStr">
        <is>
          <t>Full-text review</t>
        </is>
      </c>
      <c r="G430" s="41">
        <f>IF(D430="Provisional include",IFERROR(INDEX('Texto_completo_191'!$H$2:$H$193,MATCH(A430,'Texto_completo_191'!$A$2:$A$193,0)),"Not recorded"),IF(D430="Report not retrieved","Not retrieved","Not applicable"))</f>
        <v/>
      </c>
      <c r="H430" s="41">
        <f>IF(D430="Provisional include",IFERROR(INDEX('Texto_completo_191'!$J$2:$J$193,MATCH(A430,'Texto_completo_191'!$A$2:$A$193,0)),"Pending adjudication"),IF(D430="Report not retrieved","Report not retrieved","Not applicable"))</f>
        <v/>
      </c>
      <c r="I430" s="41" t="n"/>
      <c r="J430" s="41" t="inlineStr">
        <is>
          <t>Texto completo confirma estudio primario con Machine Learning aplicado a ASD (Risk screening).</t>
        </is>
      </c>
      <c r="K430" s="43" t="n"/>
      <c r="L430" s="43" t="n"/>
      <c r="M430" s="130" t="n">
        <v>2026</v>
      </c>
      <c r="N430" s="41" t="inlineStr">
        <is>
          <t>A Data-Driven Approach for Autism Spectrum Disorder Screening</t>
        </is>
      </c>
      <c r="O430" s="43" t="inlineStr">
        <is>
          <t>Rafael Stubs Parpinelli and Gabriel Lenz Balatka and Max Hupfeld Toviansky and Maísa Fernandes Gomes and Tatiana Moura De Barros Sanches and Higor Dos Santos Alves and Marlon do Amaral Correa and Ismael Antiqueira Costa</t>
        </is>
      </c>
      <c r="P430" s="43" t="inlineStr">
        <is>
          <t>10.1109/ACCESS.2026.3650856</t>
        </is>
      </c>
      <c r="Q430" s="41" t="inlineStr">
        <is>
          <t>IEEE Access</t>
        </is>
      </c>
      <c r="R430" s="43" t="inlineStr">
        <is>
          <t>article</t>
        </is>
      </c>
      <c r="S430" s="43" t="inlineStr">
        <is>
          <t>Institute of Electrical and Electronics Engineers Inc.</t>
        </is>
      </c>
      <c r="T430" s="43" t="inlineStr">
        <is>
          <t>https://doi.org/10.1109/access.2026.3650856</t>
        </is>
      </c>
      <c r="U430" s="41" t="inlineStr">
        <is>
          <t>Texto completo abierto revisado; evidencia y codificación en Extraccion_RQ_nuevos.</t>
        </is>
      </c>
      <c r="V430" s="43"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W430" s="43" t="inlineStr">
        <is>
          <t>open_full_text_review_2026_09_04</t>
        </is>
      </c>
      <c r="X430" s="43" t="inlineStr">
        <is>
          <t>doi:10.1109/access.2026.3650856</t>
        </is>
      </c>
      <c r="Y430" s="43">
        <f>COUNTIF($A$2:$A$431,A430)</f>
        <v/>
      </c>
      <c r="Z430" s="41">
        <f>IF(D430="Provisional include",IFERROR(IF(INDEX('Texto_completo_191'!$K$2:$K$193,MATCH(A430,'Texto_completo_191'!$A$2:$A$193,0))=0,"",INDEX('Texto_completo_191'!$K$2:$K$193,MATCH(A430,'Texto_completo_191'!$A$2:$A$193,0))),""),IF(D430="Excluded",J430,""))</f>
        <v/>
      </c>
      <c r="AA430" s="43">
        <f>IF(D430="Provisional include",IFERROR(IF(INDEX('Texto_completo_191'!$L$2:$L$193,MATCH(A430,'Texto_completo_191'!$A$2:$A$193,0))=0,"",INDEX('Texto_completo_191'!$L$2:$L$193,MATCH(A430,'Texto_completo_191'!$A$2:$A$193,0))),""),"")</f>
        <v/>
      </c>
      <c r="AB430" s="131">
        <f>IF(D430="Provisional include",IFERROR(IF(INDEX('Texto_completo_191'!$M$2:$M$193,MATCH(A430,'Texto_completo_191'!$A$2:$A$193,0))=0,"",INDEX('Texto_completo_191'!$M$2:$M$193,MATCH(A430,'Texto_completo_191'!$A$2:$A$193,0))),""),"")</f>
        <v/>
      </c>
    </row>
    <row r="431" ht="34" customHeight="1">
      <c r="A431" s="130" t="n">
        <v>430</v>
      </c>
      <c r="B431" s="43" t="inlineStr">
        <is>
          <t>exclude_secondary_or_nonempirical_publication</t>
        </is>
      </c>
      <c r="C431" s="41" t="inlineStr">
        <is>
          <t>Excluir: publicación secundaria/no empírica</t>
        </is>
      </c>
      <c r="D431" s="43" t="inlineStr">
        <is>
          <t>Excluded</t>
        </is>
      </c>
      <c r="E431" s="43" t="inlineStr">
        <is>
          <t>No</t>
        </is>
      </c>
      <c r="F431" s="43" t="inlineStr">
        <is>
          <t>Title/abstract screening</t>
        </is>
      </c>
      <c r="G431" s="41">
        <f>IF(D431="Provisional include",IFERROR(INDEX('Texto_completo_191'!$H$2:$H$193,MATCH(A431,'Texto_completo_191'!$A$2:$A$193,0)),"Not recorded"),IF(D431="Report not retrieved","Not retrieved","Not applicable"))</f>
        <v/>
      </c>
      <c r="H431" s="41">
        <f>IF(D431="Provisional include",IFERROR(INDEX('Texto_completo_191'!$J$2:$J$193,MATCH(A431,'Texto_completo_191'!$A$2:$A$193,0)),"Pending adjudication"),IF(D431="Report not retrieved","Report not retrieved","Not applicable"))</f>
        <v/>
      </c>
      <c r="I431" s="41" t="str"/>
      <c r="J431" s="41" t="inlineStr">
        <is>
          <t>Revisión, metaanálisis, encuesta de literatura, protocolo, perspectiva, carta, editorial o capítulo de síntesis sin estudio primario elegible.</t>
        </is>
      </c>
      <c r="K431" s="43" t="n"/>
      <c r="L431" s="43" t="n"/>
      <c r="M431" s="130" t="n">
        <v>2026</v>
      </c>
      <c r="N431" s="41" t="inlineStr">
        <is>
          <t>Advancing Autism Spectrum Disorder Diagnosis with Multimodal Data: A Survey</t>
        </is>
      </c>
      <c r="O431" s="43" t="inlineStr">
        <is>
          <t>K Namitha and S Girish and M P Anuvind and R S.Harish Kumar and Harishankar Binu Nair and Dhanya Chandran</t>
        </is>
      </c>
      <c r="P431" s="43" t="inlineStr">
        <is>
          <t>10.1109/OJCS.2026.3666102</t>
        </is>
      </c>
      <c r="Q431" s="41" t="inlineStr">
        <is>
          <t>IEEE Open Journal of the Computer Society</t>
        </is>
      </c>
      <c r="R431" s="43" t="inlineStr">
        <is>
          <t>article</t>
        </is>
      </c>
      <c r="S431" s="43" t="inlineStr">
        <is>
          <t>Institute of Electrical and Electronics Engineers Inc.</t>
        </is>
      </c>
      <c r="T431" s="43" t="inlineStr">
        <is>
          <t>https://ieeexplore.ieee.org/document/11398113</t>
        </is>
      </c>
      <c r="U431" s="41" t="str"/>
      <c r="V431" s="43"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W431" s="43" t="inlineStr">
        <is>
          <t>title_abstract_plus_targeted_primary_source_verification</t>
        </is>
      </c>
      <c r="X431" s="43" t="inlineStr">
        <is>
          <t>doi:10.1109/ojcs.2026.3666102</t>
        </is>
      </c>
      <c r="Y431" s="43">
        <f>COUNTIF($A$2:$A$431,A431)</f>
        <v/>
      </c>
      <c r="Z431" s="41">
        <f>IF(D431="Provisional include",IFERROR(IF(INDEX('Texto_completo_191'!$K$2:$K$193,MATCH(A431,'Texto_completo_191'!$A$2:$A$193,0))=0,"",INDEX('Texto_completo_191'!$K$2:$K$193,MATCH(A431,'Texto_completo_191'!$A$2:$A$193,0))),""),IF(D431="Excluded",J431,""))</f>
        <v/>
      </c>
      <c r="AA431" s="43">
        <f>IF(D431="Provisional include",IFERROR(IF(INDEX('Texto_completo_191'!$L$2:$L$193,MATCH(A431,'Texto_completo_191'!$A$2:$A$193,0))=0,"",INDEX('Texto_completo_191'!$L$2:$L$193,MATCH(A431,'Texto_completo_191'!$A$2:$A$193,0))),""),"")</f>
        <v/>
      </c>
      <c r="AB431" s="131">
        <f>IF(D431="Provisional include",IFERROR(IF(INDEX('Texto_completo_191'!$M$2:$M$193,MATCH(A431,'Texto_completo_191'!$A$2:$A$193,0))=0,"",INDEX('Texto_completo_191'!$M$2:$M$193,MATCH(A431,'Texto_completo_191'!$A$2:$A$193,0))),""),"")</f>
        <v/>
      </c>
    </row>
  </sheetData>
  <conditionalFormatting sqref="D2:D431">
    <cfRule type="containsText" priority="1" operator="containsText" dxfId="1" text="Provisional include"/>
    <cfRule type="containsText" priority="2" operator="containsText" dxfId="5" text="Excluded"/>
    <cfRule type="containsText" priority="3" operator="containsText" dxfId="3" text="Report not retrieved"/>
    <cfRule type="containsText" priority="4" operator="containsText" dxfId="9" text="Duplicate"/>
    <cfRule type="containsText" priority="5" operator="containsText" dxfId="10" text="Already in base"/>
    <cfRule type="containsText" priority="6" operator="containsText" dxfId="11" text="Invalid"/>
  </conditionalFormatting>
  <conditionalFormatting sqref="I2:I431">
    <cfRule type="containsText" priority="7" operator="containsText" dxfId="3" text="Expression of Concern"/>
    <cfRule type="containsText" priority="8" operator="containsText" dxfId="2" text="Retract"/>
    <cfRule type="containsText" priority="9" operator="containsText" dxfId="5" text="Removal"/>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277"/>
  <sheetViews>
    <sheetView showGridLines="0" workbookViewId="0">
      <selection activeCell="A1" sqref="A1"/>
    </sheetView>
  </sheetViews>
  <sheetFormatPr baseColWidth="8" defaultRowHeight="15"/>
  <cols>
    <col width="14" customWidth="1" min="1" max="1"/>
    <col width="14" customWidth="1" min="2" max="2"/>
    <col width="9" customWidth="1" min="3" max="3"/>
    <col width="48" customWidth="1" min="4" max="4"/>
    <col width="34" customWidth="1" min="5" max="5"/>
    <col width="18" customWidth="1" min="6" max="6"/>
    <col width="24" customWidth="1" min="7" max="7"/>
    <col width="24" customWidth="1" min="8" max="8"/>
    <col width="28" customWidth="1" min="9" max="9"/>
    <col width="40" customWidth="1" min="10" max="10"/>
    <col width="28" customWidth="1" min="11" max="11"/>
    <col width="28" customWidth="1" min="12" max="12"/>
    <col width="34" customWidth="1" min="13" max="13"/>
    <col width="44" customWidth="1" min="14" max="14"/>
    <col width="14" customWidth="1" min="15" max="15"/>
    <col width="14" customWidth="1" min="16" max="16"/>
  </cols>
  <sheetData>
    <row r="1" ht="38" customHeight="1">
      <c r="A1" s="35" t="inlineStr">
        <is>
          <t>paper_order</t>
        </is>
      </c>
      <c r="B1" s="36" t="inlineStr">
        <is>
          <t>study_id</t>
        </is>
      </c>
      <c r="C1" s="36" t="inlineStr">
        <is>
          <t>year</t>
        </is>
      </c>
      <c r="D1" s="36" t="inlineStr">
        <is>
          <t>title</t>
        </is>
      </c>
      <c r="E1" s="36" t="inlineStr">
        <is>
          <t>doi</t>
        </is>
      </c>
      <c r="F1" s="36" t="inlineStr">
        <is>
          <t>assigned_to</t>
        </is>
      </c>
      <c r="G1" s="36" t="inlineStr">
        <is>
          <t>modalidad</t>
        </is>
      </c>
      <c r="H1" s="36" t="inlineStr">
        <is>
          <t>tipo_IA</t>
        </is>
      </c>
      <c r="I1" s="36" t="inlineStr">
        <is>
          <t>stage_primary</t>
        </is>
      </c>
      <c r="J1" s="36" t="inlineStr">
        <is>
          <t>canonical_key</t>
        </is>
      </c>
      <c r="K1" s="36" t="inlineStr">
        <is>
          <t>eligibility_status</t>
        </is>
      </c>
      <c r="L1" s="36" t="inlineStr">
        <is>
          <t>integrity_status</t>
        </is>
      </c>
      <c r="M1" s="36" t="inlineStr">
        <is>
          <t>integrity_source</t>
        </is>
      </c>
      <c r="N1" s="36" t="inlineStr">
        <is>
          <t>screening_note</t>
        </is>
      </c>
      <c r="O1" s="36" t="inlineStr">
        <is>
          <t>study_id_occurrences</t>
        </is>
      </c>
      <c r="P1" s="37" t="inlineStr">
        <is>
          <t>canonical_key_occurrences</t>
        </is>
      </c>
    </row>
    <row r="2" ht="30" customHeight="1">
      <c r="A2" s="130" t="n">
        <v>1</v>
      </c>
      <c r="B2" s="130" t="n">
        <v>1</v>
      </c>
      <c r="C2" s="130" t="n">
        <v>2025</v>
      </c>
      <c r="D2" s="41" t="inlineStr">
        <is>
          <t>A Clinically Interpretable Approach for Early Detection of Autism Using Machine Learning With Explainable AI</t>
        </is>
      </c>
      <c r="E2" s="43" t="inlineStr">
        <is>
          <t>https://doi.org/10.1109/ACCESS.2025.3586314</t>
        </is>
      </c>
      <c r="F2" s="43" t="inlineStr">
        <is>
          <t>Revisor B</t>
        </is>
      </c>
      <c r="G2" s="43" t="inlineStr">
        <is>
          <t>No especificado</t>
        </is>
      </c>
      <c r="H2" s="43" t="inlineStr">
        <is>
          <t>Machine Learning</t>
        </is>
      </c>
      <c r="I2" s="43" t="inlineStr">
        <is>
          <t>Prescreening</t>
        </is>
      </c>
      <c r="J2" s="43" t="inlineStr">
        <is>
          <t>doi:10.1109/access.2025.3586314</t>
        </is>
      </c>
      <c r="K2" s="41" t="inlineStr">
        <is>
          <t>Included in prior final corpus</t>
        </is>
      </c>
      <c r="L2" s="41" t="str"/>
      <c r="M2" s="43" t="str"/>
      <c r="N2" s="41" t="str"/>
      <c r="O2" s="43">
        <f>COUNTIF($B$2:$B$277,B2)</f>
        <v/>
      </c>
      <c r="P2" s="43">
        <f>COUNTIF($J$2:$J$277,J2)</f>
        <v/>
      </c>
    </row>
    <row r="3" ht="30" customHeight="1">
      <c r="A3" s="130" t="n">
        <v>2</v>
      </c>
      <c r="B3" s="130" t="n">
        <v>2</v>
      </c>
      <c r="C3" s="130" t="n">
        <v>2015</v>
      </c>
      <c r="D3" s="41" t="inlineStr">
        <is>
          <t>Searching for a minimal set of behaviors for autism detection through feature selection-based machine learning</t>
        </is>
      </c>
      <c r="E3" s="43" t="inlineStr">
        <is>
          <t>https://doi.org/10.1038/tp.2015.7</t>
        </is>
      </c>
      <c r="F3" s="43" t="inlineStr">
        <is>
          <t>Revisor A</t>
        </is>
      </c>
      <c r="G3" s="43" t="inlineStr">
        <is>
          <t>No especificado</t>
        </is>
      </c>
      <c r="H3" s="43" t="inlineStr">
        <is>
          <t>Machine Learning</t>
        </is>
      </c>
      <c r="I3" s="43" t="inlineStr">
        <is>
          <t>Screening</t>
        </is>
      </c>
      <c r="J3" s="43" t="inlineStr">
        <is>
          <t>doi:10.1038/tp.2015.7</t>
        </is>
      </c>
      <c r="K3" s="41" t="inlineStr">
        <is>
          <t>Included in prior final corpus</t>
        </is>
      </c>
      <c r="L3" s="41" t="str"/>
      <c r="M3" s="43" t="str"/>
      <c r="N3" s="41" t="str"/>
      <c r="O3" s="43">
        <f>COUNTIF($B$2:$B$277,B3)</f>
        <v/>
      </c>
      <c r="P3" s="43">
        <f>COUNTIF($J$2:$J$277,J3)</f>
        <v/>
      </c>
    </row>
    <row r="4" ht="30" customHeight="1">
      <c r="A4" s="130" t="n">
        <v>3</v>
      </c>
      <c r="B4" s="130" t="n">
        <v>3</v>
      </c>
      <c r="C4" s="130" t="n">
        <v>2023</v>
      </c>
      <c r="D4" s="41" t="inlineStr">
        <is>
          <t>The use of data independent acquisition based proteomic analysis and machine learning to reveal potential biomarkers for autism spectrum disorder</t>
        </is>
      </c>
      <c r="E4" s="43" t="inlineStr">
        <is>
          <t>https://doi.org/10.1016/j.jprot.2023.104872</t>
        </is>
      </c>
      <c r="F4" s="43" t="inlineStr">
        <is>
          <t>Revisor A</t>
        </is>
      </c>
      <c r="G4" s="43" t="inlineStr">
        <is>
          <t>No especificado</t>
        </is>
      </c>
      <c r="H4" s="43" t="inlineStr">
        <is>
          <t>Deep Learning</t>
        </is>
      </c>
      <c r="I4" s="43" t="inlineStr">
        <is>
          <t>Diagnosis</t>
        </is>
      </c>
      <c r="J4" s="43" t="inlineStr">
        <is>
          <t>doi:10.1016/j.jprot.2023.104872</t>
        </is>
      </c>
      <c r="K4" s="41" t="inlineStr">
        <is>
          <t>Included in prior final corpus</t>
        </is>
      </c>
      <c r="L4" s="41" t="str"/>
      <c r="M4" s="43" t="str"/>
      <c r="N4" s="41" t="str"/>
      <c r="O4" s="43">
        <f>COUNTIF($B$2:$B$277,B4)</f>
        <v/>
      </c>
      <c r="P4" s="43">
        <f>COUNTIF($J$2:$J$277,J4)</f>
        <v/>
      </c>
    </row>
    <row r="5" ht="30" customHeight="1">
      <c r="A5" s="130" t="n">
        <v>4</v>
      </c>
      <c r="B5" s="130" t="n">
        <v>4</v>
      </c>
      <c r="C5" s="130" t="n">
        <v>2025</v>
      </c>
      <c r="D5" s="41" t="inlineStr">
        <is>
          <t>Cognitive Disorder Detection Used for Early Autism Screening Using Deep Learning</t>
        </is>
      </c>
      <c r="E5" s="43" t="inlineStr">
        <is>
          <t>https://doi.org/10.1007/978-981-96-3942-7_18</t>
        </is>
      </c>
      <c r="F5" s="43" t="inlineStr">
        <is>
          <t>Revisor B</t>
        </is>
      </c>
      <c r="G5" s="43" t="inlineStr">
        <is>
          <t>No especificado</t>
        </is>
      </c>
      <c r="H5" s="43" t="inlineStr">
        <is>
          <t>Deep Learning</t>
        </is>
      </c>
      <c r="I5" s="43" t="inlineStr">
        <is>
          <t>Diagnosis</t>
        </is>
      </c>
      <c r="J5" s="43" t="inlineStr">
        <is>
          <t>doi:10.1007/978-981-96-3942-7_18</t>
        </is>
      </c>
      <c r="K5" s="41" t="inlineStr">
        <is>
          <t>Included in prior final corpus</t>
        </is>
      </c>
      <c r="L5" s="41" t="str"/>
      <c r="M5" s="43" t="str"/>
      <c r="N5" s="41" t="str"/>
      <c r="O5" s="43">
        <f>COUNTIF($B$2:$B$277,B5)</f>
        <v/>
      </c>
      <c r="P5" s="43">
        <f>COUNTIF($J$2:$J$277,J5)</f>
        <v/>
      </c>
    </row>
    <row r="6" ht="30" customHeight="1">
      <c r="A6" s="130" t="n">
        <v>5</v>
      </c>
      <c r="B6" s="130" t="n">
        <v>5</v>
      </c>
      <c r="C6" s="130" t="n">
        <v>2014</v>
      </c>
      <c r="D6" s="41" t="inlineStr">
        <is>
          <t>Metabolomics as a tool for discovery of biomarkers of autism spectrum disorder in the blood plasma of children</t>
        </is>
      </c>
      <c r="E6" s="43" t="inlineStr">
        <is>
          <t>https://doi.org/10.1371/journal.pone.0112445</t>
        </is>
      </c>
      <c r="F6" s="43" t="inlineStr">
        <is>
          <t>Revisor A</t>
        </is>
      </c>
      <c r="G6" s="43" t="inlineStr">
        <is>
          <t>No especificado</t>
        </is>
      </c>
      <c r="H6" s="43" t="inlineStr">
        <is>
          <t>Machine Learning</t>
        </is>
      </c>
      <c r="I6" s="43" t="inlineStr">
        <is>
          <t>Diagnosis</t>
        </is>
      </c>
      <c r="J6" s="43" t="inlineStr">
        <is>
          <t>doi:10.1371/journal.pone.0112445</t>
        </is>
      </c>
      <c r="K6" s="41" t="inlineStr">
        <is>
          <t>Included in prior final corpus</t>
        </is>
      </c>
      <c r="L6" s="41" t="str"/>
      <c r="M6" s="43" t="str"/>
      <c r="N6" s="41" t="str"/>
      <c r="O6" s="43">
        <f>COUNTIF($B$2:$B$277,B6)</f>
        <v/>
      </c>
      <c r="P6" s="43">
        <f>COUNTIF($J$2:$J$277,J6)</f>
        <v/>
      </c>
    </row>
    <row r="7" ht="30" customHeight="1">
      <c r="A7" s="130" t="n">
        <v>6</v>
      </c>
      <c r="B7" s="130" t="n">
        <v>6</v>
      </c>
      <c r="C7" s="130" t="n">
        <v>2017</v>
      </c>
      <c r="D7" s="41" t="inlineStr">
        <is>
          <t>Sparsifying machine learning models identify stable subsets of predictive features for behavioral detection of autism</t>
        </is>
      </c>
      <c r="E7" s="43" t="inlineStr">
        <is>
          <t>https://doi.org/10.1186/s13229-017-0180-6</t>
        </is>
      </c>
      <c r="F7" s="43" t="inlineStr">
        <is>
          <t>Revisor B</t>
        </is>
      </c>
      <c r="G7" s="43" t="inlineStr">
        <is>
          <t>Imagen</t>
        </is>
      </c>
      <c r="H7" s="43" t="inlineStr">
        <is>
          <t>Machine Learning</t>
        </is>
      </c>
      <c r="I7" s="43" t="inlineStr">
        <is>
          <t>Screening</t>
        </is>
      </c>
      <c r="J7" s="43" t="inlineStr">
        <is>
          <t>doi:10.1186/s13229-017-0180-6</t>
        </is>
      </c>
      <c r="K7" s="41" t="inlineStr">
        <is>
          <t>Included in prior final corpus</t>
        </is>
      </c>
      <c r="L7" s="41" t="str"/>
      <c r="M7" s="43" t="str"/>
      <c r="N7" s="41" t="str"/>
      <c r="O7" s="43">
        <f>COUNTIF($B$2:$B$277,B7)</f>
        <v/>
      </c>
      <c r="P7" s="43">
        <f>COUNTIF($J$2:$J$277,J7)</f>
        <v/>
      </c>
    </row>
    <row r="8" ht="30" customHeight="1">
      <c r="A8" s="130" t="n">
        <v>7</v>
      </c>
      <c r="B8" s="130" t="n">
        <v>7</v>
      </c>
      <c r="C8" s="130" t="n">
        <v>2025</v>
      </c>
      <c r="D8" s="41" t="inlineStr">
        <is>
          <t>Transformer-based deep learning ensemble framework predicts autism spectrum disorder using health administrative and birth registry data</t>
        </is>
      </c>
      <c r="E8" s="43" t="inlineStr">
        <is>
          <t>https://doi.org/10.1038/s41598-025-90216-8</t>
        </is>
      </c>
      <c r="F8" s="43" t="inlineStr">
        <is>
          <t>Revisor A</t>
        </is>
      </c>
      <c r="G8" s="43" t="inlineStr">
        <is>
          <t>No especificado</t>
        </is>
      </c>
      <c r="H8" s="43" t="inlineStr">
        <is>
          <t>Deep Learning</t>
        </is>
      </c>
      <c r="I8" s="43" t="inlineStr">
        <is>
          <t>Prescreening</t>
        </is>
      </c>
      <c r="J8" s="43" t="inlineStr">
        <is>
          <t>doi:10.1038/s41598-025-90216-8</t>
        </is>
      </c>
      <c r="K8" s="41" t="inlineStr">
        <is>
          <t>Included in prior final corpus</t>
        </is>
      </c>
      <c r="L8" s="41" t="str"/>
      <c r="M8" s="43" t="str"/>
      <c r="N8" s="41" t="str"/>
      <c r="O8" s="43">
        <f>COUNTIF($B$2:$B$277,B8)</f>
        <v/>
      </c>
      <c r="P8" s="43">
        <f>COUNTIF($J$2:$J$277,J8)</f>
        <v/>
      </c>
    </row>
    <row r="9" ht="30" customHeight="1">
      <c r="A9" s="130" t="n">
        <v>8</v>
      </c>
      <c r="B9" s="130" t="n">
        <v>8</v>
      </c>
      <c r="C9" s="130" t="n">
        <v>2024</v>
      </c>
      <c r="D9" s="41" t="inlineStr">
        <is>
          <t>A Closed-Loop Ear-Worn Wearable EEG System with Real-Time Passive Electrode Skin Impedance Measurement for Early Autism Detection †</t>
        </is>
      </c>
      <c r="E9" s="43" t="inlineStr">
        <is>
          <t>https://doi.org/10.3390/s24237489</t>
        </is>
      </c>
      <c r="F9" s="43" t="inlineStr">
        <is>
          <t>Revisor B</t>
        </is>
      </c>
      <c r="G9" s="43" t="inlineStr">
        <is>
          <t>Imagen</t>
        </is>
      </c>
      <c r="H9" s="43" t="inlineStr">
        <is>
          <t>Machine Learning</t>
        </is>
      </c>
      <c r="I9" s="43" t="inlineStr">
        <is>
          <t>diagnosis</t>
        </is>
      </c>
      <c r="J9" s="43" t="inlineStr">
        <is>
          <t>doi:10.3390/s24237489</t>
        </is>
      </c>
      <c r="K9" s="41" t="inlineStr">
        <is>
          <t>Included in prior final corpus</t>
        </is>
      </c>
      <c r="L9" s="41" t="str"/>
      <c r="M9" s="43" t="str"/>
      <c r="N9" s="41" t="str"/>
      <c r="O9" s="43">
        <f>COUNTIF($B$2:$B$277,B9)</f>
        <v/>
      </c>
      <c r="P9" s="43">
        <f>COUNTIF($J$2:$J$277,J9)</f>
        <v/>
      </c>
    </row>
    <row r="10" ht="30" customHeight="1">
      <c r="A10" s="130" t="n">
        <v>9</v>
      </c>
      <c r="B10" s="130" t="n">
        <v>9</v>
      </c>
      <c r="C10" s="130" t="n">
        <v>2019</v>
      </c>
      <c r="D10" s="41" t="inlineStr">
        <is>
          <t>An automated assessment framework for atypical prosody and stereotyped idiosyncratic phrases related to autism spectrum disorder</t>
        </is>
      </c>
      <c r="E10" s="43" t="inlineStr">
        <is>
          <t>https://doi.org/10.1016/j.csl.2018.11.002</t>
        </is>
      </c>
      <c r="F10" s="43" t="inlineStr">
        <is>
          <t>Revisor B</t>
        </is>
      </c>
      <c r="G10" s="43" t="inlineStr">
        <is>
          <t>Audio · Voz</t>
        </is>
      </c>
      <c r="H10" s="43" t="inlineStr">
        <is>
          <t>Híbrido</t>
        </is>
      </c>
      <c r="I10" s="43" t="inlineStr">
        <is>
          <t>diagnosis</t>
        </is>
      </c>
      <c r="J10" s="43" t="inlineStr">
        <is>
          <t>doi:10.1016/j.csl.2018.11.002</t>
        </is>
      </c>
      <c r="K10" s="41" t="inlineStr">
        <is>
          <t>Included in prior final corpus</t>
        </is>
      </c>
      <c r="L10" s="41" t="str"/>
      <c r="M10" s="43" t="str"/>
      <c r="N10" s="41" t="str"/>
      <c r="O10" s="43">
        <f>COUNTIF($B$2:$B$277,B10)</f>
        <v/>
      </c>
      <c r="P10" s="43">
        <f>COUNTIF($J$2:$J$277,J10)</f>
        <v/>
      </c>
    </row>
    <row r="11" ht="30" customHeight="1">
      <c r="A11" s="130" t="n">
        <v>10</v>
      </c>
      <c r="B11" s="130" t="n">
        <v>10</v>
      </c>
      <c r="C11" s="130" t="n">
        <v>2024</v>
      </c>
      <c r="D11" s="41" t="inlineStr">
        <is>
          <t>Artificial Intelligence Driven Predictive Analysis of Acoustic and Linguistic Behaviors for ASD Identification</t>
        </is>
      </c>
      <c r="E11" s="43" t="inlineStr">
        <is>
          <t>https://doi.org/10.1109/TAI.2024.3439288</t>
        </is>
      </c>
      <c r="F11" s="43" t="inlineStr">
        <is>
          <t>Revisor B</t>
        </is>
      </c>
      <c r="G11" s="43" t="inlineStr">
        <is>
          <t>Texto · NLP</t>
        </is>
      </c>
      <c r="H11" s="43" t="inlineStr">
        <is>
          <t>No especificado</t>
        </is>
      </c>
      <c r="I11" s="43" t="inlineStr">
        <is>
          <t>diagnosis</t>
        </is>
      </c>
      <c r="J11" s="43" t="inlineStr">
        <is>
          <t>doi:10.1109/tai.2024.3439288</t>
        </is>
      </c>
      <c r="K11" s="41" t="inlineStr">
        <is>
          <t>Included in prior final corpus</t>
        </is>
      </c>
      <c r="L11" s="41" t="str"/>
      <c r="M11" s="43" t="str"/>
      <c r="N11" s="41" t="str"/>
      <c r="O11" s="43">
        <f>COUNTIF($B$2:$B$277,B11)</f>
        <v/>
      </c>
      <c r="P11" s="43">
        <f>COUNTIF($J$2:$J$277,J11)</f>
        <v/>
      </c>
    </row>
    <row r="12" ht="30" customHeight="1">
      <c r="A12" s="130" t="n">
        <v>11</v>
      </c>
      <c r="B12" s="130" t="n">
        <v>11</v>
      </c>
      <c r="C12" s="130" t="n">
        <v>2025</v>
      </c>
      <c r="D12" s="41" t="inlineStr">
        <is>
          <t>Data Mining-Based Model for Computer-Aided Diagnosis of Autism and Gelotophobia: Mixed Methods Deep Learning Approach.</t>
        </is>
      </c>
      <c r="E12" s="43" t="inlineStr">
        <is>
          <t>https://doi.org/10.2196/72115</t>
        </is>
      </c>
      <c r="F12" s="43" t="inlineStr">
        <is>
          <t>Revisor B</t>
        </is>
      </c>
      <c r="G12" s="43" t="inlineStr">
        <is>
          <t>Imagen</t>
        </is>
      </c>
      <c r="H12" s="43" t="inlineStr">
        <is>
          <t>Deep Learning</t>
        </is>
      </c>
      <c r="I12" s="43" t="inlineStr">
        <is>
          <t>diagnosis</t>
        </is>
      </c>
      <c r="J12" s="43" t="inlineStr">
        <is>
          <t>doi:10.2196/72115</t>
        </is>
      </c>
      <c r="K12" s="41" t="inlineStr">
        <is>
          <t>Included in prior final corpus</t>
        </is>
      </c>
      <c r="L12" s="41" t="inlineStr">
        <is>
          <t>Expression of Concern</t>
        </is>
      </c>
      <c r="M12" s="43" t="inlineStr">
        <is>
          <t>https://formative.jmir.org/2026/1/e91833</t>
        </is>
      </c>
      <c r="N12" s="41" t="inlineStr">
        <is>
          <t>El estudio permanece en el corpus base con bandera de expresión de preocupación; la alerta no modifica N automáticamente.</t>
        </is>
      </c>
      <c r="O12" s="43">
        <f>COUNTIF($B$2:$B$277,B12)</f>
        <v/>
      </c>
      <c r="P12" s="43">
        <f>COUNTIF($J$2:$J$277,J12)</f>
        <v/>
      </c>
    </row>
    <row r="13" ht="30" customHeight="1">
      <c r="A13" s="130" t="n">
        <v>12</v>
      </c>
      <c r="B13" s="130" t="n">
        <v>12</v>
      </c>
      <c r="C13" s="130" t="n">
        <v>2019</v>
      </c>
      <c r="D13" s="41" t="inlineStr">
        <is>
          <t>Effect of Wearable Digital Intervention for Improving Socialization in Children with Autism Spectrum Disorder: A Randomized Clinical Trial</t>
        </is>
      </c>
      <c r="E13" s="43" t="inlineStr">
        <is>
          <t>https://doi.org/10.1001/jamapediatrics.2019.0285</t>
        </is>
      </c>
      <c r="F13" s="43" t="inlineStr">
        <is>
          <t>Revisor B</t>
        </is>
      </c>
      <c r="G13" s="43" t="inlineStr">
        <is>
          <t>Multimodal</t>
        </is>
      </c>
      <c r="H13" s="43" t="inlineStr">
        <is>
          <t>No especificado</t>
        </is>
      </c>
      <c r="I13" s="43" t="inlineStr">
        <is>
          <t>monitoring_intervention</t>
        </is>
      </c>
      <c r="J13" s="43" t="inlineStr">
        <is>
          <t>doi:10.1001/jamapediatrics.2019.0285</t>
        </is>
      </c>
      <c r="K13" s="41" t="inlineStr">
        <is>
          <t>Included in prior final corpus</t>
        </is>
      </c>
      <c r="L13" s="41" t="str"/>
      <c r="M13" s="43" t="str"/>
      <c r="N13" s="41" t="str"/>
      <c r="O13" s="43">
        <f>COUNTIF($B$2:$B$277,B13)</f>
        <v/>
      </c>
      <c r="P13" s="43">
        <f>COUNTIF($J$2:$J$277,J13)</f>
        <v/>
      </c>
    </row>
    <row r="14" ht="30" customHeight="1">
      <c r="A14" s="130" t="n">
        <v>13</v>
      </c>
      <c r="B14" s="130" t="n">
        <v>13</v>
      </c>
      <c r="C14" s="130" t="n">
        <v>2023</v>
      </c>
      <c r="D14" s="41" t="inlineStr">
        <is>
          <t>Feature Signature Discovery for Autism Detection: An Automated Machine Learning Based Feature Ranking Framework</t>
        </is>
      </c>
      <c r="E14" s="43" t="inlineStr">
        <is>
          <t>https://doi.org/10.1155/2023/6330002</t>
        </is>
      </c>
      <c r="F14" s="43" t="inlineStr">
        <is>
          <t>Revisor A</t>
        </is>
      </c>
      <c r="G14" s="43" t="inlineStr">
        <is>
          <t>No especificado</t>
        </is>
      </c>
      <c r="H14" s="43" t="inlineStr">
        <is>
          <t>Deep Learning</t>
        </is>
      </c>
      <c r="I14" s="43" t="inlineStr">
        <is>
          <t>Screening</t>
        </is>
      </c>
      <c r="J14" s="43" t="inlineStr">
        <is>
          <t>doi:10.1155/2023/6330002</t>
        </is>
      </c>
      <c r="K14" s="41" t="inlineStr">
        <is>
          <t>Included in prior final corpus</t>
        </is>
      </c>
      <c r="L14" s="41" t="str"/>
      <c r="M14" s="43" t="str"/>
      <c r="N14" s="41" t="str"/>
      <c r="O14" s="43">
        <f>COUNTIF($B$2:$B$277,B14)</f>
        <v/>
      </c>
      <c r="P14" s="43">
        <f>COUNTIF($J$2:$J$277,J14)</f>
        <v/>
      </c>
    </row>
    <row r="15" ht="30" customHeight="1">
      <c r="A15" s="130" t="n">
        <v>14</v>
      </c>
      <c r="B15" s="130" t="n">
        <v>14</v>
      </c>
      <c r="C15" s="130" t="n">
        <v>2017</v>
      </c>
      <c r="D15" s="41" t="inlineStr">
        <is>
          <t>Functional neuroimaging of high-risk 6-month-old infants predicts a diagnosis of autism at 24 months of age</t>
        </is>
      </c>
      <c r="E15" s="43" t="inlineStr">
        <is>
          <t>https://doi.org/10.1126/scitranslmed.aag2882</t>
        </is>
      </c>
      <c r="F15" s="43" t="inlineStr">
        <is>
          <t>Revisor A</t>
        </is>
      </c>
      <c r="G15" s="43" t="inlineStr">
        <is>
          <t>Texto · NLP</t>
        </is>
      </c>
      <c r="H15" s="43" t="inlineStr">
        <is>
          <t>Deep Learning</t>
        </is>
      </c>
      <c r="I15" s="43" t="inlineStr">
        <is>
          <t>Prognosis</t>
        </is>
      </c>
      <c r="J15" s="43" t="inlineStr">
        <is>
          <t>doi:10.1126/scitranslmed.aag2882</t>
        </is>
      </c>
      <c r="K15" s="41" t="inlineStr">
        <is>
          <t>Included in prior final corpus</t>
        </is>
      </c>
      <c r="L15" s="41" t="str"/>
      <c r="M15" s="43" t="str"/>
      <c r="N15" s="41" t="str"/>
      <c r="O15" s="43">
        <f>COUNTIF($B$2:$B$277,B15)</f>
        <v/>
      </c>
      <c r="P15" s="43">
        <f>COUNTIF($J$2:$J$277,J15)</f>
        <v/>
      </c>
    </row>
    <row r="16" ht="30" customHeight="1">
      <c r="A16" s="130" t="n">
        <v>15</v>
      </c>
      <c r="B16" s="130" t="n">
        <v>15</v>
      </c>
      <c r="C16" s="130" t="n">
        <v>2025</v>
      </c>
      <c r="D16" s="41" t="inlineStr">
        <is>
          <t>Hybrid CNN and random forest model with late fusion for detection of autism spectrum disorder in Toddlers</t>
        </is>
      </c>
      <c r="E16" s="43" t="inlineStr">
        <is>
          <t>https://doi.org/10.1016/j.mex.2025.103278</t>
        </is>
      </c>
      <c r="F16" s="43" t="inlineStr">
        <is>
          <t>Revisor B</t>
        </is>
      </c>
      <c r="G16" s="43" t="inlineStr">
        <is>
          <t>Imagen</t>
        </is>
      </c>
      <c r="H16" s="43" t="inlineStr">
        <is>
          <t>Híbrido</t>
        </is>
      </c>
      <c r="I16" s="43" t="inlineStr">
        <is>
          <t>screening</t>
        </is>
      </c>
      <c r="J16" s="43" t="inlineStr">
        <is>
          <t>doi:10.1016/j.mex.2025.103278</t>
        </is>
      </c>
      <c r="K16" s="41" t="inlineStr">
        <is>
          <t>Included in prior final corpus</t>
        </is>
      </c>
      <c r="L16" s="41" t="str"/>
      <c r="M16" s="43" t="str"/>
      <c r="N16" s="41" t="str"/>
      <c r="O16" s="43">
        <f>COUNTIF($B$2:$B$277,B16)</f>
        <v/>
      </c>
      <c r="P16" s="43">
        <f>COUNTIF($J$2:$J$277,J16)</f>
        <v/>
      </c>
    </row>
    <row r="17" ht="30" customHeight="1">
      <c r="A17" s="130" t="n">
        <v>16</v>
      </c>
      <c r="B17" s="130" t="n">
        <v>16</v>
      </c>
      <c r="C17" s="130" t="n">
        <v>2025</v>
      </c>
      <c r="D17" s="41" t="inlineStr">
        <is>
          <t>Machine Learning Approaches for the Early Diagnosis of Autism Spectrum Disorder: A Systematic Framework</t>
        </is>
      </c>
      <c r="E17" s="43" t="inlineStr">
        <is>
          <t>https://doi.org/10.1007/978-3-031-81083-1_7</t>
        </is>
      </c>
      <c r="F17" s="43" t="inlineStr">
        <is>
          <t>Revisor B</t>
        </is>
      </c>
      <c r="G17" s="43" t="inlineStr">
        <is>
          <t>No especificado</t>
        </is>
      </c>
      <c r="H17" s="43" t="inlineStr">
        <is>
          <t>Machine Learning</t>
        </is>
      </c>
      <c r="I17" s="43" t="inlineStr">
        <is>
          <t>screening</t>
        </is>
      </c>
      <c r="J17" s="43" t="inlineStr">
        <is>
          <t>doi:10.1007/978-3-031-81083-1_7</t>
        </is>
      </c>
      <c r="K17" s="41" t="inlineStr">
        <is>
          <t>Included in prior final corpus</t>
        </is>
      </c>
      <c r="L17" s="41" t="str"/>
      <c r="M17" s="43" t="str"/>
      <c r="N17" s="41" t="str"/>
      <c r="O17" s="43">
        <f>COUNTIF($B$2:$B$277,B17)</f>
        <v/>
      </c>
      <c r="P17" s="43">
        <f>COUNTIF($J$2:$J$277,J17)</f>
        <v/>
      </c>
    </row>
    <row r="18" ht="30" customHeight="1">
      <c r="A18" s="130" t="n">
        <v>17</v>
      </c>
      <c r="B18" s="130" t="n">
        <v>17</v>
      </c>
      <c r="C18" s="130" t="n">
        <v>2024</v>
      </c>
      <c r="D18" s="41" t="inlineStr">
        <is>
          <t>Machine learning classification of autism spectrum disorder based on reciprocity in naturalistic social interactions</t>
        </is>
      </c>
      <c r="E18" s="43" t="inlineStr">
        <is>
          <t>https://doi.org/10.1038/s41398-024-02802-5</t>
        </is>
      </c>
      <c r="F18" s="43" t="inlineStr">
        <is>
          <t>Revisor B</t>
        </is>
      </c>
      <c r="G18" s="43" t="inlineStr">
        <is>
          <t>Imagen</t>
        </is>
      </c>
      <c r="H18" s="43" t="inlineStr">
        <is>
          <t>Machine Learning</t>
        </is>
      </c>
      <c r="I18" s="43" t="inlineStr">
        <is>
          <t>diagnosis</t>
        </is>
      </c>
      <c r="J18" s="43" t="inlineStr">
        <is>
          <t>doi:10.1038/s41398-024-02802-5</t>
        </is>
      </c>
      <c r="K18" s="41" t="inlineStr">
        <is>
          <t>Included in prior final corpus</t>
        </is>
      </c>
      <c r="L18" s="41" t="str"/>
      <c r="M18" s="43" t="str"/>
      <c r="N18" s="41" t="str"/>
      <c r="O18" s="43">
        <f>COUNTIF($B$2:$B$277,B18)</f>
        <v/>
      </c>
      <c r="P18" s="43">
        <f>COUNTIF($J$2:$J$277,J18)</f>
        <v/>
      </c>
    </row>
    <row r="19" ht="30" customHeight="1">
      <c r="A19" s="130" t="n">
        <v>18</v>
      </c>
      <c r="B19" s="130" t="n">
        <v>18</v>
      </c>
      <c r="C19" s="130" t="n">
        <v>2014</v>
      </c>
      <c r="D19" s="41" t="inlineStr">
        <is>
          <t>Multiparametric MRI characterization and prediction in autism spectrum disorder using graph theory and machine learning</t>
        </is>
      </c>
      <c r="E19" s="43" t="inlineStr">
        <is>
          <t>https://doi.org/10.1371/journal.pone.0090405</t>
        </is>
      </c>
      <c r="F19" s="43" t="inlineStr">
        <is>
          <t>Revisor A</t>
        </is>
      </c>
      <c r="G19" s="43" t="inlineStr">
        <is>
          <t>Multimodal</t>
        </is>
      </c>
      <c r="H19" s="43" t="inlineStr">
        <is>
          <t>Deep Learning</t>
        </is>
      </c>
      <c r="I19" s="43" t="inlineStr">
        <is>
          <t>Diagnosis</t>
        </is>
      </c>
      <c r="J19" s="43" t="inlineStr">
        <is>
          <t>doi:10.1371/journal.pone.0090405</t>
        </is>
      </c>
      <c r="K19" s="41" t="inlineStr">
        <is>
          <t>Included in prior final corpus</t>
        </is>
      </c>
      <c r="L19" s="41" t="str"/>
      <c r="M19" s="43" t="str"/>
      <c r="N19" s="41" t="str"/>
      <c r="O19" s="43">
        <f>COUNTIF($B$2:$B$277,B19)</f>
        <v/>
      </c>
      <c r="P19" s="43">
        <f>COUNTIF($J$2:$J$277,J19)</f>
        <v/>
      </c>
    </row>
    <row r="20" ht="30" customHeight="1">
      <c r="A20" s="130" t="n">
        <v>19</v>
      </c>
      <c r="B20" s="130" t="n">
        <v>19</v>
      </c>
      <c r="C20" s="130" t="n">
        <v>2021</v>
      </c>
      <c r="D20" s="41" t="inlineStr">
        <is>
          <t>Multivariate Neural Connectivity Patterns in Early Infancy Predict Later Autism Symptoms</t>
        </is>
      </c>
      <c r="E20" s="43" t="inlineStr">
        <is>
          <t>https://doi.org/10.1016/j.bpsc.2020.06.003</t>
        </is>
      </c>
      <c r="F20" s="43" t="inlineStr">
        <is>
          <t>Revisor A</t>
        </is>
      </c>
      <c r="G20" s="43" t="inlineStr">
        <is>
          <t>Señales fisiológicas</t>
        </is>
      </c>
      <c r="H20" s="43" t="inlineStr">
        <is>
          <t>Machine Learning</t>
        </is>
      </c>
      <c r="I20" s="43" t="inlineStr">
        <is>
          <t>Prognosis</t>
        </is>
      </c>
      <c r="J20" s="43" t="inlineStr">
        <is>
          <t>doi:10.1016/j.bpsc.2020.06.003</t>
        </is>
      </c>
      <c r="K20" s="41" t="inlineStr">
        <is>
          <t>Included in prior final corpus</t>
        </is>
      </c>
      <c r="L20" s="41" t="str"/>
      <c r="M20" s="43" t="str"/>
      <c r="N20" s="41" t="str"/>
      <c r="O20" s="43">
        <f>COUNTIF($B$2:$B$277,B20)</f>
        <v/>
      </c>
      <c r="P20" s="43">
        <f>COUNTIF($J$2:$J$277,J20)</f>
        <v/>
      </c>
    </row>
    <row r="21" ht="30" customHeight="1">
      <c r="A21" s="130" t="n">
        <v>20</v>
      </c>
      <c r="B21" s="130" t="n">
        <v>20</v>
      </c>
      <c r="C21" s="130" t="n">
        <v>2014</v>
      </c>
      <c r="D21" s="41" t="inlineStr">
        <is>
          <t>Testing the accuracy of an observation-based classifier for rapid detection of autism risk.</t>
        </is>
      </c>
      <c r="E21" s="43" t="inlineStr">
        <is>
          <t>https://doi.org/10.1038/tp.2014.65</t>
        </is>
      </c>
      <c r="F21" s="43" t="inlineStr">
        <is>
          <t>Revisor B</t>
        </is>
      </c>
      <c r="G21" s="43" t="inlineStr">
        <is>
          <t>No especificado</t>
        </is>
      </c>
      <c r="H21" s="43" t="inlineStr">
        <is>
          <t>Deep Learning</t>
        </is>
      </c>
      <c r="I21" s="43" t="inlineStr">
        <is>
          <t>screening</t>
        </is>
      </c>
      <c r="J21" s="43" t="inlineStr">
        <is>
          <t>doi:10.1038/tp.2014.65</t>
        </is>
      </c>
      <c r="K21" s="41" t="inlineStr">
        <is>
          <t>Included in prior final corpus</t>
        </is>
      </c>
      <c r="L21" s="41" t="str"/>
      <c r="M21" s="43" t="str"/>
      <c r="N21" s="41" t="str"/>
      <c r="O21" s="43">
        <f>COUNTIF($B$2:$B$277,B21)</f>
        <v/>
      </c>
      <c r="P21" s="43">
        <f>COUNTIF($J$2:$J$277,J21)</f>
        <v/>
      </c>
    </row>
    <row r="22" ht="30" customHeight="1">
      <c r="A22" s="130" t="n">
        <v>21</v>
      </c>
      <c r="B22" s="130" t="n">
        <v>21</v>
      </c>
      <c r="C22" s="130" t="n">
        <v>2024</v>
      </c>
      <c r="D22" s="41" t="inlineStr">
        <is>
          <t>Using deep learning to classify developmental differences in reaching and placing movements in children with and without autism spectrum disorder</t>
        </is>
      </c>
      <c r="E22" s="43" t="inlineStr">
        <is>
          <t>https://doi.org/10.1038/s41598-024-81652-z</t>
        </is>
      </c>
      <c r="F22" s="43" t="inlineStr">
        <is>
          <t>Revisor B</t>
        </is>
      </c>
      <c r="G22" s="43" t="inlineStr">
        <is>
          <t>Señales fisiológicas</t>
        </is>
      </c>
      <c r="H22" s="43" t="inlineStr">
        <is>
          <t>Deep Learning</t>
        </is>
      </c>
      <c r="I22" s="43" t="inlineStr">
        <is>
          <t>diagnosis</t>
        </is>
      </c>
      <c r="J22" s="43" t="inlineStr">
        <is>
          <t>doi:10.1038/s41598-024-81652-z</t>
        </is>
      </c>
      <c r="K22" s="41" t="inlineStr">
        <is>
          <t>Included in prior final corpus</t>
        </is>
      </c>
      <c r="L22" s="41" t="str"/>
      <c r="M22" s="43" t="str"/>
      <c r="N22" s="41" t="str"/>
      <c r="O22" s="43">
        <f>COUNTIF($B$2:$B$277,B22)</f>
        <v/>
      </c>
      <c r="P22" s="43">
        <f>COUNTIF($J$2:$J$277,J22)</f>
        <v/>
      </c>
    </row>
    <row r="23" ht="30" customHeight="1">
      <c r="A23" s="130" t="n">
        <v>22</v>
      </c>
      <c r="B23" s="130" t="n">
        <v>22</v>
      </c>
      <c r="C23" s="130" t="n">
        <v>2021</v>
      </c>
      <c r="D23" s="41" t="inlineStr">
        <is>
          <t>A CNN deep local and global ASD classification approach with continuous wavelet transform using task-based FMRI</t>
        </is>
      </c>
      <c r="E23" s="43" t="inlineStr">
        <is>
          <t>https://doi.org/10.3390/s21175822</t>
        </is>
      </c>
      <c r="F23" s="43" t="inlineStr">
        <is>
          <t>Revisor B</t>
        </is>
      </c>
      <c r="G23" s="43" t="inlineStr">
        <is>
          <t>Señales fisiológicas</t>
        </is>
      </c>
      <c r="H23" s="43" t="inlineStr">
        <is>
          <t>Deep Learning</t>
        </is>
      </c>
      <c r="I23" s="43" t="inlineStr">
        <is>
          <t>screening</t>
        </is>
      </c>
      <c r="J23" s="43" t="inlineStr">
        <is>
          <t>doi:10.3390/s21175822</t>
        </is>
      </c>
      <c r="K23" s="41" t="inlineStr">
        <is>
          <t>Included in prior final corpus</t>
        </is>
      </c>
      <c r="L23" s="41" t="str"/>
      <c r="M23" s="43" t="str"/>
      <c r="N23" s="41" t="str"/>
      <c r="O23" s="43">
        <f>COUNTIF($B$2:$B$277,B23)</f>
        <v/>
      </c>
      <c r="P23" s="43">
        <f>COUNTIF($J$2:$J$277,J23)</f>
        <v/>
      </c>
    </row>
    <row r="24" ht="30" customHeight="1">
      <c r="A24" s="130" t="n">
        <v>23</v>
      </c>
      <c r="B24" s="130" t="n">
        <v>23</v>
      </c>
      <c r="C24" s="130" t="n">
        <v>2020</v>
      </c>
      <c r="D24" s="41" t="inlineStr">
        <is>
          <t>A new machine learning model based on induction of rules for autism detection</t>
        </is>
      </c>
      <c r="E24" s="43" t="inlineStr">
        <is>
          <t>https://doi.org/10.1177/1460458218824711</t>
        </is>
      </c>
      <c r="F24" s="43" t="inlineStr">
        <is>
          <t>Revisor A</t>
        </is>
      </c>
      <c r="G24" s="43" t="inlineStr">
        <is>
          <t>No especificado</t>
        </is>
      </c>
      <c r="H24" s="43" t="inlineStr">
        <is>
          <t>Machine Learning</t>
        </is>
      </c>
      <c r="I24" s="43" t="inlineStr">
        <is>
          <t>Screening</t>
        </is>
      </c>
      <c r="J24" s="43" t="inlineStr">
        <is>
          <t>doi:10.1177/1460458218824711</t>
        </is>
      </c>
      <c r="K24" s="41" t="inlineStr">
        <is>
          <t>Included in prior final corpus</t>
        </is>
      </c>
      <c r="L24" s="41" t="str"/>
      <c r="M24" s="43" t="str"/>
      <c r="N24" s="41" t="str"/>
      <c r="O24" s="43">
        <f>COUNTIF($B$2:$B$277,B24)</f>
        <v/>
      </c>
      <c r="P24" s="43">
        <f>COUNTIF($J$2:$J$277,J24)</f>
        <v/>
      </c>
    </row>
    <row r="25" ht="30" customHeight="1">
      <c r="A25" s="130" t="n">
        <v>24</v>
      </c>
      <c r="B25" s="130" t="n">
        <v>24</v>
      </c>
      <c r="C25" s="130" t="n">
        <v>2021</v>
      </c>
      <c r="D25" s="41" t="inlineStr">
        <is>
          <t>A Novel Grading System for Autism Severity Level Using Task-Based Functional MRI: A Response to Speech Study</t>
        </is>
      </c>
      <c r="E25" s="43" t="inlineStr">
        <is>
          <t>https://doi.org/10.1109/ACCESS.2021.3097606</t>
        </is>
      </c>
      <c r="F25" s="43" t="inlineStr">
        <is>
          <t>Ambos (piloto)</t>
        </is>
      </c>
      <c r="G25" s="43" t="inlineStr">
        <is>
          <t>Audio · Voz</t>
        </is>
      </c>
      <c r="H25" s="43" t="inlineStr">
        <is>
          <t>Machine Learning</t>
        </is>
      </c>
      <c r="I25" s="43" t="inlineStr">
        <is>
          <t>Diagnosis</t>
        </is>
      </c>
      <c r="J25" s="43" t="inlineStr">
        <is>
          <t>doi:10.1109/access.2021.3097606</t>
        </is>
      </c>
      <c r="K25" s="41" t="inlineStr">
        <is>
          <t>Included in prior final corpus</t>
        </is>
      </c>
      <c r="L25" s="41" t="str"/>
      <c r="M25" s="43" t="str"/>
      <c r="N25" s="41" t="str"/>
      <c r="O25" s="43">
        <f>COUNTIF($B$2:$B$277,B25)</f>
        <v/>
      </c>
      <c r="P25" s="43">
        <f>COUNTIF($J$2:$J$277,J25)</f>
        <v/>
      </c>
    </row>
    <row r="26" ht="30" customHeight="1">
      <c r="A26" s="130" t="n">
        <v>25</v>
      </c>
      <c r="B26" s="130" t="n">
        <v>26</v>
      </c>
      <c r="C26" s="130" t="n">
        <v>2023</v>
      </c>
      <c r="D26" s="41" t="inlineStr">
        <is>
          <t>An Analysis of the Use of Machine Learning in the Diagnosis of Autism Spectrum Disorder</t>
        </is>
      </c>
      <c r="E26" s="43" t="inlineStr">
        <is>
          <t>https://doi.org/10.1007/978-3-031-23683-9_12</t>
        </is>
      </c>
      <c r="F26" s="43" t="inlineStr">
        <is>
          <t>Revisor A</t>
        </is>
      </c>
      <c r="G26" s="43" t="inlineStr">
        <is>
          <t>No especificado</t>
        </is>
      </c>
      <c r="H26" s="43" t="inlineStr">
        <is>
          <t>Machine Learning</t>
        </is>
      </c>
      <c r="I26" s="43" t="inlineStr">
        <is>
          <t>diagnosis</t>
        </is>
      </c>
      <c r="J26" s="43" t="inlineStr">
        <is>
          <t>doi:10.1007/978-3-031-23683-9_12</t>
        </is>
      </c>
      <c r="K26" s="41" t="inlineStr">
        <is>
          <t>Included in prior final corpus</t>
        </is>
      </c>
      <c r="L26" s="41" t="str"/>
      <c r="M26" s="43" t="str"/>
      <c r="N26" s="41" t="str"/>
      <c r="O26" s="43">
        <f>COUNTIF($B$2:$B$277,B26)</f>
        <v/>
      </c>
      <c r="P26" s="43">
        <f>COUNTIF($J$2:$J$277,J26)</f>
        <v/>
      </c>
    </row>
    <row r="27" ht="30" customHeight="1">
      <c r="A27" s="130" t="n">
        <v>26</v>
      </c>
      <c r="B27" s="130" t="n">
        <v>27</v>
      </c>
      <c r="C27" s="130" t="n">
        <v>2025</v>
      </c>
      <c r="D27" s="41" t="inlineStr">
        <is>
          <t>An analytics-driven model for identifying autism spectrum disorder using eye tracking</t>
        </is>
      </c>
      <c r="E27" s="43" t="inlineStr">
        <is>
          <t>https://doi.org/10.1016/j.health.2025.100409</t>
        </is>
      </c>
      <c r="F27" s="43" t="inlineStr">
        <is>
          <t>Revisor A</t>
        </is>
      </c>
      <c r="G27" s="43" t="inlineStr">
        <is>
          <t>Señales fisiológicas</t>
        </is>
      </c>
      <c r="H27" s="43" t="inlineStr">
        <is>
          <t>Deep Learning</t>
        </is>
      </c>
      <c r="I27" s="43" t="inlineStr">
        <is>
          <t>Screening</t>
        </is>
      </c>
      <c r="J27" s="43" t="inlineStr">
        <is>
          <t>doi:10.1016/j.health.2025.100409</t>
        </is>
      </c>
      <c r="K27" s="41" t="inlineStr">
        <is>
          <t>Included in prior final corpus</t>
        </is>
      </c>
      <c r="L27" s="41" t="str"/>
      <c r="M27" s="43" t="str"/>
      <c r="N27" s="41" t="str"/>
      <c r="O27" s="43">
        <f>COUNTIF($B$2:$B$277,B27)</f>
        <v/>
      </c>
      <c r="P27" s="43">
        <f>COUNTIF($J$2:$J$277,J27)</f>
        <v/>
      </c>
    </row>
    <row r="28" ht="30" customHeight="1">
      <c r="A28" s="130" t="n">
        <v>27</v>
      </c>
      <c r="B28" s="130" t="n">
        <v>28</v>
      </c>
      <c r="C28" s="130" t="n">
        <v>2024</v>
      </c>
      <c r="D28" s="41" t="inlineStr">
        <is>
          <t>An evaluation of machine learning approaches for early diagnosis of autism spectrum disorder</t>
        </is>
      </c>
      <c r="E28" s="43" t="inlineStr">
        <is>
          <t>https://doi.org/10.1016/j.health.2023.100293</t>
        </is>
      </c>
      <c r="F28" s="43" t="inlineStr">
        <is>
          <t>Revisor A</t>
        </is>
      </c>
      <c r="G28" s="43" t="inlineStr">
        <is>
          <t>No especificado</t>
        </is>
      </c>
      <c r="H28" s="43" t="inlineStr">
        <is>
          <t>Machine Learning</t>
        </is>
      </c>
      <c r="I28" s="43" t="inlineStr">
        <is>
          <t>Diagnosis</t>
        </is>
      </c>
      <c r="J28" s="43" t="inlineStr">
        <is>
          <t>doi:10.1016/j.health.2023.100293</t>
        </is>
      </c>
      <c r="K28" s="41" t="inlineStr">
        <is>
          <t>Included in prior final corpus</t>
        </is>
      </c>
      <c r="L28" s="41" t="str"/>
      <c r="M28" s="43" t="str"/>
      <c r="N28" s="41" t="str"/>
      <c r="O28" s="43">
        <f>COUNTIF($B$2:$B$277,B28)</f>
        <v/>
      </c>
      <c r="P28" s="43">
        <f>COUNTIF($J$2:$J$277,J28)</f>
        <v/>
      </c>
    </row>
    <row r="29" ht="30" customHeight="1">
      <c r="A29" s="130" t="n">
        <v>28</v>
      </c>
      <c r="B29" s="130" t="n">
        <v>29</v>
      </c>
      <c r="C29" s="130" t="n">
        <v>2025</v>
      </c>
      <c r="D29" s="41" t="inlineStr">
        <is>
          <t>An intellectual autism spectrum disorder classification framework in healthcare industry using ViT-based adaptive deep learning model</t>
        </is>
      </c>
      <c r="E29" s="43" t="inlineStr">
        <is>
          <t>https://doi.org/10.1016/j.bspc.2025.107737</t>
        </is>
      </c>
      <c r="F29" s="43" t="inlineStr">
        <is>
          <t>Revisor B</t>
        </is>
      </c>
      <c r="G29" s="43" t="inlineStr">
        <is>
          <t>Imagen</t>
        </is>
      </c>
      <c r="H29" s="43" t="inlineStr">
        <is>
          <t>Deep Learning</t>
        </is>
      </c>
      <c r="I29" s="43" t="inlineStr">
        <is>
          <t>screening</t>
        </is>
      </c>
      <c r="J29" s="43" t="inlineStr">
        <is>
          <t>doi:10.1016/j.bspc.2025.107737</t>
        </is>
      </c>
      <c r="K29" s="41" t="inlineStr">
        <is>
          <t>Included in prior final corpus</t>
        </is>
      </c>
      <c r="L29" s="41" t="str"/>
      <c r="M29" s="43" t="str"/>
      <c r="N29" s="41" t="str"/>
      <c r="O29" s="43">
        <f>COUNTIF($B$2:$B$277,B29)</f>
        <v/>
      </c>
      <c r="P29" s="43">
        <f>COUNTIF($J$2:$J$277,J29)</f>
        <v/>
      </c>
    </row>
    <row r="30" ht="30" customHeight="1">
      <c r="A30" s="130" t="n">
        <v>29</v>
      </c>
      <c r="B30" s="130" t="n">
        <v>30</v>
      </c>
      <c r="C30" s="130" t="n">
        <v>2020</v>
      </c>
      <c r="D30" s="41" t="inlineStr">
        <is>
          <t>Analysis and Detection of Autism Spectrum Disorder Using Machine Learning Techniques</t>
        </is>
      </c>
      <c r="E30" s="43" t="inlineStr">
        <is>
          <t>https://doi.org/10.1016/j.procs.2020.03.399</t>
        </is>
      </c>
      <c r="F30" s="43" t="inlineStr">
        <is>
          <t>Revisor B</t>
        </is>
      </c>
      <c r="G30" s="43" t="inlineStr">
        <is>
          <t>No especificado</t>
        </is>
      </c>
      <c r="H30" s="43" t="inlineStr">
        <is>
          <t>Híbrido</t>
        </is>
      </c>
      <c r="I30" s="43" t="inlineStr">
        <is>
          <t>screening</t>
        </is>
      </c>
      <c r="J30" s="43" t="inlineStr">
        <is>
          <t>doi:10.1016/j.procs.2020.03.399</t>
        </is>
      </c>
      <c r="K30" s="41" t="inlineStr">
        <is>
          <t>Included in prior final corpus</t>
        </is>
      </c>
      <c r="L30" s="41" t="str"/>
      <c r="M30" s="43" t="str"/>
      <c r="N30" s="41" t="str"/>
      <c r="O30" s="43">
        <f>COUNTIF($B$2:$B$277,B30)</f>
        <v/>
      </c>
      <c r="P30" s="43">
        <f>COUNTIF($J$2:$J$277,J30)</f>
        <v/>
      </c>
    </row>
    <row r="31" ht="30" customHeight="1">
      <c r="A31" s="130" t="n">
        <v>30</v>
      </c>
      <c r="B31" s="130" t="n">
        <v>31</v>
      </c>
      <c r="C31" s="130" t="n">
        <v>2021</v>
      </c>
      <c r="D31" s="41" t="inlineStr">
        <is>
          <t>ASD classification for children using deep neural network</t>
        </is>
      </c>
      <c r="E31" s="43" t="inlineStr">
        <is>
          <t>https://doi.org/10.1016/j.gltp.2021.08.042</t>
        </is>
      </c>
      <c r="F31" s="43" t="inlineStr">
        <is>
          <t>Revisor B</t>
        </is>
      </c>
      <c r="G31" s="43" t="inlineStr">
        <is>
          <t>No especificado</t>
        </is>
      </c>
      <c r="H31" s="43" t="inlineStr">
        <is>
          <t>Deep Learning</t>
        </is>
      </c>
      <c r="I31" s="43" t="inlineStr">
        <is>
          <t>diagnosis</t>
        </is>
      </c>
      <c r="J31" s="43" t="inlineStr">
        <is>
          <t>doi:10.1016/j.gltp.2021.08.042</t>
        </is>
      </c>
      <c r="K31" s="41" t="inlineStr">
        <is>
          <t>Included in prior final corpus</t>
        </is>
      </c>
      <c r="L31" s="41" t="str"/>
      <c r="M31" s="43" t="str"/>
      <c r="N31" s="41" t="str"/>
      <c r="O31" s="43">
        <f>COUNTIF($B$2:$B$277,B31)</f>
        <v/>
      </c>
      <c r="P31" s="43">
        <f>COUNTIF($J$2:$J$277,J31)</f>
        <v/>
      </c>
    </row>
    <row r="32" ht="30" customHeight="1">
      <c r="A32" s="130" t="n">
        <v>31</v>
      </c>
      <c r="B32" s="130" t="n">
        <v>32</v>
      </c>
      <c r="C32" s="130" t="n">
        <v>2025</v>
      </c>
      <c r="D32" s="41" t="inlineStr">
        <is>
          <t>ASD-GraphNet: A novel graph learning approach for Autism Spectrum Disorder diagnosis using fMRI data</t>
        </is>
      </c>
      <c r="E32" s="43" t="inlineStr">
        <is>
          <t>https://doi.org/10.1016/j.compbiomed.2025.110723</t>
        </is>
      </c>
      <c r="F32" s="43" t="inlineStr">
        <is>
          <t>Revisor B</t>
        </is>
      </c>
      <c r="G32" s="43" t="inlineStr">
        <is>
          <t>Señales fisiológicas</t>
        </is>
      </c>
      <c r="H32" s="43" t="inlineStr">
        <is>
          <t>Machine Learning</t>
        </is>
      </c>
      <c r="I32" s="43" t="inlineStr">
        <is>
          <t>diagnosis</t>
        </is>
      </c>
      <c r="J32" s="43" t="inlineStr">
        <is>
          <t>doi:10.1016/j.compbiomed.2025.110723</t>
        </is>
      </c>
      <c r="K32" s="41" t="inlineStr">
        <is>
          <t>Included in prior final corpus</t>
        </is>
      </c>
      <c r="L32" s="41" t="str"/>
      <c r="M32" s="43" t="str"/>
      <c r="N32" s="41" t="str"/>
      <c r="O32" s="43">
        <f>COUNTIF($B$2:$B$277,B32)</f>
        <v/>
      </c>
      <c r="P32" s="43">
        <f>COUNTIF($J$2:$J$277,J32)</f>
        <v/>
      </c>
    </row>
    <row r="33" ht="30" customHeight="1">
      <c r="A33" s="130" t="n">
        <v>32</v>
      </c>
      <c r="B33" s="130" t="n">
        <v>33</v>
      </c>
      <c r="C33" s="130" t="n">
        <v>2020</v>
      </c>
      <c r="D33" s="41" t="inlineStr">
        <is>
          <t>Automated identification of postural control for children with autism spectrum disorder using a machine learning approach</t>
        </is>
      </c>
      <c r="E33" s="43" t="inlineStr">
        <is>
          <t>https://doi.org/10.1016/j.jbiomech.2020.110073</t>
        </is>
      </c>
      <c r="F33" s="43" t="inlineStr">
        <is>
          <t>Revisor A</t>
        </is>
      </c>
      <c r="G33" s="43" t="inlineStr">
        <is>
          <t>No especificado</t>
        </is>
      </c>
      <c r="H33" s="43" t="inlineStr">
        <is>
          <t>Deep Learning</t>
        </is>
      </c>
      <c r="I33" s="43" t="inlineStr">
        <is>
          <t>Diagnosis</t>
        </is>
      </c>
      <c r="J33" s="43" t="inlineStr">
        <is>
          <t>doi:10.1016/j.jbiomech.2020.110073</t>
        </is>
      </c>
      <c r="K33" s="41" t="inlineStr">
        <is>
          <t>Included in prior final corpus</t>
        </is>
      </c>
      <c r="L33" s="41" t="str"/>
      <c r="M33" s="43" t="str"/>
      <c r="N33" s="41" t="str"/>
      <c r="O33" s="43">
        <f>COUNTIF($B$2:$B$277,B33)</f>
        <v/>
      </c>
      <c r="P33" s="43">
        <f>COUNTIF($J$2:$J$277,J33)</f>
        <v/>
      </c>
    </row>
    <row r="34" ht="30" customHeight="1">
      <c r="A34" s="130" t="n">
        <v>33</v>
      </c>
      <c r="B34" s="130" t="n">
        <v>34</v>
      </c>
      <c r="C34" s="130" t="n">
        <v>2017</v>
      </c>
      <c r="D34" s="41" t="inlineStr">
        <is>
          <t>Distributed Intrinsic Functional Connectivity Patterns Predict Diagnostic Status in Large Autism Cohort</t>
        </is>
      </c>
      <c r="E34" s="43" t="inlineStr">
        <is>
          <t>https://doi.org/10.1089/brain.2017.0496</t>
        </is>
      </c>
      <c r="F34" s="43" t="inlineStr">
        <is>
          <t>Ambos (piloto)</t>
        </is>
      </c>
      <c r="G34" s="43" t="inlineStr">
        <is>
          <t>Señales fisiológicas</t>
        </is>
      </c>
      <c r="H34" s="43" t="inlineStr">
        <is>
          <t>Machine Learning</t>
        </is>
      </c>
      <c r="I34" s="43" t="inlineStr">
        <is>
          <t>Diagnosis</t>
        </is>
      </c>
      <c r="J34" s="43" t="inlineStr">
        <is>
          <t>doi:10.1089/brain.2017.0496</t>
        </is>
      </c>
      <c r="K34" s="41" t="inlineStr">
        <is>
          <t>Included in prior final corpus</t>
        </is>
      </c>
      <c r="L34" s="41" t="str"/>
      <c r="M34" s="43" t="str"/>
      <c r="N34" s="41" t="str"/>
      <c r="O34" s="43">
        <f>COUNTIF($B$2:$B$277,B34)</f>
        <v/>
      </c>
      <c r="P34" s="43">
        <f>COUNTIF($J$2:$J$277,J34)</f>
        <v/>
      </c>
    </row>
    <row r="35" ht="30" customHeight="1">
      <c r="A35" s="130" t="n">
        <v>34</v>
      </c>
      <c r="B35" s="130" t="n">
        <v>35</v>
      </c>
      <c r="C35" s="130" t="n">
        <v>2019</v>
      </c>
      <c r="D35" s="41" t="inlineStr">
        <is>
          <t>Enhancing diagnosis of autism with optimized machine learning models and personal characteristic data</t>
        </is>
      </c>
      <c r="E35" s="43" t="inlineStr">
        <is>
          <t>https://doi.org/10.3389/FNCOM.2019.00009/FULL</t>
        </is>
      </c>
      <c r="F35" s="43" t="inlineStr">
        <is>
          <t>Revisor A</t>
        </is>
      </c>
      <c r="G35" s="43" t="inlineStr">
        <is>
          <t>Imagen</t>
        </is>
      </c>
      <c r="H35" s="43" t="inlineStr">
        <is>
          <t>Híbrido</t>
        </is>
      </c>
      <c r="I35" s="43" t="inlineStr">
        <is>
          <t>Diagnosis</t>
        </is>
      </c>
      <c r="J35" s="43" t="inlineStr">
        <is>
          <t>doi:10.3389/fncom.2019.00009/full</t>
        </is>
      </c>
      <c r="K35" s="41" t="inlineStr">
        <is>
          <t>Included in prior final corpus</t>
        </is>
      </c>
      <c r="L35" s="41" t="str"/>
      <c r="M35" s="43" t="str"/>
      <c r="N35" s="41" t="str"/>
      <c r="O35" s="43">
        <f>COUNTIF($B$2:$B$277,B35)</f>
        <v/>
      </c>
      <c r="P35" s="43">
        <f>COUNTIF($J$2:$J$277,J35)</f>
        <v/>
      </c>
    </row>
    <row r="36" ht="30" customHeight="1">
      <c r="A36" s="130" t="n">
        <v>35</v>
      </c>
      <c r="B36" s="130" t="n">
        <v>36</v>
      </c>
      <c r="C36" s="130" t="n">
        <v>2024</v>
      </c>
      <c r="D36" s="41" t="inlineStr">
        <is>
          <t>Investigating multiclass autism spectrum disorder classification using machine learning techniques</t>
        </is>
      </c>
      <c r="E36" s="43" t="inlineStr">
        <is>
          <t>https://doi.org/10.1016/j.prime.2024.100602</t>
        </is>
      </c>
      <c r="F36" s="43" t="inlineStr">
        <is>
          <t>Revisor A</t>
        </is>
      </c>
      <c r="G36" s="43" t="inlineStr">
        <is>
          <t>No especificado</t>
        </is>
      </c>
      <c r="H36" s="43" t="inlineStr">
        <is>
          <t>Machine Learning</t>
        </is>
      </c>
      <c r="I36" s="43" t="inlineStr">
        <is>
          <t>Diagnosis</t>
        </is>
      </c>
      <c r="J36" s="43" t="inlineStr">
        <is>
          <t>doi:10.1016/j.prime.2024.100602</t>
        </is>
      </c>
      <c r="K36" s="41" t="inlineStr">
        <is>
          <t>Included in prior final corpus</t>
        </is>
      </c>
      <c r="L36" s="41" t="str"/>
      <c r="M36" s="43" t="str"/>
      <c r="N36" s="41" t="str"/>
      <c r="O36" s="43">
        <f>COUNTIF($B$2:$B$277,B36)</f>
        <v/>
      </c>
      <c r="P36" s="43">
        <f>COUNTIF($J$2:$J$277,J36)</f>
        <v/>
      </c>
    </row>
    <row r="37" ht="30" customHeight="1">
      <c r="A37" s="130" t="n">
        <v>36</v>
      </c>
      <c r="B37" s="130" t="n">
        <v>37</v>
      </c>
      <c r="C37" s="130" t="n">
        <v>2023</v>
      </c>
      <c r="D37" s="41" t="inlineStr">
        <is>
          <t>Jellyfish Search Optimization with Deep Learning Driven Autism Spectrum Disorder Classification</t>
        </is>
      </c>
      <c r="E37" s="43" t="inlineStr">
        <is>
          <t>https://doi.org/10.32604/cmc.2023.032586</t>
        </is>
      </c>
      <c r="F37" s="43" t="inlineStr">
        <is>
          <t>Revisor B</t>
        </is>
      </c>
      <c r="G37" s="43" t="inlineStr">
        <is>
          <t>No especificado</t>
        </is>
      </c>
      <c r="H37" s="43" t="inlineStr">
        <is>
          <t>Deep Learning</t>
        </is>
      </c>
      <c r="I37" s="43" t="inlineStr">
        <is>
          <t>prognosis</t>
        </is>
      </c>
      <c r="J37" s="43" t="inlineStr">
        <is>
          <t>doi:10.32604/cmc.2023.032586</t>
        </is>
      </c>
      <c r="K37" s="41" t="inlineStr">
        <is>
          <t>Included in prior final corpus</t>
        </is>
      </c>
      <c r="L37" s="41" t="str"/>
      <c r="M37" s="43" t="str"/>
      <c r="N37" s="41" t="str"/>
      <c r="O37" s="43">
        <f>COUNTIF($B$2:$B$277,B37)</f>
        <v/>
      </c>
      <c r="P37" s="43">
        <f>COUNTIF($J$2:$J$277,J37)</f>
        <v/>
      </c>
    </row>
    <row r="38" ht="30" customHeight="1">
      <c r="A38" s="130" t="n">
        <v>37</v>
      </c>
      <c r="B38" s="130" t="n">
        <v>38</v>
      </c>
      <c r="C38" s="130" t="n">
        <v>2021</v>
      </c>
      <c r="D38" s="41" t="inlineStr">
        <is>
          <t>Machine learning analysis of pregnancy data enables early identification of a subpopulation of newborns with ASD</t>
        </is>
      </c>
      <c r="E38" s="43" t="inlineStr">
        <is>
          <t>https://doi.org/10.1038/s41598-021-86320-0</t>
        </is>
      </c>
      <c r="F38" s="43" t="inlineStr">
        <is>
          <t>Revisor B</t>
        </is>
      </c>
      <c r="G38" s="43" t="inlineStr">
        <is>
          <t>Imagen</t>
        </is>
      </c>
      <c r="H38" s="43" t="inlineStr">
        <is>
          <t>Machine Learning</t>
        </is>
      </c>
      <c r="I38" s="43" t="inlineStr">
        <is>
          <t>diagnosis</t>
        </is>
      </c>
      <c r="J38" s="43" t="inlineStr">
        <is>
          <t>doi:10.1038/s41598-021-86320-0</t>
        </is>
      </c>
      <c r="K38" s="41" t="inlineStr">
        <is>
          <t>Included in prior final corpus</t>
        </is>
      </c>
      <c r="L38" s="41" t="str"/>
      <c r="M38" s="43" t="str"/>
      <c r="N38" s="41" t="str"/>
      <c r="O38" s="43">
        <f>COUNTIF($B$2:$B$277,B38)</f>
        <v/>
      </c>
      <c r="P38" s="43">
        <f>COUNTIF($J$2:$J$277,J38)</f>
        <v/>
      </c>
    </row>
    <row r="39" ht="30" customHeight="1">
      <c r="A39" s="130" t="n">
        <v>38</v>
      </c>
      <c r="B39" s="130" t="n">
        <v>39</v>
      </c>
      <c r="C39" s="130" t="n">
        <v>2023</v>
      </c>
      <c r="D39" s="41" t="inlineStr">
        <is>
          <t>Machine Learning-Based Blood RNA Signature for Diagnosis of Autism Spectrum Disorder</t>
        </is>
      </c>
      <c r="E39" s="43" t="inlineStr">
        <is>
          <t>https://doi.org/10.3390/ijms24032082</t>
        </is>
      </c>
      <c r="F39" s="43" t="inlineStr">
        <is>
          <t>Revisor B</t>
        </is>
      </c>
      <c r="G39" s="43" t="inlineStr">
        <is>
          <t>No especificado</t>
        </is>
      </c>
      <c r="H39" s="43" t="inlineStr">
        <is>
          <t>Machine Learning</t>
        </is>
      </c>
      <c r="I39" s="43" t="inlineStr">
        <is>
          <t>diagnosis</t>
        </is>
      </c>
      <c r="J39" s="43" t="inlineStr">
        <is>
          <t>doi:10.3390/ijms24032082</t>
        </is>
      </c>
      <c r="K39" s="41" t="inlineStr">
        <is>
          <t>Included in prior final corpus</t>
        </is>
      </c>
      <c r="L39" s="41" t="str"/>
      <c r="M39" s="43" t="str"/>
      <c r="N39" s="41" t="str"/>
      <c r="O39" s="43">
        <f>COUNTIF($B$2:$B$277,B39)</f>
        <v/>
      </c>
      <c r="P39" s="43">
        <f>COUNTIF($J$2:$J$277,J39)</f>
        <v/>
      </c>
    </row>
    <row r="40" ht="30" customHeight="1">
      <c r="A40" s="130" t="n">
        <v>39</v>
      </c>
      <c r="B40" s="130" t="n">
        <v>40</v>
      </c>
      <c r="C40" s="130" t="n">
        <v>2023</v>
      </c>
      <c r="D40" s="41" t="inlineStr">
        <is>
          <t>Metabolomic analysis of maternal mid-gestation plasma and cord blood in autism spectrum disorders</t>
        </is>
      </c>
      <c r="E40" s="43" t="inlineStr">
        <is>
          <t>https://doi.org/10.1038/s41380-023-02051-w</t>
        </is>
      </c>
      <c r="F40" s="43" t="inlineStr">
        <is>
          <t>Revisor B</t>
        </is>
      </c>
      <c r="G40" s="43" t="inlineStr">
        <is>
          <t>No especificado</t>
        </is>
      </c>
      <c r="H40" s="43" t="inlineStr">
        <is>
          <t>Machine Learning</t>
        </is>
      </c>
      <c r="I40" s="43" t="inlineStr">
        <is>
          <t>diagnosis</t>
        </is>
      </c>
      <c r="J40" s="43" t="inlineStr">
        <is>
          <t>doi:10.1038/s41380-023-02051-w</t>
        </is>
      </c>
      <c r="K40" s="41" t="inlineStr">
        <is>
          <t>Included in prior final corpus</t>
        </is>
      </c>
      <c r="L40" s="41" t="str"/>
      <c r="M40" s="43" t="str"/>
      <c r="N40" s="41" t="str"/>
      <c r="O40" s="43">
        <f>COUNTIF($B$2:$B$277,B40)</f>
        <v/>
      </c>
      <c r="P40" s="43">
        <f>COUNTIF($J$2:$J$277,J40)</f>
        <v/>
      </c>
    </row>
    <row r="41" ht="30" customHeight="1">
      <c r="A41" s="130" t="n">
        <v>40</v>
      </c>
      <c r="B41" s="130" t="n">
        <v>41</v>
      </c>
      <c r="C41" s="130" t="n">
        <v>2023</v>
      </c>
      <c r="D41" s="41" t="inlineStr">
        <is>
          <t>Predictors of age at diagnosis in autism spectrum disorders: the use of multiple regression analyses and a classification tree on a clinical sample</t>
        </is>
      </c>
      <c r="E41" s="43" t="inlineStr">
        <is>
          <t>https://doi.org/10.1007/s00787-023-02189-6</t>
        </is>
      </c>
      <c r="F41" s="43" t="inlineStr">
        <is>
          <t>Revisor A</t>
        </is>
      </c>
      <c r="G41" s="43" t="inlineStr">
        <is>
          <t>No especificado</t>
        </is>
      </c>
      <c r="H41" s="43" t="inlineStr">
        <is>
          <t>No especificado</t>
        </is>
      </c>
      <c r="I41" s="43" t="inlineStr">
        <is>
          <t>Not clear</t>
        </is>
      </c>
      <c r="J41" s="43" t="inlineStr">
        <is>
          <t>doi:10.1007/s00787-023-02189-6</t>
        </is>
      </c>
      <c r="K41" s="41" t="inlineStr">
        <is>
          <t>Included in prior final corpus</t>
        </is>
      </c>
      <c r="L41" s="41" t="str"/>
      <c r="M41" s="43" t="str"/>
      <c r="N41" s="41" t="str"/>
      <c r="O41" s="43">
        <f>COUNTIF($B$2:$B$277,B41)</f>
        <v/>
      </c>
      <c r="P41" s="43">
        <f>COUNTIF($J$2:$J$277,J41)</f>
        <v/>
      </c>
    </row>
    <row r="42" ht="30" customHeight="1">
      <c r="A42" s="130" t="n">
        <v>41</v>
      </c>
      <c r="B42" s="130" t="n">
        <v>42</v>
      </c>
      <c r="C42" s="130" t="n">
        <v>2024</v>
      </c>
      <c r="D42" s="41" t="inlineStr">
        <is>
          <t>Promoting emotional and behavioral interventions in ASD treatment: Evidence from EPIGRAM, A naturalistic, prospective and longitudinal study</t>
        </is>
      </c>
      <c r="E42" s="43" t="inlineStr">
        <is>
          <t>https://doi.org/10.1016/j.ridd.2024.104688</t>
        </is>
      </c>
      <c r="F42" s="43" t="inlineStr">
        <is>
          <t>Ambos (piloto)</t>
        </is>
      </c>
      <c r="G42" s="43" t="inlineStr">
        <is>
          <t>Señales fisiológicas</t>
        </is>
      </c>
      <c r="H42" s="43" t="inlineStr">
        <is>
          <t>Híbrido</t>
        </is>
      </c>
      <c r="I42" s="43" t="inlineStr">
        <is>
          <t>Monitoring/intervention</t>
        </is>
      </c>
      <c r="J42" s="43" t="inlineStr">
        <is>
          <t>doi:10.1016/j.ridd.2024.104688</t>
        </is>
      </c>
      <c r="K42" s="41" t="inlineStr">
        <is>
          <t>Included in prior final corpus</t>
        </is>
      </c>
      <c r="L42" s="41" t="str"/>
      <c r="M42" s="43" t="str"/>
      <c r="N42" s="41" t="str"/>
      <c r="O42" s="43">
        <f>COUNTIF($B$2:$B$277,B42)</f>
        <v/>
      </c>
      <c r="P42" s="43">
        <f>COUNTIF($J$2:$J$277,J42)</f>
        <v/>
      </c>
    </row>
    <row r="43" ht="30" customHeight="1">
      <c r="A43" s="130" t="n">
        <v>42</v>
      </c>
      <c r="B43" s="130" t="n">
        <v>43</v>
      </c>
      <c r="C43" s="130" t="n">
        <v>2025</v>
      </c>
      <c r="D43" s="41" t="inlineStr">
        <is>
          <t>The role of the dopamine system in autism spectrum disorder revealed using machine learning: an ABIDE database–based study</t>
        </is>
      </c>
      <c r="E43" s="43" t="inlineStr">
        <is>
          <t>https://doi.org/10.1093/cercor/bhaf022</t>
        </is>
      </c>
      <c r="F43" s="43" t="inlineStr">
        <is>
          <t>Revisor B</t>
        </is>
      </c>
      <c r="G43" s="43" t="inlineStr">
        <is>
          <t>Multimodal</t>
        </is>
      </c>
      <c r="H43" s="43" t="inlineStr">
        <is>
          <t>Deep Learning</t>
        </is>
      </c>
      <c r="I43" s="43" t="inlineStr">
        <is>
          <t>Diagnosis</t>
        </is>
      </c>
      <c r="J43" s="43" t="inlineStr">
        <is>
          <t>doi:10.1093/cercor/bhaf022</t>
        </is>
      </c>
      <c r="K43" s="41" t="inlineStr">
        <is>
          <t>Included in prior final corpus</t>
        </is>
      </c>
      <c r="L43" s="41" t="str"/>
      <c r="M43" s="43" t="str"/>
      <c r="N43" s="41" t="str"/>
      <c r="O43" s="43">
        <f>COUNTIF($B$2:$B$277,B43)</f>
        <v/>
      </c>
      <c r="P43" s="43">
        <f>COUNTIF($J$2:$J$277,J43)</f>
        <v/>
      </c>
    </row>
    <row r="44" ht="30" customHeight="1">
      <c r="A44" s="130" t="n">
        <v>43</v>
      </c>
      <c r="B44" s="130" t="n">
        <v>44</v>
      </c>
      <c r="C44" s="130" t="n">
        <v>2019</v>
      </c>
      <c r="D44" s="41" t="inlineStr">
        <is>
          <t>Using Artificial Intelligence to Identify Factors Associated with Autism Spectrum Disorder in Adolescents with Cerebral Palsy</t>
        </is>
      </c>
      <c r="E44" s="43" t="inlineStr">
        <is>
          <t>https://doi.org/10.1055/s-0039-1685525</t>
        </is>
      </c>
      <c r="F44" s="43" t="inlineStr">
        <is>
          <t>Revisor A</t>
        </is>
      </c>
      <c r="G44" s="43" t="inlineStr">
        <is>
          <t>No especificado</t>
        </is>
      </c>
      <c r="H44" s="43" t="inlineStr">
        <is>
          <t>Machine Learning</t>
        </is>
      </c>
      <c r="I44" s="43" t="inlineStr">
        <is>
          <t>Diagnosis</t>
        </is>
      </c>
      <c r="J44" s="43" t="inlineStr">
        <is>
          <t>doi:10.1055/s-0039-1685525</t>
        </is>
      </c>
      <c r="K44" s="41" t="inlineStr">
        <is>
          <t>Included in prior final corpus</t>
        </is>
      </c>
      <c r="L44" s="41" t="str"/>
      <c r="M44" s="43" t="str"/>
      <c r="N44" s="41" t="str"/>
      <c r="O44" s="43">
        <f>COUNTIF($B$2:$B$277,B44)</f>
        <v/>
      </c>
      <c r="P44" s="43">
        <f>COUNTIF($J$2:$J$277,J44)</f>
        <v/>
      </c>
    </row>
    <row r="45" ht="30" customHeight="1">
      <c r="A45" s="130" t="n">
        <v>44</v>
      </c>
      <c r="B45" s="130" t="n">
        <v>45</v>
      </c>
      <c r="C45" s="130" t="n">
        <v>2018</v>
      </c>
      <c r="D45" s="41" t="inlineStr">
        <is>
          <t>Using resting state functional MRI to build a personalized autism diagnosis system</t>
        </is>
      </c>
      <c r="E45" s="43" t="inlineStr">
        <is>
          <t>https://doi.org/10.1371/journal.pone.0206351</t>
        </is>
      </c>
      <c r="F45" s="43" t="inlineStr">
        <is>
          <t>Ambos (piloto)</t>
        </is>
      </c>
      <c r="G45" s="43" t="inlineStr">
        <is>
          <t>Multimodal</t>
        </is>
      </c>
      <c r="H45" s="43" t="inlineStr">
        <is>
          <t>Híbrido</t>
        </is>
      </c>
      <c r="I45" s="43" t="inlineStr">
        <is>
          <t>Diagnosis</t>
        </is>
      </c>
      <c r="J45" s="43" t="inlineStr">
        <is>
          <t>doi:10.1371/journal.pone.0206351</t>
        </is>
      </c>
      <c r="K45" s="41" t="inlineStr">
        <is>
          <t>Included in prior final corpus</t>
        </is>
      </c>
      <c r="L45" s="41" t="str"/>
      <c r="M45" s="43" t="str"/>
      <c r="N45" s="41" t="str"/>
      <c r="O45" s="43">
        <f>COUNTIF($B$2:$B$277,B45)</f>
        <v/>
      </c>
      <c r="P45" s="43">
        <f>COUNTIF($J$2:$J$277,J45)</f>
        <v/>
      </c>
    </row>
    <row r="46" ht="30" customHeight="1">
      <c r="A46" s="130" t="n">
        <v>45</v>
      </c>
      <c r="B46" s="130" t="n">
        <v>46</v>
      </c>
      <c r="C46" s="130" t="n">
        <v>2023</v>
      </c>
      <c r="D46" s="41" t="inlineStr">
        <is>
          <t>A Model to Support the Prediction of Indicators in the Diagnosis and Intervention of Autism Spectrum Disorder</t>
        </is>
      </c>
      <c r="E46" s="43" t="inlineStr">
        <is>
          <t>https://doi.org/10.1007/978-3-031-48642-5_7</t>
        </is>
      </c>
      <c r="F46" s="43" t="inlineStr">
        <is>
          <t>Revisor A</t>
        </is>
      </c>
      <c r="G46" s="43" t="inlineStr">
        <is>
          <t>Texto · NLP</t>
        </is>
      </c>
      <c r="H46" s="43" t="inlineStr">
        <is>
          <t>Deep Learning</t>
        </is>
      </c>
      <c r="I46" s="43" t="inlineStr">
        <is>
          <t>Monitoring/intervention</t>
        </is>
      </c>
      <c r="J46" s="43" t="inlineStr">
        <is>
          <t>doi:10.1007/978-3-031-48642-5_7</t>
        </is>
      </c>
      <c r="K46" s="41" t="inlineStr">
        <is>
          <t>Included in prior final corpus</t>
        </is>
      </c>
      <c r="L46" s="41" t="str"/>
      <c r="M46" s="43" t="str"/>
      <c r="N46" s="41" t="str"/>
      <c r="O46" s="43">
        <f>COUNTIF($B$2:$B$277,B46)</f>
        <v/>
      </c>
      <c r="P46" s="43">
        <f>COUNTIF($J$2:$J$277,J46)</f>
        <v/>
      </c>
    </row>
    <row r="47" ht="30" customHeight="1">
      <c r="A47" s="130" t="n">
        <v>46</v>
      </c>
      <c r="B47" s="130" t="n">
        <v>47</v>
      </c>
      <c r="C47" s="130" t="n">
        <v>2024</v>
      </c>
      <c r="D47" s="41" t="inlineStr">
        <is>
          <t>A novel multi-modal model to assist the diagnosis of autism spectrum disorder using eye-tracking data</t>
        </is>
      </c>
      <c r="E47" s="43" t="inlineStr">
        <is>
          <t>https://doi.org/10.1007/s13755-024-00299-2</t>
        </is>
      </c>
      <c r="F47" s="43" t="inlineStr">
        <is>
          <t>Revisor B</t>
        </is>
      </c>
      <c r="G47" s="43" t="inlineStr">
        <is>
          <t>Imagen</t>
        </is>
      </c>
      <c r="H47" s="43" t="inlineStr">
        <is>
          <t>No especificado</t>
        </is>
      </c>
      <c r="I47" s="43" t="inlineStr">
        <is>
          <t>diagnosis</t>
        </is>
      </c>
      <c r="J47" s="43" t="inlineStr">
        <is>
          <t>doi:10.1007/s13755-024-00299-2</t>
        </is>
      </c>
      <c r="K47" s="41" t="inlineStr">
        <is>
          <t>Included in prior final corpus</t>
        </is>
      </c>
      <c r="L47" s="41" t="str"/>
      <c r="M47" s="43" t="str"/>
      <c r="N47" s="41" t="str"/>
      <c r="O47" s="43">
        <f>COUNTIF($B$2:$B$277,B47)</f>
        <v/>
      </c>
      <c r="P47" s="43">
        <f>COUNTIF($J$2:$J$277,J47)</f>
        <v/>
      </c>
    </row>
    <row r="48" ht="30" customHeight="1">
      <c r="A48" s="130" t="n">
        <v>47</v>
      </c>
      <c r="B48" s="130" t="n">
        <v>48</v>
      </c>
      <c r="C48" s="130" t="n">
        <v>2020</v>
      </c>
      <c r="D48" s="41" t="inlineStr">
        <is>
          <t>A randomized controlled trial of 25 sessions comparing music therapy and music listening for children with autism spectrum disorder</t>
        </is>
      </c>
      <c r="E48" s="43" t="inlineStr">
        <is>
          <t>https://doi.org/10.1016/j.psychres.2020.113377</t>
        </is>
      </c>
      <c r="F48" s="43" t="inlineStr">
        <is>
          <t>Revisor A</t>
        </is>
      </c>
      <c r="G48" s="43" t="inlineStr">
        <is>
          <t>No especificado</t>
        </is>
      </c>
      <c r="H48" s="43" t="inlineStr">
        <is>
          <t>Machine Learning</t>
        </is>
      </c>
      <c r="I48" s="43" t="inlineStr">
        <is>
          <t>Screening</t>
        </is>
      </c>
      <c r="J48" s="43" t="inlineStr">
        <is>
          <t>doi:10.1016/j.psychres.2020.113377</t>
        </is>
      </c>
      <c r="K48" s="41" t="inlineStr">
        <is>
          <t>Included in prior final corpus</t>
        </is>
      </c>
      <c r="L48" s="41" t="str"/>
      <c r="M48" s="43" t="str"/>
      <c r="N48" s="41" t="str"/>
      <c r="O48" s="43">
        <f>COUNTIF($B$2:$B$277,B48)</f>
        <v/>
      </c>
      <c r="P48" s="43">
        <f>COUNTIF($J$2:$J$277,J48)</f>
        <v/>
      </c>
    </row>
    <row r="49" ht="30" customHeight="1">
      <c r="A49" s="130" t="n">
        <v>48</v>
      </c>
      <c r="B49" s="130" t="n">
        <v>49</v>
      </c>
      <c r="C49" s="130" t="n">
        <v>2021</v>
      </c>
      <c r="D49" s="41" t="inlineStr">
        <is>
          <t>A Triple-Pooling Graph Neural Network for\&amp;#xa0;Multi-scale Topological Learning of\&amp;#xa0;Brain Functional Connectivity: Application to\&amp;#xa0;ASD Diagnosis</t>
        </is>
      </c>
      <c r="E49" s="43" t="inlineStr">
        <is>
          <t>https://doi.org/10.1007/978-3-030-93049-3_30</t>
        </is>
      </c>
      <c r="F49" s="43" t="inlineStr">
        <is>
          <t>Revisor B</t>
        </is>
      </c>
      <c r="G49" s="43" t="inlineStr">
        <is>
          <t>Señales fisiológicas</t>
        </is>
      </c>
      <c r="H49" s="43" t="inlineStr">
        <is>
          <t>Deep Learning</t>
        </is>
      </c>
      <c r="I49" s="43" t="inlineStr">
        <is>
          <t>Diagnosis</t>
        </is>
      </c>
      <c r="J49" s="43" t="inlineStr">
        <is>
          <t>doi:10.1007/978-3-030-93049-3_30</t>
        </is>
      </c>
      <c r="K49" s="41" t="inlineStr">
        <is>
          <t>Included in prior final corpus</t>
        </is>
      </c>
      <c r="L49" s="41" t="str"/>
      <c r="M49" s="43" t="str"/>
      <c r="N49" s="41" t="str"/>
      <c r="O49" s="43">
        <f>COUNTIF($B$2:$B$277,B49)</f>
        <v/>
      </c>
      <c r="P49" s="43">
        <f>COUNTIF($J$2:$J$277,J49)</f>
        <v/>
      </c>
    </row>
    <row r="50" ht="30" customHeight="1">
      <c r="A50" s="130" t="n">
        <v>49</v>
      </c>
      <c r="B50" s="130" t="n">
        <v>51</v>
      </c>
      <c r="C50" s="130" t="n">
        <v>2024</v>
      </c>
      <c r="D50" s="41" t="inlineStr">
        <is>
          <t>Bilinear Perceptual Fusion Algorithm Based on Brain Functional and Structural Data for ASD Diagnosis and Regions of Interest Identification</t>
        </is>
      </c>
      <c r="E50" s="43" t="inlineStr">
        <is>
          <t>https://doi.org/10.1007/s12539-024-00651-w</t>
        </is>
      </c>
      <c r="F50" s="43" t="inlineStr">
        <is>
          <t>Revisor A</t>
        </is>
      </c>
      <c r="G50" s="43" t="inlineStr">
        <is>
          <t>Multimodal</t>
        </is>
      </c>
      <c r="H50" s="43" t="inlineStr">
        <is>
          <t>No especificado</t>
        </is>
      </c>
      <c r="I50" s="43" t="inlineStr">
        <is>
          <t>Diagnosis</t>
        </is>
      </c>
      <c r="J50" s="43" t="inlineStr">
        <is>
          <t>doi:10.1007/s12539-024-00651-w</t>
        </is>
      </c>
      <c r="K50" s="41" t="inlineStr">
        <is>
          <t>Included in prior final corpus</t>
        </is>
      </c>
      <c r="L50" s="41" t="str"/>
      <c r="M50" s="43" t="str"/>
      <c r="N50" s="41" t="str"/>
      <c r="O50" s="43">
        <f>COUNTIF($B$2:$B$277,B50)</f>
        <v/>
      </c>
      <c r="P50" s="43">
        <f>COUNTIF($J$2:$J$277,J50)</f>
        <v/>
      </c>
    </row>
    <row r="51" ht="30" customHeight="1">
      <c r="A51" s="130" t="n">
        <v>50</v>
      </c>
      <c r="B51" s="130" t="n">
        <v>52</v>
      </c>
      <c r="C51" s="130" t="n">
        <v>2023</v>
      </c>
      <c r="D51" s="41" t="inlineStr">
        <is>
          <t>Computer-aided diagnosis of autism spectrum disorder from EEG signals using deep learning with FAWT and multiscale permutation entropy features</t>
        </is>
      </c>
      <c r="E51" s="43" t="inlineStr">
        <is>
          <t>https://doi.org/10.1177/09544119221141751</t>
        </is>
      </c>
      <c r="F51" s="43" t="inlineStr">
        <is>
          <t>Revisor A</t>
        </is>
      </c>
      <c r="G51" s="43" t="inlineStr">
        <is>
          <t>Señales fisiológicas</t>
        </is>
      </c>
      <c r="H51" s="43" t="inlineStr">
        <is>
          <t>Híbrido</t>
        </is>
      </c>
      <c r="I51" s="43" t="inlineStr">
        <is>
          <t>Diagnosis</t>
        </is>
      </c>
      <c r="J51" s="43" t="inlineStr">
        <is>
          <t>doi:10.1177/09544119221141751</t>
        </is>
      </c>
      <c r="K51" s="41" t="inlineStr">
        <is>
          <t>Included in prior final corpus</t>
        </is>
      </c>
      <c r="L51" s="41" t="str"/>
      <c r="M51" s="43" t="str"/>
      <c r="N51" s="41" t="str"/>
      <c r="O51" s="43">
        <f>COUNTIF($B$2:$B$277,B51)</f>
        <v/>
      </c>
      <c r="P51" s="43">
        <f>COUNTIF($J$2:$J$277,J51)</f>
        <v/>
      </c>
    </row>
    <row r="52" ht="30" customHeight="1">
      <c r="A52" s="130" t="n">
        <v>51</v>
      </c>
      <c r="B52" s="130" t="n">
        <v>53</v>
      </c>
      <c r="C52" s="130" t="n">
        <v>2023</v>
      </c>
      <c r="D52" s="41" t="inlineStr">
        <is>
          <t>Development and validation of a machine learning-based tool to predict autism among children</t>
        </is>
      </c>
      <c r="E52" s="43" t="inlineStr">
        <is>
          <t>https://doi.org/10.1002/AUR.2912</t>
        </is>
      </c>
      <c r="F52" s="43" t="inlineStr">
        <is>
          <t>Revisor B</t>
        </is>
      </c>
      <c r="G52" s="43" t="inlineStr">
        <is>
          <t>No especificado</t>
        </is>
      </c>
      <c r="H52" s="43" t="inlineStr">
        <is>
          <t>Machine Learning</t>
        </is>
      </c>
      <c r="I52" s="43" t="inlineStr">
        <is>
          <t>diagnosis</t>
        </is>
      </c>
      <c r="J52" s="43" t="inlineStr">
        <is>
          <t>doi:10.1002/aur.2912</t>
        </is>
      </c>
      <c r="K52" s="41" t="inlineStr">
        <is>
          <t>Included in prior final corpus</t>
        </is>
      </c>
      <c r="L52" s="41" t="str"/>
      <c r="M52" s="43" t="str"/>
      <c r="N52" s="41" t="str"/>
      <c r="O52" s="43">
        <f>COUNTIF($B$2:$B$277,B52)</f>
        <v/>
      </c>
      <c r="P52" s="43">
        <f>COUNTIF($J$2:$J$277,J52)</f>
        <v/>
      </c>
    </row>
    <row r="53" ht="30" customHeight="1">
      <c r="A53" s="130" t="n">
        <v>52</v>
      </c>
      <c r="B53" s="130" t="n">
        <v>54</v>
      </c>
      <c r="C53" s="130" t="n">
        <v>2015</v>
      </c>
      <c r="D53" s="41" t="inlineStr">
        <is>
          <t>Diagnostic classification of intrinsic functional connectivity highlights somatosensory, default mode, and visual regions in autism</t>
        </is>
      </c>
      <c r="E53" s="43" t="inlineStr">
        <is>
          <t>https://doi.org/10.1016/j.nicl.2015.04.002</t>
        </is>
      </c>
      <c r="F53" s="43" t="inlineStr">
        <is>
          <t>Revisor B</t>
        </is>
      </c>
      <c r="G53" s="43" t="inlineStr">
        <is>
          <t>Señales fisiológicas</t>
        </is>
      </c>
      <c r="H53" s="43" t="inlineStr">
        <is>
          <t>Machine Learning</t>
        </is>
      </c>
      <c r="I53" s="43" t="inlineStr">
        <is>
          <t>diagnosis</t>
        </is>
      </c>
      <c r="J53" s="43" t="inlineStr">
        <is>
          <t>doi:10.1016/j.nicl.2015.04.002</t>
        </is>
      </c>
      <c r="K53" s="41" t="inlineStr">
        <is>
          <t>Included in prior final corpus</t>
        </is>
      </c>
      <c r="L53" s="41" t="str"/>
      <c r="M53" s="43" t="str"/>
      <c r="N53" s="41" t="str"/>
      <c r="O53" s="43">
        <f>COUNTIF($B$2:$B$277,B53)</f>
        <v/>
      </c>
      <c r="P53" s="43">
        <f>COUNTIF($J$2:$J$277,J53)</f>
        <v/>
      </c>
    </row>
    <row r="54" ht="30" customHeight="1">
      <c r="A54" s="130" t="n">
        <v>53</v>
      </c>
      <c r="B54" s="130" t="n">
        <v>56</v>
      </c>
      <c r="C54" s="130" t="n">
        <v>2023</v>
      </c>
      <c r="D54" s="41" t="inlineStr">
        <is>
          <t>Epigenomic signatures reveal mechanistic clues and predictive markers for autism spectrum disorder</t>
        </is>
      </c>
      <c r="E54" s="43" t="inlineStr">
        <is>
          <t>https://doi.org/10.1038/s41380-022-01917-9</t>
        </is>
      </c>
      <c r="F54" s="43" t="inlineStr">
        <is>
          <t>Revisor B</t>
        </is>
      </c>
      <c r="G54" s="43" t="inlineStr">
        <is>
          <t>Imagen</t>
        </is>
      </c>
      <c r="H54" s="43" t="inlineStr">
        <is>
          <t>Deep Learning</t>
        </is>
      </c>
      <c r="I54" s="43" t="n"/>
      <c r="J54" s="43" t="inlineStr">
        <is>
          <t>doi:10.1038/s41380-022-01917-9</t>
        </is>
      </c>
      <c r="K54" s="41" t="inlineStr">
        <is>
          <t>Included in prior final corpus</t>
        </is>
      </c>
      <c r="L54" s="41" t="str"/>
      <c r="M54" s="43" t="str"/>
      <c r="N54" s="41" t="str"/>
      <c r="O54" s="43">
        <f>COUNTIF($B$2:$B$277,B54)</f>
        <v/>
      </c>
      <c r="P54" s="43">
        <f>COUNTIF($J$2:$J$277,J54)</f>
        <v/>
      </c>
    </row>
    <row r="55" ht="30" customHeight="1">
      <c r="A55" s="130" t="n">
        <v>54</v>
      </c>
      <c r="B55" s="130" t="n">
        <v>57</v>
      </c>
      <c r="C55" s="130" t="n">
        <v>2024</v>
      </c>
      <c r="D55" s="41" t="inlineStr">
        <is>
          <t>Evaluation and benchmarking of hybrid machine learning models for autism spectrum disorder diagnosis using a 2-tuple linguistic neutrosophic fuzzy sets-based decision-making model</t>
        </is>
      </c>
      <c r="E55" s="43" t="inlineStr">
        <is>
          <t>https://doi.org/10.1007/s00521-024-09905-6</t>
        </is>
      </c>
      <c r="F55" s="43" t="inlineStr">
        <is>
          <t>Revisor A</t>
        </is>
      </c>
      <c r="G55" s="43" t="inlineStr">
        <is>
          <t>Texto · NLP</t>
        </is>
      </c>
      <c r="H55" s="43" t="inlineStr">
        <is>
          <t>Machine Learning</t>
        </is>
      </c>
      <c r="I55" s="43" t="inlineStr">
        <is>
          <t>Diagnosis</t>
        </is>
      </c>
      <c r="J55" s="43" t="inlineStr">
        <is>
          <t>doi:10.1007/s00521-024-09905-6</t>
        </is>
      </c>
      <c r="K55" s="41" t="inlineStr">
        <is>
          <t>Included in prior final corpus</t>
        </is>
      </c>
      <c r="L55" s="41" t="str"/>
      <c r="M55" s="43" t="str"/>
      <c r="N55" s="41" t="str"/>
      <c r="O55" s="43">
        <f>COUNTIF($B$2:$B$277,B55)</f>
        <v/>
      </c>
      <c r="P55" s="43">
        <f>COUNTIF($J$2:$J$277,J55)</f>
        <v/>
      </c>
    </row>
    <row r="56" ht="30" customHeight="1">
      <c r="A56" s="130" t="n">
        <v>55</v>
      </c>
      <c r="B56" s="130" t="n">
        <v>58</v>
      </c>
      <c r="C56" s="130" t="n">
        <v>2021</v>
      </c>
      <c r="D56" s="41" t="inlineStr">
        <is>
          <t>Event Related Potential Analysis Using Machine Learning to Predict Diagnostic Outcome of Autism Spectrum Disorder</t>
        </is>
      </c>
      <c r="E56" s="43" t="inlineStr">
        <is>
          <t>https://doi.org/10.1007/978-3-030-88163-4_7</t>
        </is>
      </c>
      <c r="F56" s="43" t="inlineStr">
        <is>
          <t>Revisor B</t>
        </is>
      </c>
      <c r="G56" s="43" t="inlineStr">
        <is>
          <t>No especificado</t>
        </is>
      </c>
      <c r="H56" s="43" t="inlineStr">
        <is>
          <t>Machine Learning</t>
        </is>
      </c>
      <c r="I56" s="43" t="inlineStr">
        <is>
          <t>diagnosis</t>
        </is>
      </c>
      <c r="J56" s="43" t="inlineStr">
        <is>
          <t>doi:10.1007/978-3-030-88163-4_7</t>
        </is>
      </c>
      <c r="K56" s="41" t="inlineStr">
        <is>
          <t>Included in prior final corpus</t>
        </is>
      </c>
      <c r="L56" s="41" t="str"/>
      <c r="M56" s="43" t="str"/>
      <c r="N56" s="41" t="str"/>
      <c r="O56" s="43">
        <f>COUNTIF($B$2:$B$277,B56)</f>
        <v/>
      </c>
      <c r="P56" s="43">
        <f>COUNTIF($J$2:$J$277,J56)</f>
        <v/>
      </c>
    </row>
    <row r="57" ht="30" customHeight="1">
      <c r="A57" s="130" t="n">
        <v>56</v>
      </c>
      <c r="B57" s="130" t="n">
        <v>59</v>
      </c>
      <c r="C57" s="130" t="n">
        <v>2019</v>
      </c>
      <c r="D57" s="41" t="inlineStr">
        <is>
          <t>Functional Connectivities Are More Informative Than Anatomical Variables in Diagnostic Classification of Autism</t>
        </is>
      </c>
      <c r="E57" s="43" t="inlineStr">
        <is>
          <t>https://doi.org/10.1089/brain.2019.0689</t>
        </is>
      </c>
      <c r="F57" s="43" t="inlineStr">
        <is>
          <t>Revisor B</t>
        </is>
      </c>
      <c r="G57" s="43" t="inlineStr">
        <is>
          <t>Multimodal</t>
        </is>
      </c>
      <c r="H57" s="43" t="inlineStr">
        <is>
          <t>Machine Learning</t>
        </is>
      </c>
      <c r="I57" s="43" t="inlineStr">
        <is>
          <t>monitoring_intervention</t>
        </is>
      </c>
      <c r="J57" s="43" t="inlineStr">
        <is>
          <t>doi:10.1089/brain.2019.0689</t>
        </is>
      </c>
      <c r="K57" s="41" t="inlineStr">
        <is>
          <t>Included in prior final corpus</t>
        </is>
      </c>
      <c r="L57" s="41" t="str"/>
      <c r="M57" s="43" t="str"/>
      <c r="N57" s="41" t="str"/>
      <c r="O57" s="43">
        <f>COUNTIF($B$2:$B$277,B57)</f>
        <v/>
      </c>
      <c r="P57" s="43">
        <f>COUNTIF($J$2:$J$277,J57)</f>
        <v/>
      </c>
    </row>
    <row r="58" ht="30" customHeight="1">
      <c r="A58" s="130" t="n">
        <v>57</v>
      </c>
      <c r="B58" s="130" t="n">
        <v>60</v>
      </c>
      <c r="C58" s="130" t="n">
        <v>2017</v>
      </c>
      <c r="D58" s="41" t="inlineStr">
        <is>
          <t>Hyperuricemia and Metabolic Adverse Effect in Children and Adolescents with Autism Spectrum Disorder Treated with Risperidone</t>
        </is>
      </c>
      <c r="E58" s="43" t="inlineStr">
        <is>
          <t>https://doi.org/10.1016/j.eurpsy.2017.02.198</t>
        </is>
      </c>
      <c r="F58" s="43" t="inlineStr">
        <is>
          <t>Revisor A</t>
        </is>
      </c>
      <c r="G58" s="43" t="inlineStr">
        <is>
          <t>No especificado</t>
        </is>
      </c>
      <c r="H58" s="43" t="inlineStr">
        <is>
          <t>Deep Learning</t>
        </is>
      </c>
      <c r="I58" s="43" t="inlineStr">
        <is>
          <t>Monitoring/intervention</t>
        </is>
      </c>
      <c r="J58" s="43" t="inlineStr">
        <is>
          <t>doi:10.1016/j.eurpsy.2017.02.198</t>
        </is>
      </c>
      <c r="K58" s="41" t="inlineStr">
        <is>
          <t>Included in prior final corpus</t>
        </is>
      </c>
      <c r="L58" s="41" t="str"/>
      <c r="M58" s="43" t="str"/>
      <c r="N58" s="41" t="str"/>
      <c r="O58" s="43">
        <f>COUNTIF($B$2:$B$277,B58)</f>
        <v/>
      </c>
      <c r="P58" s="43">
        <f>COUNTIF($J$2:$J$277,J58)</f>
        <v/>
      </c>
    </row>
    <row r="59" ht="30" customHeight="1">
      <c r="A59" s="130" t="n">
        <v>58</v>
      </c>
      <c r="B59" s="130" t="n">
        <v>61</v>
      </c>
      <c r="C59" s="130" t="n">
        <v>2022</v>
      </c>
      <c r="D59" s="41" t="inlineStr">
        <is>
          <t>Identifying Visual Attention Features Accurately Discerning Between Autism and Typically Developing: a Deep Learning Framework</t>
        </is>
      </c>
      <c r="E59" s="43" t="inlineStr">
        <is>
          <t>https://doi.org/10.1007/s12539-022-00510-6</t>
        </is>
      </c>
      <c r="F59" s="43" t="inlineStr">
        <is>
          <t>Revisor B</t>
        </is>
      </c>
      <c r="G59" s="43" t="inlineStr">
        <is>
          <t>Imagen</t>
        </is>
      </c>
      <c r="H59" s="43" t="inlineStr">
        <is>
          <t>Deep Learning</t>
        </is>
      </c>
      <c r="I59" s="43" t="inlineStr">
        <is>
          <t>monitoring_intervention</t>
        </is>
      </c>
      <c r="J59" s="43" t="inlineStr">
        <is>
          <t>doi:10.1007/s12539-022-00510-6</t>
        </is>
      </c>
      <c r="K59" s="41" t="inlineStr">
        <is>
          <t>Included in prior final corpus</t>
        </is>
      </c>
      <c r="L59" s="41" t="str"/>
      <c r="M59" s="43" t="str"/>
      <c r="N59" s="41" t="str"/>
      <c r="O59" s="43">
        <f>COUNTIF($B$2:$B$277,B59)</f>
        <v/>
      </c>
      <c r="P59" s="43">
        <f>COUNTIF($J$2:$J$277,J59)</f>
        <v/>
      </c>
    </row>
    <row r="60" ht="30" customHeight="1">
      <c r="A60" s="130" t="n">
        <v>59</v>
      </c>
      <c r="B60" s="130" t="n">
        <v>62</v>
      </c>
      <c r="C60" s="130" t="n">
        <v>2016</v>
      </c>
      <c r="D60" s="41" t="inlineStr">
        <is>
          <t>Impact of DRD2 polymorphisms on prolactin level in risperidone-treated Thai children and adolescent with autism spectrum disorders</t>
        </is>
      </c>
      <c r="E60" s="43" t="inlineStr">
        <is>
          <t>https://doi.org/10.1016/j.eurpsy.2016.01.060</t>
        </is>
      </c>
      <c r="F60" s="43" t="inlineStr">
        <is>
          <t>Revisor A</t>
        </is>
      </c>
      <c r="G60" s="43" t="inlineStr">
        <is>
          <t>No especificado</t>
        </is>
      </c>
      <c r="H60" s="43" t="inlineStr">
        <is>
          <t>Machine Learning</t>
        </is>
      </c>
      <c r="I60" s="43" t="inlineStr">
        <is>
          <t>Monitoring/intervention</t>
        </is>
      </c>
      <c r="J60" s="43" t="inlineStr">
        <is>
          <t>doi:10.1016/j.eurpsy.2016.01.060</t>
        </is>
      </c>
      <c r="K60" s="41" t="inlineStr">
        <is>
          <t>Included in prior final corpus</t>
        </is>
      </c>
      <c r="L60" s="41" t="str"/>
      <c r="M60" s="43" t="str"/>
      <c r="N60" s="41" t="str"/>
      <c r="O60" s="43">
        <f>COUNTIF($B$2:$B$277,B60)</f>
        <v/>
      </c>
      <c r="P60" s="43">
        <f>COUNTIF($J$2:$J$277,J60)</f>
        <v/>
      </c>
    </row>
    <row r="61" ht="30" customHeight="1">
      <c r="A61" s="130" t="n">
        <v>60</v>
      </c>
      <c r="B61" s="130" t="n">
        <v>63</v>
      </c>
      <c r="C61" s="130" t="n">
        <v>2025</v>
      </c>
      <c r="D61" s="41" t="inlineStr">
        <is>
          <t>Improving fMRI-Based Autism Severity Identification via Brain Network Distance and Adaptive Label Distribution Learning</t>
        </is>
      </c>
      <c r="E61" s="43" t="inlineStr">
        <is>
          <t>https://doi.org/10.1109/TNSRE.2024.3516216</t>
        </is>
      </c>
      <c r="F61" s="43" t="inlineStr">
        <is>
          <t>Revisor A</t>
        </is>
      </c>
      <c r="G61" s="43" t="inlineStr">
        <is>
          <t>Imagen</t>
        </is>
      </c>
      <c r="H61" s="43" t="inlineStr">
        <is>
          <t>Machine Learning</t>
        </is>
      </c>
      <c r="I61" s="43" t="inlineStr">
        <is>
          <t>Diagnosis</t>
        </is>
      </c>
      <c r="J61" s="43" t="inlineStr">
        <is>
          <t>doi:10.1109/tnsre.2024.3516216</t>
        </is>
      </c>
      <c r="K61" s="41" t="inlineStr">
        <is>
          <t>Included in prior final corpus</t>
        </is>
      </c>
      <c r="L61" s="41" t="str"/>
      <c r="M61" s="43" t="str"/>
      <c r="N61" s="41" t="str"/>
      <c r="O61" s="43">
        <f>COUNTIF($B$2:$B$277,B61)</f>
        <v/>
      </c>
      <c r="P61" s="43">
        <f>COUNTIF($J$2:$J$277,J61)</f>
        <v/>
      </c>
    </row>
    <row r="62" ht="30" customHeight="1">
      <c r="A62" s="130" t="n">
        <v>61</v>
      </c>
      <c r="B62" s="130" t="n">
        <v>64</v>
      </c>
      <c r="C62" s="130" t="n">
        <v>2025</v>
      </c>
      <c r="D62" s="41" t="inlineStr">
        <is>
          <t>Leveraging hybrid model of ConvNextBase and LightGBM for early ASD detection via eye-gaze analysis</t>
        </is>
      </c>
      <c r="E62" s="43" t="inlineStr">
        <is>
          <t>https://doi.org/10.1016/j.mex.2025.103166</t>
        </is>
      </c>
      <c r="F62" s="43" t="inlineStr">
        <is>
          <t>Revisor B</t>
        </is>
      </c>
      <c r="G62" s="43" t="inlineStr">
        <is>
          <t>Imagen</t>
        </is>
      </c>
      <c r="H62" s="43" t="inlineStr">
        <is>
          <t>Híbrido</t>
        </is>
      </c>
      <c r="I62" s="43" t="inlineStr">
        <is>
          <t>screening</t>
        </is>
      </c>
      <c r="J62" s="43" t="inlineStr">
        <is>
          <t>doi:10.1016/j.mex.2025.103166</t>
        </is>
      </c>
      <c r="K62" s="41" t="inlineStr">
        <is>
          <t>Included in prior final corpus</t>
        </is>
      </c>
      <c r="L62" s="41" t="str"/>
      <c r="M62" s="43" t="str"/>
      <c r="N62" s="41" t="str"/>
      <c r="O62" s="43">
        <f>COUNTIF($B$2:$B$277,B62)</f>
        <v/>
      </c>
      <c r="P62" s="43">
        <f>COUNTIF($J$2:$J$277,J62)</f>
        <v/>
      </c>
    </row>
    <row r="63" ht="30" customHeight="1">
      <c r="A63" s="130" t="n">
        <v>62</v>
      </c>
      <c r="B63" s="130" t="n">
        <v>65</v>
      </c>
      <c r="C63" s="130" t="n">
        <v>2020</v>
      </c>
      <c r="D63" s="41" t="inlineStr">
        <is>
          <t>Modified Grasshopper Optimization Algorithm for detection of Autism Spectrum Disorder</t>
        </is>
      </c>
      <c r="E63" s="43" t="inlineStr">
        <is>
          <t>https://doi.org/10.1016/j.phycom.2020.101115</t>
        </is>
      </c>
      <c r="F63" s="43" t="inlineStr">
        <is>
          <t>Revisor A</t>
        </is>
      </c>
      <c r="G63" s="43" t="inlineStr">
        <is>
          <t>No especificado</t>
        </is>
      </c>
      <c r="H63" s="43" t="inlineStr">
        <is>
          <t>Machine Learning</t>
        </is>
      </c>
      <c r="I63" s="43" t="inlineStr">
        <is>
          <t>Screening</t>
        </is>
      </c>
      <c r="J63" s="43" t="inlineStr">
        <is>
          <t>doi:10.1016/j.phycom.2020.101115</t>
        </is>
      </c>
      <c r="K63" s="41" t="inlineStr">
        <is>
          <t>Included in prior final corpus</t>
        </is>
      </c>
      <c r="L63" s="41" t="str"/>
      <c r="M63" s="43" t="str"/>
      <c r="N63" s="41" t="str"/>
      <c r="O63" s="43">
        <f>COUNTIF($B$2:$B$277,B63)</f>
        <v/>
      </c>
      <c r="P63" s="43">
        <f>COUNTIF($J$2:$J$277,J63)</f>
        <v/>
      </c>
    </row>
    <row r="64" ht="30" customHeight="1">
      <c r="A64" s="130" t="n">
        <v>63</v>
      </c>
      <c r="B64" s="130" t="n">
        <v>66</v>
      </c>
      <c r="C64" s="130" t="n">
        <v>2023</v>
      </c>
      <c r="D64" s="41" t="inlineStr">
        <is>
          <t>Motor Signature Differences Between Autism Spectrum Disorder and Developmental Coordination Disorder, and Their Neural Mechanisms</t>
        </is>
      </c>
      <c r="E64" s="43" t="inlineStr">
        <is>
          <t>https://doi.org/10.1007/s10803-023-06171-8</t>
        </is>
      </c>
      <c r="F64" s="43" t="inlineStr">
        <is>
          <t>Revisor A</t>
        </is>
      </c>
      <c r="G64" s="43" t="inlineStr">
        <is>
          <t>Imagen</t>
        </is>
      </c>
      <c r="H64" s="43" t="inlineStr">
        <is>
          <t>Deep Learning</t>
        </is>
      </c>
      <c r="I64" s="43" t="inlineStr">
        <is>
          <t>Diagnosis</t>
        </is>
      </c>
      <c r="J64" s="43" t="inlineStr">
        <is>
          <t>doi:10.1007/s10803-023-06171-8</t>
        </is>
      </c>
      <c r="K64" s="41" t="inlineStr">
        <is>
          <t>Included in prior final corpus</t>
        </is>
      </c>
      <c r="L64" s="41" t="str"/>
      <c r="M64" s="43" t="str"/>
      <c r="N64" s="41" t="str"/>
      <c r="O64" s="43">
        <f>COUNTIF($B$2:$B$277,B64)</f>
        <v/>
      </c>
      <c r="P64" s="43">
        <f>COUNTIF($J$2:$J$277,J64)</f>
        <v/>
      </c>
    </row>
    <row r="65" ht="30" customHeight="1">
      <c r="A65" s="130" t="n">
        <v>64</v>
      </c>
      <c r="B65" s="130" t="n">
        <v>67</v>
      </c>
      <c r="C65" s="130" t="n">
        <v>2018</v>
      </c>
      <c r="D65" s="41" t="inlineStr">
        <is>
          <t>Novelty detection using deep normative modeling for imu-based abnormal movement monitoring in parkinson’s disease and autism spectrum disorders</t>
        </is>
      </c>
      <c r="E65" s="43" t="inlineStr">
        <is>
          <t>https://doi.org/10.3390/s18103533</t>
        </is>
      </c>
      <c r="F65" s="43" t="inlineStr">
        <is>
          <t>Revisor A</t>
        </is>
      </c>
      <c r="G65" s="43" t="inlineStr">
        <is>
          <t>Señales fisiológicas</t>
        </is>
      </c>
      <c r="H65" s="43" t="inlineStr">
        <is>
          <t>Híbrido</t>
        </is>
      </c>
      <c r="I65" s="43" t="inlineStr">
        <is>
          <t>Monitoring/intervention</t>
        </is>
      </c>
      <c r="J65" s="43" t="inlineStr">
        <is>
          <t>doi:10.3390/s18103533</t>
        </is>
      </c>
      <c r="K65" s="41" t="inlineStr">
        <is>
          <t>Included in prior final corpus</t>
        </is>
      </c>
      <c r="L65" s="41" t="str"/>
      <c r="M65" s="43" t="str"/>
      <c r="N65" s="41" t="str"/>
      <c r="O65" s="43">
        <f>COUNTIF($B$2:$B$277,B65)</f>
        <v/>
      </c>
      <c r="P65" s="43">
        <f>COUNTIF($J$2:$J$277,J65)</f>
        <v/>
      </c>
    </row>
    <row r="66" ht="30" customHeight="1">
      <c r="A66" s="130" t="n">
        <v>65</v>
      </c>
      <c r="B66" s="130" t="n">
        <v>68</v>
      </c>
      <c r="C66" s="130" t="n">
        <v>2017</v>
      </c>
      <c r="D66" s="41" t="inlineStr">
        <is>
          <t>Perceived social support in adults with autism spectrum disorder and attention-deficit/hyperactivity disorder</t>
        </is>
      </c>
      <c r="E66" s="43" t="inlineStr">
        <is>
          <t>https://doi.org/10.1002/AUR.1735</t>
        </is>
      </c>
      <c r="F66" s="43" t="inlineStr">
        <is>
          <t>Revisor B</t>
        </is>
      </c>
      <c r="G66" s="43" t="inlineStr">
        <is>
          <t>Texto · NLP</t>
        </is>
      </c>
      <c r="H66" s="43" t="inlineStr">
        <is>
          <t>Machine Learning</t>
        </is>
      </c>
      <c r="I66" s="43" t="inlineStr">
        <is>
          <t>diagnosis</t>
        </is>
      </c>
      <c r="J66" s="43" t="inlineStr">
        <is>
          <t>doi:10.1002/aur.1735</t>
        </is>
      </c>
      <c r="K66" s="41" t="inlineStr">
        <is>
          <t>Included in prior final corpus</t>
        </is>
      </c>
      <c r="L66" s="41" t="str"/>
      <c r="M66" s="43" t="str"/>
      <c r="N66" s="41" t="str"/>
      <c r="O66" s="43">
        <f>COUNTIF($B$2:$B$277,B66)</f>
        <v/>
      </c>
      <c r="P66" s="43">
        <f>COUNTIF($J$2:$J$277,J66)</f>
        <v/>
      </c>
    </row>
    <row r="67" ht="30" customHeight="1">
      <c r="A67" s="130" t="n">
        <v>66</v>
      </c>
      <c r="B67" s="130" t="n">
        <v>69</v>
      </c>
      <c r="C67" s="130" t="n">
        <v>2024</v>
      </c>
      <c r="D67" s="41" t="inlineStr">
        <is>
          <t>Regional-Asymmetric Adaptive Graph Convolutional Neural Network for Diagnosis of Autism in Children with Resting-State EEG</t>
        </is>
      </c>
      <c r="E67" s="43" t="inlineStr">
        <is>
          <t>https://doi.org/10.1109/TNSRE.2023.3347134</t>
        </is>
      </c>
      <c r="F67" s="43" t="inlineStr">
        <is>
          <t>Revisor A</t>
        </is>
      </c>
      <c r="G67" s="43" t="inlineStr">
        <is>
          <t>Señales fisiológicas</t>
        </is>
      </c>
      <c r="H67" s="43" t="inlineStr">
        <is>
          <t>Deep Learning</t>
        </is>
      </c>
      <c r="I67" s="43" t="inlineStr">
        <is>
          <t>Diagnosis</t>
        </is>
      </c>
      <c r="J67" s="43" t="inlineStr">
        <is>
          <t>doi:10.1109/tnsre.2023.3347134</t>
        </is>
      </c>
      <c r="K67" s="41" t="inlineStr">
        <is>
          <t>Included in prior final corpus</t>
        </is>
      </c>
      <c r="L67" s="41" t="str"/>
      <c r="M67" s="43" t="str"/>
      <c r="N67" s="41" t="str"/>
      <c r="O67" s="43">
        <f>COUNTIF($B$2:$B$277,B67)</f>
        <v/>
      </c>
      <c r="P67" s="43">
        <f>COUNTIF($J$2:$J$277,J67)</f>
        <v/>
      </c>
    </row>
    <row r="68" ht="30" customHeight="1">
      <c r="A68" s="130" t="n">
        <v>67</v>
      </c>
      <c r="B68" s="130" t="n">
        <v>70</v>
      </c>
      <c r="C68" s="130" t="n">
        <v>2024</v>
      </c>
      <c r="D68" s="41" t="inlineStr">
        <is>
          <t>Relationship between abnormal intrinsic functional connectivity of subcortices and autism symptoms in high-functioning adults with autism spectrum disorder</t>
        </is>
      </c>
      <c r="E68" s="43" t="inlineStr">
        <is>
          <t>https://doi.org/10.1016/j.pscychresns.2023.111762</t>
        </is>
      </c>
      <c r="F68" s="43" t="inlineStr">
        <is>
          <t>Revisor B</t>
        </is>
      </c>
      <c r="G68" s="43" t="inlineStr">
        <is>
          <t>Señales fisiológicas</t>
        </is>
      </c>
      <c r="H68" s="43" t="inlineStr">
        <is>
          <t>Deep Learning</t>
        </is>
      </c>
      <c r="I68" s="43" t="inlineStr">
        <is>
          <t>prognosis</t>
        </is>
      </c>
      <c r="J68" s="43" t="inlineStr">
        <is>
          <t>doi:10.1016/j.pscychresns.2023.111762</t>
        </is>
      </c>
      <c r="K68" s="41" t="inlineStr">
        <is>
          <t>Included in prior final corpus</t>
        </is>
      </c>
      <c r="L68" s="41" t="str"/>
      <c r="M68" s="43" t="str"/>
      <c r="N68" s="41" t="str"/>
      <c r="O68" s="43">
        <f>COUNTIF($B$2:$B$277,B68)</f>
        <v/>
      </c>
      <c r="P68" s="43">
        <f>COUNTIF($J$2:$J$277,J68)</f>
        <v/>
      </c>
    </row>
    <row r="69" ht="30" customHeight="1">
      <c r="A69" s="130" t="n">
        <v>68</v>
      </c>
      <c r="B69" s="130" t="n">
        <v>72</v>
      </c>
      <c r="C69" s="130" t="n">
        <v>2022</v>
      </c>
      <c r="D69" s="41" t="inlineStr">
        <is>
          <t>Transdiagnostic symptom subtypes across autism spectrum disorders and attention deficit hyperactivity disorder: validated by measures of neurocognition and structural connectivity</t>
        </is>
      </c>
      <c r="E69" s="43" t="inlineStr">
        <is>
          <t>https://doi.org/10.1186/s12888-022-03734-4</t>
        </is>
      </c>
      <c r="F69" s="43" t="inlineStr">
        <is>
          <t>Revisor A</t>
        </is>
      </c>
      <c r="G69" s="43" t="inlineStr">
        <is>
          <t>Multimodal</t>
        </is>
      </c>
      <c r="H69" s="43" t="inlineStr">
        <is>
          <t>Deep Learning</t>
        </is>
      </c>
      <c r="I69" s="43" t="inlineStr">
        <is>
          <t>Diagnosis</t>
        </is>
      </c>
      <c r="J69" s="43" t="inlineStr">
        <is>
          <t>doi:10.1186/s12888-022-03734-4</t>
        </is>
      </c>
      <c r="K69" s="41" t="inlineStr">
        <is>
          <t>Included in prior final corpus</t>
        </is>
      </c>
      <c r="L69" s="41" t="str"/>
      <c r="M69" s="43" t="str"/>
      <c r="N69" s="41" t="str"/>
      <c r="O69" s="43">
        <f>COUNTIF($B$2:$B$277,B69)</f>
        <v/>
      </c>
      <c r="P69" s="43">
        <f>COUNTIF($J$2:$J$277,J69)</f>
        <v/>
      </c>
    </row>
    <row r="70" ht="30" customHeight="1">
      <c r="A70" s="130" t="n">
        <v>69</v>
      </c>
      <c r="B70" s="130" t="n">
        <v>73</v>
      </c>
      <c r="C70" s="130" t="n">
        <v>2021</v>
      </c>
      <c r="D70" s="41" t="inlineStr">
        <is>
          <t>A Convolutional Neural Network Combined With Prototype Learning Framework for Brain Functional Network Classification of Autism Spectrum Disorder</t>
        </is>
      </c>
      <c r="E70" s="43" t="inlineStr">
        <is>
          <t>https://doi.org/10.1109/TNSRE.2021.3120024</t>
        </is>
      </c>
      <c r="F70" s="43" t="inlineStr">
        <is>
          <t>Revisor B</t>
        </is>
      </c>
      <c r="G70" s="43" t="inlineStr">
        <is>
          <t>No especificado</t>
        </is>
      </c>
      <c r="H70" s="43" t="inlineStr">
        <is>
          <t>Deep Learning</t>
        </is>
      </c>
      <c r="I70" s="43" t="inlineStr">
        <is>
          <t>diagnosis</t>
        </is>
      </c>
      <c r="J70" s="43" t="inlineStr">
        <is>
          <t>doi:10.1109/tnsre.2021.3120024</t>
        </is>
      </c>
      <c r="K70" s="41" t="inlineStr">
        <is>
          <t>Included in prior final corpus</t>
        </is>
      </c>
      <c r="L70" s="41" t="str"/>
      <c r="M70" s="43" t="str"/>
      <c r="N70" s="41" t="str"/>
      <c r="O70" s="43">
        <f>COUNTIF($B$2:$B$277,B70)</f>
        <v/>
      </c>
      <c r="P70" s="43">
        <f>COUNTIF($J$2:$J$277,J70)</f>
        <v/>
      </c>
    </row>
    <row r="71" ht="30" customHeight="1">
      <c r="A71" s="130" t="n">
        <v>70</v>
      </c>
      <c r="B71" s="130" t="n">
        <v>74</v>
      </c>
      <c r="C71" s="130" t="n">
        <v>2023</v>
      </c>
      <c r="D71" s="41" t="inlineStr">
        <is>
          <t>A heterogeneous graph convolutional attention network method for classification of autism spectrum disorder</t>
        </is>
      </c>
      <c r="E71" s="43" t="inlineStr">
        <is>
          <t>https://doi.org/10.1186/S12859-023-05495-7</t>
        </is>
      </c>
      <c r="F71" s="43" t="inlineStr">
        <is>
          <t>Revisor A</t>
        </is>
      </c>
      <c r="G71" s="43" t="inlineStr">
        <is>
          <t>Señales fisiológicas</t>
        </is>
      </c>
      <c r="H71" s="43" t="inlineStr">
        <is>
          <t>Deep Learning</t>
        </is>
      </c>
      <c r="I71" s="43" t="inlineStr">
        <is>
          <t>Diagnosis</t>
        </is>
      </c>
      <c r="J71" s="43" t="inlineStr">
        <is>
          <t>doi:10.1186/s12859-023-05495-7</t>
        </is>
      </c>
      <c r="K71" s="41" t="inlineStr">
        <is>
          <t>Included in prior final corpus</t>
        </is>
      </c>
      <c r="L71" s="41" t="str"/>
      <c r="M71" s="43" t="str"/>
      <c r="N71" s="41" t="str"/>
      <c r="O71" s="43">
        <f>COUNTIF($B$2:$B$277,B71)</f>
        <v/>
      </c>
      <c r="P71" s="43">
        <f>COUNTIF($J$2:$J$277,J71)</f>
        <v/>
      </c>
    </row>
    <row r="72" ht="30" customHeight="1">
      <c r="A72" s="130" t="n">
        <v>71</v>
      </c>
      <c r="B72" s="130" t="n">
        <v>75</v>
      </c>
      <c r="C72" s="130" t="n">
        <v>2020</v>
      </c>
      <c r="D72" s="41" t="inlineStr">
        <is>
          <t>A monitoring system for patients of autism spectrum disorder using artificial intelligence</t>
        </is>
      </c>
      <c r="E72" s="43" t="inlineStr">
        <is>
          <t>https://doi.org/10.1007/978-3-030-59277-6_23</t>
        </is>
      </c>
      <c r="F72" s="43" t="inlineStr">
        <is>
          <t>Revisor B</t>
        </is>
      </c>
      <c r="G72" s="43" t="inlineStr">
        <is>
          <t>Señales fisiológicas</t>
        </is>
      </c>
      <c r="H72" s="43" t="inlineStr">
        <is>
          <t>No especificado</t>
        </is>
      </c>
      <c r="I72" s="43" t="inlineStr">
        <is>
          <t>Monitoring/intervention</t>
        </is>
      </c>
      <c r="J72" s="43" t="inlineStr">
        <is>
          <t>doi:10.1007/978-3-030-59277-6_23</t>
        </is>
      </c>
      <c r="K72" s="41" t="inlineStr">
        <is>
          <t>Included in prior final corpus</t>
        </is>
      </c>
      <c r="L72" s="41" t="str"/>
      <c r="M72" s="43" t="str"/>
      <c r="N72" s="41" t="str"/>
      <c r="O72" s="43">
        <f>COUNTIF($B$2:$B$277,B72)</f>
        <v/>
      </c>
      <c r="P72" s="43">
        <f>COUNTIF($J$2:$J$277,J72)</f>
        <v/>
      </c>
    </row>
    <row r="73" ht="30" customHeight="1">
      <c r="A73" s="130" t="n">
        <v>72</v>
      </c>
      <c r="B73" s="130" t="n">
        <v>77</v>
      </c>
      <c r="C73" s="130" t="n">
        <v>2023</v>
      </c>
      <c r="D73" s="41" t="inlineStr">
        <is>
          <t>Age-Specific Diagnostic Classification of ASD Using Deep Learning Approaches</t>
        </is>
      </c>
      <c r="E73" s="43" t="inlineStr">
        <is>
          <t>https://doi.org/10.3233/SHTI230794</t>
        </is>
      </c>
      <c r="F73" s="43" t="inlineStr">
        <is>
          <t>Revisor A</t>
        </is>
      </c>
      <c r="G73" s="43" t="inlineStr">
        <is>
          <t>Señales fisiológicas</t>
        </is>
      </c>
      <c r="H73" s="43" t="inlineStr">
        <is>
          <t>Deep Learning</t>
        </is>
      </c>
      <c r="I73" s="43" t="inlineStr">
        <is>
          <t>Diagnosis</t>
        </is>
      </c>
      <c r="J73" s="43" t="inlineStr">
        <is>
          <t>doi:10.3233/shti230794</t>
        </is>
      </c>
      <c r="K73" s="41" t="inlineStr">
        <is>
          <t>Included in prior final corpus</t>
        </is>
      </c>
      <c r="L73" s="41" t="str"/>
      <c r="M73" s="43" t="str"/>
      <c r="N73" s="41" t="str"/>
      <c r="O73" s="43">
        <f>COUNTIF($B$2:$B$277,B73)</f>
        <v/>
      </c>
      <c r="P73" s="43">
        <f>COUNTIF($J$2:$J$277,J73)</f>
        <v/>
      </c>
    </row>
    <row r="74" ht="30" customHeight="1">
      <c r="A74" s="130" t="n">
        <v>73</v>
      </c>
      <c r="B74" s="130" t="n">
        <v>78</v>
      </c>
      <c r="C74" s="130" t="n">
        <v>2024</v>
      </c>
      <c r="D74" s="41" t="inlineStr">
        <is>
          <t>An Automatic Framework for Detecting Autism Spectrum Disorder From EEG Signals Using TFD</t>
        </is>
      </c>
      <c r="E74" s="43" t="inlineStr">
        <is>
          <t>https://doi.org/10.1109/JSEN.2024.3362341</t>
        </is>
      </c>
      <c r="F74" s="43" t="inlineStr">
        <is>
          <t>Revisor A</t>
        </is>
      </c>
      <c r="G74" s="43" t="inlineStr">
        <is>
          <t>Señales fisiológicas</t>
        </is>
      </c>
      <c r="H74" s="43" t="inlineStr">
        <is>
          <t>Deep Learning</t>
        </is>
      </c>
      <c r="I74" s="43" t="inlineStr">
        <is>
          <t>Diagnosis</t>
        </is>
      </c>
      <c r="J74" s="43" t="inlineStr">
        <is>
          <t>doi:10.1109/jsen.2024.3362341</t>
        </is>
      </c>
      <c r="K74" s="41" t="inlineStr">
        <is>
          <t>Included in prior final corpus</t>
        </is>
      </c>
      <c r="L74" s="41" t="str"/>
      <c r="M74" s="43" t="str"/>
      <c r="N74" s="41" t="str"/>
      <c r="O74" s="43">
        <f>COUNTIF($B$2:$B$277,B74)</f>
        <v/>
      </c>
      <c r="P74" s="43">
        <f>COUNTIF($J$2:$J$277,J74)</f>
        <v/>
      </c>
    </row>
    <row r="75" ht="30" customHeight="1">
      <c r="A75" s="130" t="n">
        <v>74</v>
      </c>
      <c r="B75" s="130" t="n">
        <v>79</v>
      </c>
      <c r="C75" s="130" t="n">
        <v>2020</v>
      </c>
      <c r="D75" s="41" t="inlineStr">
        <is>
          <t>Applying Machine Learning to Kinematic and Eye Movement Features of a Movement Imitation Task to Predict Autism Diagnosis</t>
        </is>
      </c>
      <c r="E75" s="43" t="inlineStr">
        <is>
          <t>https://doi.org/10.1038/s41598-020-65384-4</t>
        </is>
      </c>
      <c r="F75" s="43" t="inlineStr">
        <is>
          <t>Ambos (piloto)</t>
        </is>
      </c>
      <c r="G75" s="43" t="inlineStr">
        <is>
          <t>Multimodal</t>
        </is>
      </c>
      <c r="H75" s="43" t="inlineStr">
        <is>
          <t>Machine Learning</t>
        </is>
      </c>
      <c r="I75" s="43" t="inlineStr">
        <is>
          <t>Diagnosis</t>
        </is>
      </c>
      <c r="J75" s="43" t="inlineStr">
        <is>
          <t>doi:10.1038/s41598-020-65384-4</t>
        </is>
      </c>
      <c r="K75" s="41" t="inlineStr">
        <is>
          <t>Included in prior final corpus</t>
        </is>
      </c>
      <c r="L75" s="41" t="str"/>
      <c r="M75" s="43" t="str"/>
      <c r="N75" s="41" t="str"/>
      <c r="O75" s="43">
        <f>COUNTIF($B$2:$B$277,B75)</f>
        <v/>
      </c>
      <c r="P75" s="43">
        <f>COUNTIF($J$2:$J$277,J75)</f>
        <v/>
      </c>
    </row>
    <row r="76" ht="30" customHeight="1">
      <c r="A76" s="130" t="n">
        <v>75</v>
      </c>
      <c r="B76" s="130" t="n">
        <v>80</v>
      </c>
      <c r="C76" s="130" t="n">
        <v>2019</v>
      </c>
      <c r="D76" s="41" t="inlineStr">
        <is>
          <t>Artificial intelligence analysis of newborn leucocyte epigenomic markers for the prediction of autism</t>
        </is>
      </c>
      <c r="E76" s="43" t="inlineStr">
        <is>
          <t>https://doi.org/10.1016/j.brainres.2019.146457</t>
        </is>
      </c>
      <c r="F76" s="43" t="inlineStr">
        <is>
          <t>Ambos (piloto)</t>
        </is>
      </c>
      <c r="G76" s="43" t="inlineStr">
        <is>
          <t>Señales fisiológicas</t>
        </is>
      </c>
      <c r="H76" s="43" t="inlineStr">
        <is>
          <t>Deep Learning</t>
        </is>
      </c>
      <c r="I76" s="43" t="inlineStr">
        <is>
          <t>Prescreening</t>
        </is>
      </c>
      <c r="J76" s="43" t="inlineStr">
        <is>
          <t>doi:10.1016/j.brainres.2019.146457</t>
        </is>
      </c>
      <c r="K76" s="41" t="inlineStr">
        <is>
          <t>Included in prior final corpus</t>
        </is>
      </c>
      <c r="L76" s="41" t="str"/>
      <c r="M76" s="43" t="str"/>
      <c r="N76" s="41" t="str"/>
      <c r="O76" s="43">
        <f>COUNTIF($B$2:$B$277,B76)</f>
        <v/>
      </c>
      <c r="P76" s="43">
        <f>COUNTIF($J$2:$J$277,J76)</f>
        <v/>
      </c>
    </row>
    <row r="77" ht="30" customHeight="1">
      <c r="A77" s="130" t="n">
        <v>76</v>
      </c>
      <c r="B77" s="130" t="n">
        <v>81</v>
      </c>
      <c r="C77" s="130" t="n">
        <v>2023</v>
      </c>
      <c r="D77" s="41" t="inlineStr">
        <is>
          <t>Autism Detection in Children using Common Spatial Patterns of MEG Signals</t>
        </is>
      </c>
      <c r="E77" s="43" t="inlineStr">
        <is>
          <t>https://doi.org/10.1109/EMBC40787.2023.10340449</t>
        </is>
      </c>
      <c r="F77" s="43" t="inlineStr">
        <is>
          <t>Revisor A</t>
        </is>
      </c>
      <c r="G77" s="43" t="inlineStr">
        <is>
          <t>Señales fisiológicas</t>
        </is>
      </c>
      <c r="H77" s="43" t="inlineStr">
        <is>
          <t>Machine Learning</t>
        </is>
      </c>
      <c r="I77" s="43" t="inlineStr">
        <is>
          <t>Diagnosis</t>
        </is>
      </c>
      <c r="J77" s="43" t="inlineStr">
        <is>
          <t>doi:10.1109/embc40787.2023.10340449</t>
        </is>
      </c>
      <c r="K77" s="41" t="inlineStr">
        <is>
          <t>Included in prior final corpus</t>
        </is>
      </c>
      <c r="L77" s="41" t="str"/>
      <c r="M77" s="43" t="str"/>
      <c r="N77" s="41" t="str"/>
      <c r="O77" s="43">
        <f>COUNTIF($B$2:$B$277,B77)</f>
        <v/>
      </c>
      <c r="P77" s="43">
        <f>COUNTIF($J$2:$J$277,J77)</f>
        <v/>
      </c>
    </row>
    <row r="78" ht="30" customHeight="1">
      <c r="A78" s="130" t="n">
        <v>77</v>
      </c>
      <c r="B78" s="130" t="n">
        <v>82</v>
      </c>
      <c r="C78" s="130" t="n">
        <v>2023</v>
      </c>
      <c r="D78" s="41" t="inlineStr">
        <is>
          <t>Autism Spectrum Disorder detection framework for children based on federated learning integrated CNN-LSTM</t>
        </is>
      </c>
      <c r="E78" s="43" t="inlineStr">
        <is>
          <t>https://doi.org/10.1016/j.compbiomed.2023.107539</t>
        </is>
      </c>
      <c r="F78" s="43" t="inlineStr">
        <is>
          <t>Revisor A</t>
        </is>
      </c>
      <c r="G78" s="43" t="inlineStr">
        <is>
          <t>Imagen</t>
        </is>
      </c>
      <c r="H78" s="43" t="inlineStr">
        <is>
          <t>Deep Learning</t>
        </is>
      </c>
      <c r="I78" s="43" t="inlineStr">
        <is>
          <t>Screening</t>
        </is>
      </c>
      <c r="J78" s="43" t="inlineStr">
        <is>
          <t>doi:10.1016/j.compbiomed.2023.107539</t>
        </is>
      </c>
      <c r="K78" s="41" t="inlineStr">
        <is>
          <t>Included in prior final corpus</t>
        </is>
      </c>
      <c r="L78" s="41" t="str"/>
      <c r="M78" s="43" t="str"/>
      <c r="N78" s="41" t="str"/>
      <c r="O78" s="43">
        <f>COUNTIF($B$2:$B$277,B78)</f>
        <v/>
      </c>
      <c r="P78" s="43">
        <f>COUNTIF($J$2:$J$277,J78)</f>
        <v/>
      </c>
    </row>
    <row r="79" ht="30" customHeight="1">
      <c r="A79" s="130" t="n">
        <v>78</v>
      </c>
      <c r="B79" s="130" t="n">
        <v>83</v>
      </c>
      <c r="C79" s="130" t="n">
        <v>2025</v>
      </c>
      <c r="D79" s="41" t="inlineStr">
        <is>
          <t>Converging Representations of Attention-Deficit/Hyperactivity Disorder and Autism on Social Media: Linguistic and Topic Analysis of Trends in Reddit Data</t>
        </is>
      </c>
      <c r="E79" s="43" t="inlineStr">
        <is>
          <t>https://doi.org/10.2196/70914</t>
        </is>
      </c>
      <c r="F79" s="43" t="inlineStr">
        <is>
          <t>Revisor A</t>
        </is>
      </c>
      <c r="G79" s="43" t="inlineStr">
        <is>
          <t>Texto · NLP</t>
        </is>
      </c>
      <c r="H79" s="43" t="inlineStr">
        <is>
          <t>Deep Learning</t>
        </is>
      </c>
      <c r="I79" s="43" t="inlineStr">
        <is>
          <t>diagnosis</t>
        </is>
      </c>
      <c r="J79" s="43" t="inlineStr">
        <is>
          <t>doi:10.2196/70914</t>
        </is>
      </c>
      <c r="K79" s="41" t="inlineStr">
        <is>
          <t>Included in prior final corpus</t>
        </is>
      </c>
      <c r="L79" s="41" t="str"/>
      <c r="M79" s="43" t="str"/>
      <c r="N79" s="41" t="str"/>
      <c r="O79" s="43">
        <f>COUNTIF($B$2:$B$277,B79)</f>
        <v/>
      </c>
      <c r="P79" s="43">
        <f>COUNTIF($J$2:$J$277,J79)</f>
        <v/>
      </c>
    </row>
    <row r="80" ht="30" customHeight="1">
      <c r="A80" s="130" t="n">
        <v>79</v>
      </c>
      <c r="B80" s="130" t="n">
        <v>84</v>
      </c>
      <c r="C80" s="130" t="n">
        <v>2024</v>
      </c>
      <c r="D80" s="41" t="inlineStr">
        <is>
          <t>Creating a diagnostic assessment model for autism spectrum disorder by differentiating lexicogrammatical choices through machine learning</t>
        </is>
      </c>
      <c r="E80" s="43" t="inlineStr">
        <is>
          <t>https://doi.org/10.1371/journal.pone.0311209</t>
        </is>
      </c>
      <c r="F80" s="43" t="inlineStr">
        <is>
          <t>Revisor B</t>
        </is>
      </c>
      <c r="G80" s="43" t="inlineStr">
        <is>
          <t>Texto · NLP</t>
        </is>
      </c>
      <c r="H80" s="43" t="inlineStr">
        <is>
          <t>Deep Learning</t>
        </is>
      </c>
      <c r="I80" s="43" t="inlineStr">
        <is>
          <t>diagnosis</t>
        </is>
      </c>
      <c r="J80" s="43" t="inlineStr">
        <is>
          <t>doi:10.1371/journal.pone.0311209</t>
        </is>
      </c>
      <c r="K80" s="41" t="inlineStr">
        <is>
          <t>Included in prior final corpus</t>
        </is>
      </c>
      <c r="L80" s="41" t="str"/>
      <c r="M80" s="43" t="str"/>
      <c r="N80" s="41" t="str"/>
      <c r="O80" s="43">
        <f>COUNTIF($B$2:$B$277,B80)</f>
        <v/>
      </c>
      <c r="P80" s="43">
        <f>COUNTIF($J$2:$J$277,J80)</f>
        <v/>
      </c>
    </row>
    <row r="81" ht="30" customHeight="1">
      <c r="A81" s="130" t="n">
        <v>80</v>
      </c>
      <c r="B81" s="130" t="n">
        <v>85</v>
      </c>
      <c r="C81" s="130" t="n">
        <v>2022</v>
      </c>
      <c r="D81" s="41" t="inlineStr">
        <is>
          <t>Diagnosing autism spectrum disorder in children using conventional MRI and apparent diffusion coefficient based deep learning algorithms</t>
        </is>
      </c>
      <c r="E81" s="43" t="inlineStr">
        <is>
          <t>https://doi.org/10.1007/s00330-021-08239-4</t>
        </is>
      </c>
      <c r="F81" s="43" t="inlineStr">
        <is>
          <t>Revisor A</t>
        </is>
      </c>
      <c r="G81" s="43" t="inlineStr">
        <is>
          <t>Imagen</t>
        </is>
      </c>
      <c r="H81" s="43" t="inlineStr">
        <is>
          <t>Deep Learning</t>
        </is>
      </c>
      <c r="I81" s="43" t="inlineStr">
        <is>
          <t>Diagnosis</t>
        </is>
      </c>
      <c r="J81" s="43" t="inlineStr">
        <is>
          <t>doi:10.1007/s00330-021-08239-4</t>
        </is>
      </c>
      <c r="K81" s="41" t="inlineStr">
        <is>
          <t>Included in prior final corpus</t>
        </is>
      </c>
      <c r="L81" s="41" t="str"/>
      <c r="M81" s="43" t="str"/>
      <c r="N81" s="41" t="str"/>
      <c r="O81" s="43">
        <f>COUNTIF($B$2:$B$277,B81)</f>
        <v/>
      </c>
      <c r="P81" s="43">
        <f>COUNTIF($J$2:$J$277,J81)</f>
        <v/>
      </c>
    </row>
    <row r="82" ht="30" customHeight="1">
      <c r="A82" s="130" t="n">
        <v>81</v>
      </c>
      <c r="B82" s="130" t="n">
        <v>86</v>
      </c>
      <c r="C82" s="130" t="n">
        <v>2025</v>
      </c>
      <c r="D82" s="41" t="inlineStr">
        <is>
          <t>Dissecting the heterogeneity of autism spectrum disorder with sensory behavior, brain, and epigenetic factors</t>
        </is>
      </c>
      <c r="E82" s="43" t="inlineStr">
        <is>
          <t>https://doi.org/10.1038/s41398-025-03566-2</t>
        </is>
      </c>
      <c r="F82" s="43" t="inlineStr">
        <is>
          <t>Revisor B</t>
        </is>
      </c>
      <c r="G82" s="43" t="inlineStr">
        <is>
          <t>Señales fisiológicas</t>
        </is>
      </c>
      <c r="H82" s="43" t="inlineStr">
        <is>
          <t>Deep Learning</t>
        </is>
      </c>
      <c r="I82" s="43" t="inlineStr">
        <is>
          <t>Diagnosis</t>
        </is>
      </c>
      <c r="J82" s="43" t="inlineStr">
        <is>
          <t>doi:10.1038/s41398-025-03566-2</t>
        </is>
      </c>
      <c r="K82" s="41" t="inlineStr">
        <is>
          <t>Included in prior final corpus</t>
        </is>
      </c>
      <c r="L82" s="41" t="str"/>
      <c r="M82" s="43" t="str"/>
      <c r="N82" s="41" t="str"/>
      <c r="O82" s="43">
        <f>COUNTIF($B$2:$B$277,B82)</f>
        <v/>
      </c>
      <c r="P82" s="43">
        <f>COUNTIF($J$2:$J$277,J82)</f>
        <v/>
      </c>
    </row>
    <row r="83" ht="30" customHeight="1">
      <c r="A83" s="130" t="n">
        <v>82</v>
      </c>
      <c r="B83" s="130" t="n">
        <v>88</v>
      </c>
      <c r="C83" s="130" t="n">
        <v>2022</v>
      </c>
      <c r="D83" s="41" t="inlineStr">
        <is>
          <t>Facial Emotions Are Accurately Encoded in the Neural Signal of Those With Autism Spectrum Disorder: A Deep Learning Approach</t>
        </is>
      </c>
      <c r="E83" s="43" t="inlineStr">
        <is>
          <t>https://doi.org/10.1016/j.bpsc.2021.03.015</t>
        </is>
      </c>
      <c r="F83" s="43" t="inlineStr">
        <is>
          <t>Revisor A</t>
        </is>
      </c>
      <c r="G83" s="43" t="inlineStr">
        <is>
          <t>Señales fisiológicas</t>
        </is>
      </c>
      <c r="H83" s="43" t="inlineStr">
        <is>
          <t>Deep Learning</t>
        </is>
      </c>
      <c r="I83" s="43" t="inlineStr">
        <is>
          <t>Monitoring/intervention</t>
        </is>
      </c>
      <c r="J83" s="43" t="inlineStr">
        <is>
          <t>doi:10.1016/j.bpsc.2021.03.015</t>
        </is>
      </c>
      <c r="K83" s="41" t="inlineStr">
        <is>
          <t>Included in prior final corpus</t>
        </is>
      </c>
      <c r="L83" s="41" t="str"/>
      <c r="M83" s="43" t="str"/>
      <c r="N83" s="41" t="str"/>
      <c r="O83" s="43">
        <f>COUNTIF($B$2:$B$277,B83)</f>
        <v/>
      </c>
      <c r="P83" s="43">
        <f>COUNTIF($J$2:$J$277,J83)</f>
        <v/>
      </c>
    </row>
    <row r="84" ht="30" customHeight="1">
      <c r="A84" s="130" t="n">
        <v>83</v>
      </c>
      <c r="B84" s="130" t="n">
        <v>89</v>
      </c>
      <c r="C84" s="130" t="n">
        <v>2018</v>
      </c>
      <c r="D84" s="41" t="inlineStr">
        <is>
          <t>Feasibility Testing of a Wearable Behavioral Aid for Social Learning in Children with Autism</t>
        </is>
      </c>
      <c r="E84" s="43" t="inlineStr">
        <is>
          <t>https://doi.org/10.1055/s-0038-1626727</t>
        </is>
      </c>
      <c r="F84" s="43" t="inlineStr">
        <is>
          <t>Revisor B</t>
        </is>
      </c>
      <c r="G84" s="43" t="inlineStr">
        <is>
          <t>Imagen</t>
        </is>
      </c>
      <c r="H84" s="43" t="inlineStr">
        <is>
          <t>Machine Learning</t>
        </is>
      </c>
      <c r="I84" s="43" t="inlineStr">
        <is>
          <t>Monitoring/intervention</t>
        </is>
      </c>
      <c r="J84" s="43" t="inlineStr">
        <is>
          <t>doi:10.1055/s-0038-1626727</t>
        </is>
      </c>
      <c r="K84" s="41" t="inlineStr">
        <is>
          <t>Included in prior final corpus</t>
        </is>
      </c>
      <c r="L84" s="41" t="str"/>
      <c r="M84" s="43" t="str"/>
      <c r="N84" s="41" t="str"/>
      <c r="O84" s="43">
        <f>COUNTIF($B$2:$B$277,B84)</f>
        <v/>
      </c>
      <c r="P84" s="43">
        <f>COUNTIF($J$2:$J$277,J84)</f>
        <v/>
      </c>
    </row>
    <row r="85" ht="30" customHeight="1">
      <c r="A85" s="130" t="n">
        <v>84</v>
      </c>
      <c r="B85" s="130" t="n">
        <v>90</v>
      </c>
      <c r="C85" s="130" t="n">
        <v>2023</v>
      </c>
      <c r="D85" s="41" t="inlineStr">
        <is>
          <t>Handwriting-Based ADHD Detection for Children Having ASD Using Machine Learning Approaches</t>
        </is>
      </c>
      <c r="E85" s="43" t="inlineStr">
        <is>
          <t>https://doi.org/10.1109/ACCESS.2023.3302903</t>
        </is>
      </c>
      <c r="F85" s="43" t="inlineStr">
        <is>
          <t>Revisor B</t>
        </is>
      </c>
      <c r="G85" s="43" t="inlineStr">
        <is>
          <t>No especificado</t>
        </is>
      </c>
      <c r="H85" s="43" t="inlineStr">
        <is>
          <t>Machine Learning</t>
        </is>
      </c>
      <c r="I85" s="43" t="inlineStr">
        <is>
          <t>diagnosis</t>
        </is>
      </c>
      <c r="J85" s="43" t="inlineStr">
        <is>
          <t>doi:10.1109/access.2023.3302903</t>
        </is>
      </c>
      <c r="K85" s="41" t="inlineStr">
        <is>
          <t>Included in prior final corpus</t>
        </is>
      </c>
      <c r="L85" s="41" t="str"/>
      <c r="M85" s="43" t="str"/>
      <c r="N85" s="41" t="str"/>
      <c r="O85" s="43">
        <f>COUNTIF($B$2:$B$277,B85)</f>
        <v/>
      </c>
      <c r="P85" s="43">
        <f>COUNTIF($J$2:$J$277,J85)</f>
        <v/>
      </c>
    </row>
    <row r="86" ht="30" customHeight="1">
      <c r="A86" s="130" t="n">
        <v>85</v>
      </c>
      <c r="B86" s="130" t="n">
        <v>91</v>
      </c>
      <c r="C86" s="130" t="n">
        <v>2022</v>
      </c>
      <c r="D86" s="41" t="inlineStr">
        <is>
          <t>Integrating Graph Convolutional Networks (GCNNs) and Long Short-Term Memory (LSTM) for Efficient Diagnosis of Autism</t>
        </is>
      </c>
      <c r="E86" s="43" t="inlineStr">
        <is>
          <t>https://doi.org/10.1007/978-3-031-09342-5_11</t>
        </is>
      </c>
      <c r="F86" s="43" t="inlineStr">
        <is>
          <t>Revisor B</t>
        </is>
      </c>
      <c r="G86" s="43" t="inlineStr">
        <is>
          <t>No especificado</t>
        </is>
      </c>
      <c r="H86" s="43" t="inlineStr">
        <is>
          <t>Deep Learning</t>
        </is>
      </c>
      <c r="I86" s="43" t="inlineStr">
        <is>
          <t>diagnosis</t>
        </is>
      </c>
      <c r="J86" s="43" t="inlineStr">
        <is>
          <t>doi:10.1007/978-3-031-09342-5_11</t>
        </is>
      </c>
      <c r="K86" s="41" t="inlineStr">
        <is>
          <t>Included in prior final corpus</t>
        </is>
      </c>
      <c r="L86" s="41" t="str"/>
      <c r="M86" s="43" t="str"/>
      <c r="N86" s="41" t="str"/>
      <c r="O86" s="43">
        <f>COUNTIF($B$2:$B$277,B86)</f>
        <v/>
      </c>
      <c r="P86" s="43">
        <f>COUNTIF($J$2:$J$277,J86)</f>
        <v/>
      </c>
    </row>
    <row r="87" ht="30" customHeight="1">
      <c r="A87" s="130" t="n">
        <v>86</v>
      </c>
      <c r="B87" s="130" t="n">
        <v>92</v>
      </c>
      <c r="C87" s="130" t="n">
        <v>2025</v>
      </c>
      <c r="D87" s="41" t="inlineStr">
        <is>
          <t>Learning discriminative functional connectivity networks for identifying Autism spectrum disorder</t>
        </is>
      </c>
      <c r="E87" s="43" t="inlineStr">
        <is>
          <t>https://doi.org/10.1016/j.bspc.2024.107466</t>
        </is>
      </c>
      <c r="F87" s="43" t="inlineStr">
        <is>
          <t>Revisor A</t>
        </is>
      </c>
      <c r="G87" s="43" t="inlineStr">
        <is>
          <t>Señales fisiológicas</t>
        </is>
      </c>
      <c r="H87" s="43" t="inlineStr">
        <is>
          <t>Deep Learning</t>
        </is>
      </c>
      <c r="I87" s="43" t="inlineStr">
        <is>
          <t>Diagnosis</t>
        </is>
      </c>
      <c r="J87" s="43" t="inlineStr">
        <is>
          <t>doi:10.1016/j.bspc.2024.107466</t>
        </is>
      </c>
      <c r="K87" s="41" t="inlineStr">
        <is>
          <t>Included in prior final corpus</t>
        </is>
      </c>
      <c r="L87" s="41" t="str"/>
      <c r="M87" s="43" t="str"/>
      <c r="N87" s="41" t="str"/>
      <c r="O87" s="43">
        <f>COUNTIF($B$2:$B$277,B87)</f>
        <v/>
      </c>
      <c r="P87" s="43">
        <f>COUNTIF($J$2:$J$277,J87)</f>
        <v/>
      </c>
    </row>
    <row r="88" ht="30" customHeight="1">
      <c r="A88" s="130" t="n">
        <v>87</v>
      </c>
      <c r="B88" s="130" t="n">
        <v>94</v>
      </c>
      <c r="C88" s="130" t="n">
        <v>2023</v>
      </c>
      <c r="D88" s="41" t="inlineStr">
        <is>
          <t>Optimizing a de novo artificial intelligence-based medical device under a predetermined change control plan: Improved ability to detect or rule out pediatric autism</t>
        </is>
      </c>
      <c r="E88" s="43" t="inlineStr">
        <is>
          <t>https://doi.org/10.1016/j.ibmed.2023.100102</t>
        </is>
      </c>
      <c r="F88" s="43" t="inlineStr">
        <is>
          <t>Revisor A</t>
        </is>
      </c>
      <c r="G88" s="43" t="inlineStr">
        <is>
          <t>No especificado</t>
        </is>
      </c>
      <c r="H88" s="43" t="inlineStr">
        <is>
          <t>Deep Learning</t>
        </is>
      </c>
      <c r="I88" s="43" t="inlineStr">
        <is>
          <t>Screening</t>
        </is>
      </c>
      <c r="J88" s="43" t="inlineStr">
        <is>
          <t>doi:10.1016/j.ibmed.2023.100102</t>
        </is>
      </c>
      <c r="K88" s="41" t="inlineStr">
        <is>
          <t>Included in prior final corpus</t>
        </is>
      </c>
      <c r="L88" s="41" t="str"/>
      <c r="M88" s="43" t="str"/>
      <c r="N88" s="41" t="str"/>
      <c r="O88" s="43">
        <f>COUNTIF($B$2:$B$277,B88)</f>
        <v/>
      </c>
      <c r="P88" s="43">
        <f>COUNTIF($J$2:$J$277,J88)</f>
        <v/>
      </c>
    </row>
    <row r="89" ht="30" customHeight="1">
      <c r="A89" s="130" t="n">
        <v>88</v>
      </c>
      <c r="B89" s="130" t="n">
        <v>95</v>
      </c>
      <c r="C89" s="130" t="n">
        <v>2024</v>
      </c>
      <c r="D89" s="41" t="inlineStr">
        <is>
          <t>Physician Versus Large Language Model Chatbot Responses to Web-Based Questions From Autistic Patients in Chinese: Cross-Sectional Comparative Analysis</t>
        </is>
      </c>
      <c r="E89" s="43" t="inlineStr">
        <is>
          <t>https://doi.org/10.2196/54706</t>
        </is>
      </c>
      <c r="F89" s="43" t="inlineStr">
        <is>
          <t>Ambos (piloto)</t>
        </is>
      </c>
      <c r="G89" s="43" t="inlineStr">
        <is>
          <t>Texto · NLP</t>
        </is>
      </c>
      <c r="H89" s="43" t="inlineStr">
        <is>
          <t>Deep Learning</t>
        </is>
      </c>
      <c r="I89" s="43" t="inlineStr">
        <is>
          <t>Monitoring/intervention</t>
        </is>
      </c>
      <c r="J89" s="43" t="inlineStr">
        <is>
          <t>doi:10.2196/54706</t>
        </is>
      </c>
      <c r="K89" s="41" t="inlineStr">
        <is>
          <t>Included in prior final corpus</t>
        </is>
      </c>
      <c r="L89" s="41" t="str"/>
      <c r="M89" s="43" t="str"/>
      <c r="N89" s="41" t="str"/>
      <c r="O89" s="43">
        <f>COUNTIF($B$2:$B$277,B89)</f>
        <v/>
      </c>
      <c r="P89" s="43">
        <f>COUNTIF($J$2:$J$277,J89)</f>
        <v/>
      </c>
    </row>
    <row r="90" ht="30" customHeight="1">
      <c r="A90" s="130" t="n">
        <v>89</v>
      </c>
      <c r="B90" s="130" t="n">
        <v>96</v>
      </c>
      <c r="C90" s="130" t="n">
        <v>2019</v>
      </c>
      <c r="D90" s="41" t="inlineStr">
        <is>
          <t>Polychlorinated biphenyls influence on autism spectrum disorder risk in the MARBLES cohort</t>
        </is>
      </c>
      <c r="E90" s="43" t="inlineStr">
        <is>
          <t>https://doi.org/10.1016/j.envres.2018.12.061</t>
        </is>
      </c>
      <c r="F90" s="43" t="inlineStr">
        <is>
          <t>Revisor B</t>
        </is>
      </c>
      <c r="G90" s="43" t="inlineStr">
        <is>
          <t>No especificado</t>
        </is>
      </c>
      <c r="H90" s="43" t="inlineStr">
        <is>
          <t>Híbrido</t>
        </is>
      </c>
      <c r="I90" s="43" t="inlineStr">
        <is>
          <t>Prognosis</t>
        </is>
      </c>
      <c r="J90" s="43" t="inlineStr">
        <is>
          <t>doi:10.1016/j.envres.2018.12.061</t>
        </is>
      </c>
      <c r="K90" s="41" t="inlineStr">
        <is>
          <t>Included in prior final corpus</t>
        </is>
      </c>
      <c r="L90" s="41" t="str"/>
      <c r="M90" s="43" t="str"/>
      <c r="N90" s="41" t="str"/>
      <c r="O90" s="43">
        <f>COUNTIF($B$2:$B$277,B90)</f>
        <v/>
      </c>
      <c r="P90" s="43">
        <f>COUNTIF($J$2:$J$277,J90)</f>
        <v/>
      </c>
    </row>
    <row r="91" ht="30" customHeight="1">
      <c r="A91" s="130" t="n">
        <v>90</v>
      </c>
      <c r="B91" s="130" t="n">
        <v>97</v>
      </c>
      <c r="C91" s="130" t="n">
        <v>2020</v>
      </c>
      <c r="D91" s="41" t="inlineStr">
        <is>
          <t>Predicting Core Characteristics of ASD Through Facial Emotion Recognition and Eye Tracking in Youth.</t>
        </is>
      </c>
      <c r="E91" s="43" t="inlineStr">
        <is>
          <t>https://doi.org/10.1109/EMBC44109.2020.9176843</t>
        </is>
      </c>
      <c r="F91" s="43" t="inlineStr">
        <is>
          <t>Revisor B</t>
        </is>
      </c>
      <c r="G91" s="43" t="inlineStr">
        <is>
          <t>Imagen</t>
        </is>
      </c>
      <c r="H91" s="43" t="inlineStr">
        <is>
          <t>Machine Learning</t>
        </is>
      </c>
      <c r="I91" s="43" t="inlineStr">
        <is>
          <t>monitoring_intervention</t>
        </is>
      </c>
      <c r="J91" s="43" t="inlineStr">
        <is>
          <t>doi:10.1109/embc44109.2020.9176843</t>
        </is>
      </c>
      <c r="K91" s="41" t="inlineStr">
        <is>
          <t>Included in prior final corpus</t>
        </is>
      </c>
      <c r="L91" s="41" t="str"/>
      <c r="M91" s="43" t="str"/>
      <c r="N91" s="41" t="str"/>
      <c r="O91" s="43">
        <f>COUNTIF($B$2:$B$277,B91)</f>
        <v/>
      </c>
      <c r="P91" s="43">
        <f>COUNTIF($J$2:$J$277,J91)</f>
        <v/>
      </c>
    </row>
    <row r="92" ht="30" customHeight="1">
      <c r="A92" s="130" t="n">
        <v>91</v>
      </c>
      <c r="B92" s="130" t="n">
        <v>98</v>
      </c>
      <c r="C92" s="130" t="n">
        <v>2024</v>
      </c>
      <c r="D92" s="41" t="inlineStr">
        <is>
          <t>Self-supervised machine learning approach for autism detection in young children using MEG signals</t>
        </is>
      </c>
      <c r="E92" s="43" t="inlineStr">
        <is>
          <t>https://doi.org/10.1016/j.bspc.2024.106671</t>
        </is>
      </c>
      <c r="F92" s="43" t="inlineStr">
        <is>
          <t>Revisor A</t>
        </is>
      </c>
      <c r="G92" s="43" t="inlineStr">
        <is>
          <t>Señales fisiológicas</t>
        </is>
      </c>
      <c r="H92" s="43" t="inlineStr">
        <is>
          <t>Híbrido</t>
        </is>
      </c>
      <c r="I92" s="43" t="inlineStr">
        <is>
          <t>Diagnosis</t>
        </is>
      </c>
      <c r="J92" s="43" t="inlineStr">
        <is>
          <t>doi:10.1016/j.bspc.2024.106671</t>
        </is>
      </c>
      <c r="K92" s="41" t="inlineStr">
        <is>
          <t>Included in prior final corpus</t>
        </is>
      </c>
      <c r="L92" s="41" t="str"/>
      <c r="M92" s="43" t="str"/>
      <c r="N92" s="41" t="str"/>
      <c r="O92" s="43">
        <f>COUNTIF($B$2:$B$277,B92)</f>
        <v/>
      </c>
      <c r="P92" s="43">
        <f>COUNTIF($J$2:$J$277,J92)</f>
        <v/>
      </c>
    </row>
    <row r="93" ht="30" customHeight="1">
      <c r="A93" s="130" t="n">
        <v>92</v>
      </c>
      <c r="B93" s="130" t="n">
        <v>99</v>
      </c>
      <c r="C93" s="130" t="n">
        <v>2014</v>
      </c>
      <c r="D93" s="41" t="inlineStr">
        <is>
          <t>Serum Brain-derived neurotrophic factor levels in Chinese children with autism spectrum disorders: A pilot study</t>
        </is>
      </c>
      <c r="E93" s="43" t="inlineStr">
        <is>
          <t>https://doi.org/10.1016/j.ijdevneu.2014.06.013</t>
        </is>
      </c>
      <c r="F93" s="43" t="inlineStr">
        <is>
          <t>Revisor A</t>
        </is>
      </c>
      <c r="G93" s="43" t="inlineStr">
        <is>
          <t>No especificado</t>
        </is>
      </c>
      <c r="H93" s="43" t="inlineStr">
        <is>
          <t>Deep Learning</t>
        </is>
      </c>
      <c r="I93" s="43" t="inlineStr">
        <is>
          <t>Not clear</t>
        </is>
      </c>
      <c r="J93" s="43" t="inlineStr">
        <is>
          <t>doi:10.1016/j.ijdevneu.2014.06.013</t>
        </is>
      </c>
      <c r="K93" s="41" t="inlineStr">
        <is>
          <t>Included in prior final corpus</t>
        </is>
      </c>
      <c r="L93" s="41" t="str"/>
      <c r="M93" s="43" t="str"/>
      <c r="N93" s="41" t="str"/>
      <c r="O93" s="43">
        <f>COUNTIF($B$2:$B$277,B93)</f>
        <v/>
      </c>
      <c r="P93" s="43">
        <f>COUNTIF($J$2:$J$277,J93)</f>
        <v/>
      </c>
    </row>
    <row r="94" ht="30" customHeight="1">
      <c r="A94" s="130" t="n">
        <v>93</v>
      </c>
      <c r="B94" s="130" t="n">
        <v>100</v>
      </c>
      <c r="C94" s="130" t="n">
        <v>2025</v>
      </c>
      <c r="D94" s="41" t="inlineStr">
        <is>
          <t>Sex Differences in Functional Gradients and Dynamic Functional Connectivity in Preschool-Aged Children With ASD</t>
        </is>
      </c>
      <c r="E94" s="43" t="inlineStr">
        <is>
          <t>https://doi.org/10.1111/cns.70562</t>
        </is>
      </c>
      <c r="F94" s="43" t="inlineStr">
        <is>
          <t>Revisor A</t>
        </is>
      </c>
      <c r="G94" s="43" t="inlineStr">
        <is>
          <t>Señales fisiológicas</t>
        </is>
      </c>
      <c r="H94" s="43" t="inlineStr">
        <is>
          <t>Deep Learning</t>
        </is>
      </c>
      <c r="I94" s="43" t="inlineStr">
        <is>
          <t>Diagnosis</t>
        </is>
      </c>
      <c r="J94" s="43" t="inlineStr">
        <is>
          <t>doi:10.1111/cns.70562</t>
        </is>
      </c>
      <c r="K94" s="41" t="inlineStr">
        <is>
          <t>Included in prior final corpus</t>
        </is>
      </c>
      <c r="L94" s="41" t="str"/>
      <c r="M94" s="43" t="str"/>
      <c r="N94" s="41" t="str"/>
      <c r="O94" s="43">
        <f>COUNTIF($B$2:$B$277,B94)</f>
        <v/>
      </c>
      <c r="P94" s="43">
        <f>COUNTIF($J$2:$J$277,J94)</f>
        <v/>
      </c>
    </row>
    <row r="95" ht="30" customHeight="1">
      <c r="A95" s="130" t="n">
        <v>94</v>
      </c>
      <c r="B95" s="130" t="n">
        <v>102</v>
      </c>
      <c r="C95" s="130" t="n">
        <v>2020</v>
      </c>
      <c r="D95" s="41" t="inlineStr">
        <is>
          <t>Toward continuous social phenotyping: Analyzing gaze patterns in an emotion recognition task for children with autism through wearable smart glasses</t>
        </is>
      </c>
      <c r="E95" s="43" t="inlineStr">
        <is>
          <t>https://doi.org/10.2196/13810</t>
        </is>
      </c>
      <c r="F95" s="43" t="inlineStr">
        <is>
          <t>Revisor A</t>
        </is>
      </c>
      <c r="G95" s="43" t="inlineStr">
        <is>
          <t>Imagen</t>
        </is>
      </c>
      <c r="H95" s="43" t="inlineStr">
        <is>
          <t>Deep Learning</t>
        </is>
      </c>
      <c r="I95" s="43" t="inlineStr">
        <is>
          <t>Screening</t>
        </is>
      </c>
      <c r="J95" s="43" t="inlineStr">
        <is>
          <t>doi:10.2196/13810</t>
        </is>
      </c>
      <c r="K95" s="41" t="inlineStr">
        <is>
          <t>Included in prior final corpus</t>
        </is>
      </c>
      <c r="L95" s="41" t="str"/>
      <c r="M95" s="43" t="str"/>
      <c r="N95" s="41" t="str"/>
      <c r="O95" s="43">
        <f>COUNTIF($B$2:$B$277,B95)</f>
        <v/>
      </c>
      <c r="P95" s="43">
        <f>COUNTIF($J$2:$J$277,J95)</f>
        <v/>
      </c>
    </row>
    <row r="96" ht="30" customHeight="1">
      <c r="A96" s="130" t="n">
        <v>95</v>
      </c>
      <c r="B96" s="130" t="n">
        <v>103</v>
      </c>
      <c r="C96" s="130" t="n">
        <v>2018</v>
      </c>
      <c r="D96" s="41" t="inlineStr">
        <is>
          <t>Using machine learning to identify patterns of lifetime health problems in decedents with autism spectrum disorder</t>
        </is>
      </c>
      <c r="E96" s="43" t="inlineStr">
        <is>
          <t>https://doi.org/10.1002/AUR.1960</t>
        </is>
      </c>
      <c r="F96" s="43" t="inlineStr">
        <is>
          <t>Revisor B</t>
        </is>
      </c>
      <c r="G96" s="43" t="inlineStr">
        <is>
          <t>Multimodal</t>
        </is>
      </c>
      <c r="H96" s="43" t="inlineStr">
        <is>
          <t>Deep Learning</t>
        </is>
      </c>
      <c r="I96" s="43" t="inlineStr">
        <is>
          <t>Monitoring/intervention</t>
        </is>
      </c>
      <c r="J96" s="43" t="inlineStr">
        <is>
          <t>doi:10.1002/aur.1960</t>
        </is>
      </c>
      <c r="K96" s="41" t="inlineStr">
        <is>
          <t>Included in prior final corpus</t>
        </is>
      </c>
      <c r="L96" s="41" t="str"/>
      <c r="M96" s="43" t="str"/>
      <c r="N96" s="41" t="str"/>
      <c r="O96" s="43">
        <f>COUNTIF($B$2:$B$277,B96)</f>
        <v/>
      </c>
      <c r="P96" s="43">
        <f>COUNTIF($J$2:$J$277,J96)</f>
        <v/>
      </c>
    </row>
    <row r="97" ht="30" customHeight="1">
      <c r="A97" s="130" t="n">
        <v>96</v>
      </c>
      <c r="B97" s="130" t="n">
        <v>104</v>
      </c>
      <c r="C97" s="130" t="n">
        <v>2025</v>
      </c>
      <c r="D97" s="41" t="inlineStr">
        <is>
          <t>A Framework for Comparison and Interpretation of Machine Learning Classifiers to Predict Autism on the ABIDE Dataset</t>
        </is>
      </c>
      <c r="E97" s="43" t="inlineStr">
        <is>
          <t>https://doi.org/10.1002/hbm.70190</t>
        </is>
      </c>
      <c r="F97" s="43" t="inlineStr">
        <is>
          <t>Revisor B</t>
        </is>
      </c>
      <c r="G97" s="43" t="inlineStr">
        <is>
          <t>Multimodal</t>
        </is>
      </c>
      <c r="H97" s="43" t="inlineStr">
        <is>
          <t>Híbrido</t>
        </is>
      </c>
      <c r="I97" s="43" t="inlineStr">
        <is>
          <t>Diagnosis</t>
        </is>
      </c>
      <c r="J97" s="43" t="inlineStr">
        <is>
          <t>doi:10.1002/hbm.70190</t>
        </is>
      </c>
      <c r="K97" s="41" t="inlineStr">
        <is>
          <t>Included in prior final corpus</t>
        </is>
      </c>
      <c r="L97" s="41" t="str"/>
      <c r="M97" s="43" t="str"/>
      <c r="N97" s="41" t="str"/>
      <c r="O97" s="43">
        <f>COUNTIF($B$2:$B$277,B97)</f>
        <v/>
      </c>
      <c r="P97" s="43">
        <f>COUNTIF($J$2:$J$277,J97)</f>
        <v/>
      </c>
    </row>
    <row r="98" ht="30" customHeight="1">
      <c r="A98" s="130" t="n">
        <v>97</v>
      </c>
      <c r="B98" s="130" t="n">
        <v>105</v>
      </c>
      <c r="C98" s="130" t="n">
        <v>2018</v>
      </c>
      <c r="D98" s="41" t="inlineStr">
        <is>
          <t>A Novel Deep Learning Approach for Recognizing Stereotypical Motor Movements within and across Subjects on the Autism Spectrum Disorder</t>
        </is>
      </c>
      <c r="E98" s="43" t="inlineStr">
        <is>
          <t>https://doi.org/10.1155/2018/7186762</t>
        </is>
      </c>
      <c r="F98" s="43" t="inlineStr">
        <is>
          <t>Revisor B</t>
        </is>
      </c>
      <c r="G98" s="43" t="inlineStr">
        <is>
          <t>Señales fisiológicas</t>
        </is>
      </c>
      <c r="H98" s="43" t="inlineStr">
        <is>
          <t>Híbrido</t>
        </is>
      </c>
      <c r="I98" s="43" t="inlineStr">
        <is>
          <t>Monitoring/intervention</t>
        </is>
      </c>
      <c r="J98" s="43" t="inlineStr">
        <is>
          <t>doi:10.1155/2018/7186762</t>
        </is>
      </c>
      <c r="K98" s="41" t="inlineStr">
        <is>
          <t>Included in prior final corpus</t>
        </is>
      </c>
      <c r="L98" s="41" t="str"/>
      <c r="M98" s="43" t="str"/>
      <c r="N98" s="41" t="str"/>
      <c r="O98" s="43">
        <f>COUNTIF($B$2:$B$277,B98)</f>
        <v/>
      </c>
      <c r="P98" s="43">
        <f>COUNTIF($J$2:$J$277,J98)</f>
        <v/>
      </c>
    </row>
    <row r="99" ht="30" customHeight="1">
      <c r="A99" s="130" t="n">
        <v>98</v>
      </c>
      <c r="B99" s="130" t="n">
        <v>106</v>
      </c>
      <c r="C99" s="130" t="n">
        <v>2025</v>
      </c>
      <c r="D99" s="41" t="inlineStr">
        <is>
          <t>Analysis of variant interactions in families with autism points to genes involved in the development of the central nervous system</t>
        </is>
      </c>
      <c r="E99" s="43" t="inlineStr">
        <is>
          <t>https://doi.org/10.1371/journal.pone.0326022</t>
        </is>
      </c>
      <c r="F99" s="43" t="inlineStr">
        <is>
          <t>Revisor B</t>
        </is>
      </c>
      <c r="G99" s="43" t="inlineStr">
        <is>
          <t>No especificado</t>
        </is>
      </c>
      <c r="H99" s="43" t="inlineStr">
        <is>
          <t>Machine Learning</t>
        </is>
      </c>
      <c r="I99" s="43" t="inlineStr">
        <is>
          <t>Diagnosis</t>
        </is>
      </c>
      <c r="J99" s="43" t="inlineStr">
        <is>
          <t>doi:10.1371/journal.pone.0326022</t>
        </is>
      </c>
      <c r="K99" s="41" t="inlineStr">
        <is>
          <t>Included in prior final corpus</t>
        </is>
      </c>
      <c r="L99" s="41" t="str"/>
      <c r="M99" s="43" t="str"/>
      <c r="N99" s="41" t="str"/>
      <c r="O99" s="43">
        <f>COUNTIF($B$2:$B$277,B99)</f>
        <v/>
      </c>
      <c r="P99" s="43">
        <f>COUNTIF($J$2:$J$277,J99)</f>
        <v/>
      </c>
    </row>
    <row r="100" ht="30" customHeight="1">
      <c r="A100" s="130" t="n">
        <v>99</v>
      </c>
      <c r="B100" s="130" t="n">
        <v>107</v>
      </c>
      <c r="C100" s="130" t="n">
        <v>2020</v>
      </c>
      <c r="D100" s="41" t="inlineStr">
        <is>
          <t>Detecting High-Functioning Autism in Adults Using Eye Tracking and Machine Learning</t>
        </is>
      </c>
      <c r="E100" s="43" t="inlineStr">
        <is>
          <t>https://doi.org/10.1109/TNSRE.2020.2991675</t>
        </is>
      </c>
      <c r="F100" s="43" t="inlineStr">
        <is>
          <t>Revisor B</t>
        </is>
      </c>
      <c r="G100" s="43" t="inlineStr">
        <is>
          <t>Imagen</t>
        </is>
      </c>
      <c r="H100" s="43" t="inlineStr">
        <is>
          <t>Machine Learning</t>
        </is>
      </c>
      <c r="I100" s="43" t="inlineStr">
        <is>
          <t>Screening</t>
        </is>
      </c>
      <c r="J100" s="43" t="inlineStr">
        <is>
          <t>doi:10.1109/tnsre.2020.2991675</t>
        </is>
      </c>
      <c r="K100" s="41" t="inlineStr">
        <is>
          <t>Included in prior final corpus</t>
        </is>
      </c>
      <c r="L100" s="41" t="str"/>
      <c r="M100" s="43" t="str"/>
      <c r="N100" s="41" t="str"/>
      <c r="O100" s="43">
        <f>COUNTIF($B$2:$B$277,B100)</f>
        <v/>
      </c>
      <c r="P100" s="43">
        <f>COUNTIF($J$2:$J$277,J100)</f>
        <v/>
      </c>
    </row>
    <row r="101" ht="30" customHeight="1">
      <c r="A101" s="130" t="n">
        <v>100</v>
      </c>
      <c r="B101" s="130" t="n">
        <v>108</v>
      </c>
      <c r="C101" s="130" t="n">
        <v>2013</v>
      </c>
      <c r="D101" s="41" t="inlineStr">
        <is>
          <t>Identification of neural connectivity signatures of autism using machine learning</t>
        </is>
      </c>
      <c r="E101" s="43" t="inlineStr">
        <is>
          <t>https://doi.org/10.3389/FNHUM.2013.00670/FULL</t>
        </is>
      </c>
      <c r="F101" s="43" t="inlineStr">
        <is>
          <t>Ambos (piloto)</t>
        </is>
      </c>
      <c r="G101" s="43" t="inlineStr">
        <is>
          <t>Imagen</t>
        </is>
      </c>
      <c r="H101" s="43" t="inlineStr">
        <is>
          <t>Machine Learning</t>
        </is>
      </c>
      <c r="I101" s="43" t="inlineStr">
        <is>
          <t>Diagnosis</t>
        </is>
      </c>
      <c r="J101" s="43" t="inlineStr">
        <is>
          <t>doi:10.3389/fnhum.2013.00670/full</t>
        </is>
      </c>
      <c r="K101" s="41" t="inlineStr">
        <is>
          <t>Included in prior final corpus</t>
        </is>
      </c>
      <c r="L101" s="41" t="str"/>
      <c r="M101" s="43" t="str"/>
      <c r="N101" s="41" t="str"/>
      <c r="O101" s="43">
        <f>COUNTIF($B$2:$B$277,B101)</f>
        <v/>
      </c>
      <c r="P101" s="43">
        <f>COUNTIF($J$2:$J$277,J101)</f>
        <v/>
      </c>
    </row>
    <row r="102" ht="30" customHeight="1">
      <c r="A102" s="130" t="n">
        <v>101</v>
      </c>
      <c r="B102" s="130" t="n">
        <v>109</v>
      </c>
      <c r="C102" s="130" t="n">
        <v>2014</v>
      </c>
      <c r="D102" s="41" t="inlineStr">
        <is>
          <t>Identifying autism from neural representations of social interactions: Neurocognitive markers of autism</t>
        </is>
      </c>
      <c r="E102" s="43" t="inlineStr">
        <is>
          <t>https://doi.org/10.1371/journal.pone.0113879</t>
        </is>
      </c>
      <c r="F102" s="43" t="inlineStr">
        <is>
          <t>Ambos (piloto)</t>
        </is>
      </c>
      <c r="G102" s="43" t="inlineStr">
        <is>
          <t>Señales fisiológicas</t>
        </is>
      </c>
      <c r="H102" s="43" t="inlineStr">
        <is>
          <t>Machine Learning</t>
        </is>
      </c>
      <c r="I102" s="43" t="inlineStr">
        <is>
          <t>Diagnosis</t>
        </is>
      </c>
      <c r="J102" s="43" t="inlineStr">
        <is>
          <t>doi:10.1371/journal.pone.0113879</t>
        </is>
      </c>
      <c r="K102" s="41" t="inlineStr">
        <is>
          <t>Included in prior final corpus</t>
        </is>
      </c>
      <c r="L102" s="41" t="str"/>
      <c r="M102" s="43" t="str"/>
      <c r="N102" s="41" t="str"/>
      <c r="O102" s="43">
        <f>COUNTIF($B$2:$B$277,B102)</f>
        <v/>
      </c>
      <c r="P102" s="43">
        <f>COUNTIF($J$2:$J$277,J102)</f>
        <v/>
      </c>
    </row>
    <row r="103" ht="30" customHeight="1">
      <c r="A103" s="130" t="n">
        <v>102</v>
      </c>
      <c r="B103" s="130" t="n">
        <v>110</v>
      </c>
      <c r="C103" s="130" t="n">
        <v>2020</v>
      </c>
      <c r="D103" s="41" t="inlineStr">
        <is>
          <t>Identifying Language and Cognitive Profiles in Children With ASD via a Cluster Analysis Exploration: Implications for the New ICD-11</t>
        </is>
      </c>
      <c r="E103" s="43" t="inlineStr">
        <is>
          <t>https://doi.org/10.1002/aur.2268</t>
        </is>
      </c>
      <c r="F103" s="43" t="inlineStr">
        <is>
          <t>Revisor B</t>
        </is>
      </c>
      <c r="G103" s="43" t="inlineStr">
        <is>
          <t>Texto · NLP</t>
        </is>
      </c>
      <c r="H103" s="43" t="inlineStr">
        <is>
          <t>Deep Learning</t>
        </is>
      </c>
      <c r="I103" s="43" t="inlineStr">
        <is>
          <t>Monitoring/intervention</t>
        </is>
      </c>
      <c r="J103" s="43" t="inlineStr">
        <is>
          <t>doi:10.1002/aur.2268</t>
        </is>
      </c>
      <c r="K103" s="41" t="inlineStr">
        <is>
          <t>Included in prior final corpus</t>
        </is>
      </c>
      <c r="L103" s="41" t="str"/>
      <c r="M103" s="43" t="str"/>
      <c r="N103" s="41" t="str"/>
      <c r="O103" s="43">
        <f>COUNTIF($B$2:$B$277,B103)</f>
        <v/>
      </c>
      <c r="P103" s="43">
        <f>COUNTIF($J$2:$J$277,J103)</f>
        <v/>
      </c>
    </row>
    <row r="104" ht="30" customHeight="1">
      <c r="A104" s="130" t="n">
        <v>103</v>
      </c>
      <c r="B104" s="130" t="n">
        <v>111</v>
      </c>
      <c r="C104" s="130" t="n">
        <v>2023</v>
      </c>
      <c r="D104" s="41" t="inlineStr">
        <is>
          <t>On the Utility of Parents' Historical Data to Investigate the Causes of Autism Spectrum Disorder: A Data Mining-Based Framework</t>
        </is>
      </c>
      <c r="E104" s="43" t="inlineStr">
        <is>
          <t>https://doi.org/10.1016/j.irbm.2023.100780</t>
        </is>
      </c>
      <c r="F104" s="43" t="inlineStr">
        <is>
          <t>Revisor A</t>
        </is>
      </c>
      <c r="G104" s="43" t="inlineStr">
        <is>
          <t>No especificado</t>
        </is>
      </c>
      <c r="H104" s="43" t="inlineStr">
        <is>
          <t>Híbrido</t>
        </is>
      </c>
      <c r="I104" s="43" t="inlineStr">
        <is>
          <t>Prescreening</t>
        </is>
      </c>
      <c r="J104" s="43" t="inlineStr">
        <is>
          <t>doi:10.1016/j.irbm.2023.100780</t>
        </is>
      </c>
      <c r="K104" s="41" t="inlineStr">
        <is>
          <t>Included in prior final corpus</t>
        </is>
      </c>
      <c r="L104" s="41" t="str"/>
      <c r="M104" s="43" t="str"/>
      <c r="N104" s="41" t="str"/>
      <c r="O104" s="43">
        <f>COUNTIF($B$2:$B$277,B104)</f>
        <v/>
      </c>
      <c r="P104" s="43">
        <f>COUNTIF($J$2:$J$277,J104)</f>
        <v/>
      </c>
    </row>
    <row r="105" ht="30" customHeight="1">
      <c r="A105" s="130" t="n">
        <v>104</v>
      </c>
      <c r="B105" s="130" t="n">
        <v>112</v>
      </c>
      <c r="C105" s="130" t="n">
        <v>2023</v>
      </c>
      <c r="D105" s="41" t="inlineStr">
        <is>
          <t>Structural variants identified using non-Mendelian inheritance patterns advance the mechanistic understanding of autism spectrum disorder</t>
        </is>
      </c>
      <c r="E105" s="43" t="inlineStr">
        <is>
          <t>https://doi.org/10.1016/j.xhgg.2022.100150</t>
        </is>
      </c>
      <c r="F105" s="43" t="inlineStr">
        <is>
          <t>Ambos (piloto)</t>
        </is>
      </c>
      <c r="G105" s="43" t="inlineStr">
        <is>
          <t>Texto · NLP</t>
        </is>
      </c>
      <c r="H105" s="43" t="inlineStr">
        <is>
          <t>No especificado</t>
        </is>
      </c>
      <c r="I105" s="43" t="inlineStr">
        <is>
          <t>Diagnosis</t>
        </is>
      </c>
      <c r="J105" s="43" t="inlineStr">
        <is>
          <t>doi:10.1016/j.xhgg.2022.100150</t>
        </is>
      </c>
      <c r="K105" s="41" t="inlineStr">
        <is>
          <t>Included in prior final corpus</t>
        </is>
      </c>
      <c r="L105" s="41" t="str"/>
      <c r="M105" s="43" t="str"/>
      <c r="N105" s="41" t="str"/>
      <c r="O105" s="43">
        <f>COUNTIF($B$2:$B$277,B105)</f>
        <v/>
      </c>
      <c r="P105" s="43">
        <f>COUNTIF($J$2:$J$277,J105)</f>
        <v/>
      </c>
    </row>
    <row r="106" ht="30" customHeight="1">
      <c r="A106" s="130" t="n">
        <v>105</v>
      </c>
      <c r="B106" s="130" t="n">
        <v>113</v>
      </c>
      <c r="C106" s="130" t="n">
        <v>2023</v>
      </c>
      <c r="D106" s="41" t="inlineStr">
        <is>
          <t>Transient hearing abnormalities precede social deficits in a mouse model of autism</t>
        </is>
      </c>
      <c r="E106" s="43" t="inlineStr">
        <is>
          <t>https://doi.org/10.1016/j.bbr.2022.114149</t>
        </is>
      </c>
      <c r="F106" s="43" t="inlineStr">
        <is>
          <t>Revisor B</t>
        </is>
      </c>
      <c r="G106" s="43" t="inlineStr">
        <is>
          <t>No especificado</t>
        </is>
      </c>
      <c r="H106" s="43" t="inlineStr">
        <is>
          <t>Machine Learning</t>
        </is>
      </c>
      <c r="I106" s="43" t="inlineStr">
        <is>
          <t>Prognosis</t>
        </is>
      </c>
      <c r="J106" s="43" t="inlineStr">
        <is>
          <t>doi:10.1016/j.bbr.2022.114149</t>
        </is>
      </c>
      <c r="K106" s="41" t="inlineStr">
        <is>
          <t>Included in prior final corpus</t>
        </is>
      </c>
      <c r="L106" s="41" t="str"/>
      <c r="M106" s="43" t="str"/>
      <c r="N106" s="41" t="str"/>
      <c r="O106" s="43">
        <f>COUNTIF($B$2:$B$277,B106)</f>
        <v/>
      </c>
      <c r="P106" s="43">
        <f>COUNTIF($J$2:$J$277,J106)</f>
        <v/>
      </c>
    </row>
    <row r="107" ht="30" customHeight="1">
      <c r="A107" s="130" t="n">
        <v>106</v>
      </c>
      <c r="B107" s="130" t="n">
        <v>114</v>
      </c>
      <c r="C107" s="130" t="n">
        <v>2024</v>
      </c>
      <c r="D107" s="41" t="inlineStr">
        <is>
          <t>Early-stage identification of autism in children using gesture monitoring based on artificial intelligence</t>
        </is>
      </c>
      <c r="E107" s="43" t="inlineStr">
        <is>
          <t>https://doi.org/10.1016/B978-0-443-19073-5.00018-5</t>
        </is>
      </c>
      <c r="F107" s="43" t="inlineStr">
        <is>
          <t>Revisor B</t>
        </is>
      </c>
      <c r="G107" s="43" t="inlineStr">
        <is>
          <t>Imagen</t>
        </is>
      </c>
      <c r="H107" s="43" t="inlineStr">
        <is>
          <t>Machine Learning</t>
        </is>
      </c>
      <c r="I107" s="43" t="inlineStr">
        <is>
          <t>screening</t>
        </is>
      </c>
      <c r="J107" s="43" t="inlineStr">
        <is>
          <t>doi:10.1016/b978-0-443-19073-5.00018-5</t>
        </is>
      </c>
      <c r="K107" s="41" t="inlineStr">
        <is>
          <t>Included in prior final corpus</t>
        </is>
      </c>
      <c r="L107" s="41" t="str"/>
      <c r="M107" s="43" t="str"/>
      <c r="N107" s="41" t="str"/>
      <c r="O107" s="43">
        <f>COUNTIF($B$2:$B$277,B107)</f>
        <v/>
      </c>
      <c r="P107" s="43">
        <f>COUNTIF($J$2:$J$277,J107)</f>
        <v/>
      </c>
    </row>
    <row r="108" ht="30" customHeight="1">
      <c r="A108" s="130" t="n">
        <v>107</v>
      </c>
      <c r="B108" s="130" t="n">
        <v>115</v>
      </c>
      <c r="C108" s="130" t="n">
        <v>2025</v>
      </c>
      <c r="D108" s="41" t="inlineStr">
        <is>
          <t>Electromagnetic Interaction Algorithm (EIA)-Based Feature Selection With Adaptive Kernel Attention Network (AKAttNet) for Autism Spectrum Disorder Classification</t>
        </is>
      </c>
      <c r="E108" s="43" t="inlineStr">
        <is>
          <t>https://doi.org/10.1002/jdn.70034</t>
        </is>
      </c>
      <c r="F108" s="43" t="inlineStr">
        <is>
          <t>Revisor A</t>
        </is>
      </c>
      <c r="G108" s="43" t="inlineStr">
        <is>
          <t>No especificado</t>
        </is>
      </c>
      <c r="H108" s="43" t="inlineStr">
        <is>
          <t>Híbrido</t>
        </is>
      </c>
      <c r="I108" s="43" t="inlineStr">
        <is>
          <t>Screening</t>
        </is>
      </c>
      <c r="J108" s="43" t="inlineStr">
        <is>
          <t>doi:10.1002/jdn.70034</t>
        </is>
      </c>
      <c r="K108" s="41" t="inlineStr">
        <is>
          <t>Included in prior final corpus</t>
        </is>
      </c>
      <c r="L108" s="41" t="str"/>
      <c r="M108" s="43" t="str"/>
      <c r="N108" s="41" t="str"/>
      <c r="O108" s="43">
        <f>COUNTIF($B$2:$B$277,B108)</f>
        <v/>
      </c>
      <c r="P108" s="43">
        <f>COUNTIF($J$2:$J$277,J108)</f>
        <v/>
      </c>
    </row>
    <row r="109" ht="30" customHeight="1">
      <c r="A109" s="130" t="n">
        <v>108</v>
      </c>
      <c r="B109" s="130" t="n">
        <v>116</v>
      </c>
      <c r="C109" s="130" t="n">
        <v>2016</v>
      </c>
      <c r="D109" s="41" t="inlineStr">
        <is>
          <t>Use of machine learning for behavioral distinction of autism and ADHD</t>
        </is>
      </c>
      <c r="E109" s="43" t="inlineStr">
        <is>
          <t>https://doi.org/10.1038/tp.2015.221</t>
        </is>
      </c>
      <c r="F109" s="43" t="inlineStr">
        <is>
          <t>Revisor A</t>
        </is>
      </c>
      <c r="G109" s="43" t="inlineStr">
        <is>
          <t>No especificado</t>
        </is>
      </c>
      <c r="H109" s="43" t="inlineStr">
        <is>
          <t>Deep Learning</t>
        </is>
      </c>
      <c r="I109" s="43" t="inlineStr">
        <is>
          <t>Screening</t>
        </is>
      </c>
      <c r="J109" s="43" t="inlineStr">
        <is>
          <t>doi:10.1038/tp.2015.221</t>
        </is>
      </c>
      <c r="K109" s="41" t="inlineStr">
        <is>
          <t>Included in prior final corpus</t>
        </is>
      </c>
      <c r="L109" s="41" t="str"/>
      <c r="M109" s="43" t="str"/>
      <c r="N109" s="41" t="str"/>
      <c r="O109" s="43">
        <f>COUNTIF($B$2:$B$277,B109)</f>
        <v/>
      </c>
      <c r="P109" s="43">
        <f>COUNTIF($J$2:$J$277,J109)</f>
        <v/>
      </c>
    </row>
    <row r="110" ht="30" customHeight="1">
      <c r="A110" s="130" t="n">
        <v>109</v>
      </c>
      <c r="B110" s="130" t="n">
        <v>117</v>
      </c>
      <c r="C110" s="130" t="n">
        <v>2019</v>
      </c>
      <c r="D110" s="41" t="inlineStr">
        <is>
          <t>A Machine Learning Strategy for Autism Screening in Toddlers</t>
        </is>
      </c>
      <c r="E110" s="43" t="inlineStr">
        <is>
          <t>https://doi.org/10.1097/DBP.0000000000000668</t>
        </is>
      </c>
      <c r="F110" s="43" t="inlineStr">
        <is>
          <t>Ambos (piloto)</t>
        </is>
      </c>
      <c r="G110" s="43" t="inlineStr">
        <is>
          <t>No especificado</t>
        </is>
      </c>
      <c r="H110" s="43" t="inlineStr">
        <is>
          <t>Deep Learning</t>
        </is>
      </c>
      <c r="I110" s="43" t="inlineStr">
        <is>
          <t>Screening</t>
        </is>
      </c>
      <c r="J110" s="43" t="inlineStr">
        <is>
          <t>doi:10.1097/dbp.0000000000000668</t>
        </is>
      </c>
      <c r="K110" s="41" t="inlineStr">
        <is>
          <t>Included in prior final corpus</t>
        </is>
      </c>
      <c r="L110" s="41" t="str"/>
      <c r="M110" s="43" t="str"/>
      <c r="N110" s="41" t="str"/>
      <c r="O110" s="43">
        <f>COUNTIF($B$2:$B$277,B110)</f>
        <v/>
      </c>
      <c r="P110" s="43">
        <f>COUNTIF($J$2:$J$277,J110)</f>
        <v/>
      </c>
    </row>
    <row r="111" ht="30" customHeight="1">
      <c r="A111" s="130" t="n">
        <v>110</v>
      </c>
      <c r="B111" s="130" t="n">
        <v>118</v>
      </c>
      <c r="C111" s="130" t="n">
        <v>2023</v>
      </c>
      <c r="D111" s="41" t="inlineStr">
        <is>
          <t>Early detection of autism using digital behavioral phenotyping</t>
        </is>
      </c>
      <c r="E111" s="43" t="inlineStr">
        <is>
          <t>https://doi.org/10.1038/s41591-023-02574-3</t>
        </is>
      </c>
      <c r="F111" s="43" t="inlineStr">
        <is>
          <t>Revisor B</t>
        </is>
      </c>
      <c r="G111" s="43" t="inlineStr">
        <is>
          <t>Imagen</t>
        </is>
      </c>
      <c r="H111" s="43" t="inlineStr">
        <is>
          <t>Deep Learning</t>
        </is>
      </c>
      <c r="I111" s="43" t="inlineStr">
        <is>
          <t>Screening</t>
        </is>
      </c>
      <c r="J111" s="43" t="inlineStr">
        <is>
          <t>doi:10.1038/s41591-023-02574-3</t>
        </is>
      </c>
      <c r="K111" s="41" t="inlineStr">
        <is>
          <t>Included in prior final corpus</t>
        </is>
      </c>
      <c r="L111" s="41" t="str"/>
      <c r="M111" s="43" t="str"/>
      <c r="N111" s="41" t="str"/>
      <c r="O111" s="43">
        <f>COUNTIF($B$2:$B$277,B111)</f>
        <v/>
      </c>
      <c r="P111" s="43">
        <f>COUNTIF($J$2:$J$277,J111)</f>
        <v/>
      </c>
    </row>
    <row r="112" ht="30" customHeight="1">
      <c r="A112" s="130" t="n">
        <v>111</v>
      </c>
      <c r="B112" s="130" t="n">
        <v>119</v>
      </c>
      <c r="C112" s="130" t="n">
        <v>2016</v>
      </c>
      <c r="D112" s="41" t="inlineStr">
        <is>
          <t>Ensemble statistical and subspace clustering model for analysis of autism spectrum disorder phenotypes</t>
        </is>
      </c>
      <c r="E112" s="43" t="inlineStr">
        <is>
          <t>https://doi.org/10.1109/EMBC.2016.7591440</t>
        </is>
      </c>
      <c r="F112" s="43" t="inlineStr">
        <is>
          <t>Revisor B</t>
        </is>
      </c>
      <c r="G112" s="43" t="inlineStr">
        <is>
          <t>No especificado</t>
        </is>
      </c>
      <c r="H112" s="43" t="inlineStr">
        <is>
          <t>Machine Learning</t>
        </is>
      </c>
      <c r="I112" s="43" t="inlineStr">
        <is>
          <t>Monitoring/intervention</t>
        </is>
      </c>
      <c r="J112" s="43" t="inlineStr">
        <is>
          <t>doi:10.1109/embc.2016.7591440</t>
        </is>
      </c>
      <c r="K112" s="41" t="inlineStr">
        <is>
          <t>Included in prior final corpus</t>
        </is>
      </c>
      <c r="L112" s="41" t="str"/>
      <c r="M112" s="43" t="str"/>
      <c r="N112" s="41" t="str"/>
      <c r="O112" s="43">
        <f>COUNTIF($B$2:$B$277,B112)</f>
        <v/>
      </c>
      <c r="P112" s="43">
        <f>COUNTIF($J$2:$J$277,J112)</f>
        <v/>
      </c>
    </row>
    <row r="113" ht="30" customHeight="1">
      <c r="A113" s="130" t="n">
        <v>112</v>
      </c>
      <c r="B113" s="130" t="n">
        <v>120</v>
      </c>
      <c r="C113" s="130" t="n">
        <v>2025</v>
      </c>
      <c r="D113" s="41" t="inlineStr">
        <is>
          <t>Screening autism spectrum disorder in children using machine learning on speech transcripts</t>
        </is>
      </c>
      <c r="E113" s="43" t="inlineStr">
        <is>
          <t>https://doi.org/10.1038/s41598-025-01500-6</t>
        </is>
      </c>
      <c r="F113" s="43" t="inlineStr">
        <is>
          <t>Revisor A</t>
        </is>
      </c>
      <c r="G113" s="43" t="inlineStr">
        <is>
          <t>Imagen</t>
        </is>
      </c>
      <c r="H113" s="43" t="inlineStr">
        <is>
          <t>Machine Learning</t>
        </is>
      </c>
      <c r="I113" s="43" t="inlineStr">
        <is>
          <t>Screening</t>
        </is>
      </c>
      <c r="J113" s="43" t="inlineStr">
        <is>
          <t>doi:10.1038/s41598-025-01500-6</t>
        </is>
      </c>
      <c r="K113" s="41" t="inlineStr">
        <is>
          <t>Included in prior final corpus</t>
        </is>
      </c>
      <c r="L113" s="41" t="str"/>
      <c r="M113" s="43" t="str"/>
      <c r="N113" s="41" t="str"/>
      <c r="O113" s="43">
        <f>COUNTIF($B$2:$B$277,B113)</f>
        <v/>
      </c>
      <c r="P113" s="43">
        <f>COUNTIF($J$2:$J$277,J113)</f>
        <v/>
      </c>
    </row>
    <row r="114" ht="30" customHeight="1">
      <c r="A114" s="130" t="n">
        <v>113</v>
      </c>
      <c r="B114" s="130" t="n">
        <v>121</v>
      </c>
      <c r="C114" s="130" t="n">
        <v>2016</v>
      </c>
      <c r="D114" s="41" t="inlineStr">
        <is>
          <t>46.3 ARTIFICIAL INTELLIGENCE: UTILIZING GOOGLE GLASS AND OTHER MOBILE APPLICATIONS FOR SOCIAL SKILLS TRAINING IN AUTISM SPECTRUM DISORDERS</t>
        </is>
      </c>
      <c r="E114" s="43" t="inlineStr">
        <is>
          <t>https://doi.org/10.1016/j.jaac.2016.07.715</t>
        </is>
      </c>
      <c r="F114" s="43" t="inlineStr">
        <is>
          <t>Revisor B</t>
        </is>
      </c>
      <c r="G114" s="43" t="inlineStr">
        <is>
          <t>Texto · NLP</t>
        </is>
      </c>
      <c r="H114" s="43" t="inlineStr">
        <is>
          <t>Deep Learning</t>
        </is>
      </c>
      <c r="I114" s="43" t="inlineStr">
        <is>
          <t>Monitoring/intervention</t>
        </is>
      </c>
      <c r="J114" s="43" t="inlineStr">
        <is>
          <t>doi:10.1016/j.jaac.2016.07.715</t>
        </is>
      </c>
      <c r="K114" s="41" t="inlineStr">
        <is>
          <t>Included in prior final corpus</t>
        </is>
      </c>
      <c r="L114" s="41" t="str"/>
      <c r="M114" s="43" t="str"/>
      <c r="N114" s="41" t="str"/>
      <c r="O114" s="43">
        <f>COUNTIF($B$2:$B$277,B114)</f>
        <v/>
      </c>
      <c r="P114" s="43">
        <f>COUNTIF($J$2:$J$277,J114)</f>
        <v/>
      </c>
    </row>
    <row r="115" ht="30" customHeight="1">
      <c r="A115" s="130" t="n">
        <v>114</v>
      </c>
      <c r="B115" s="130" t="n">
        <v>122</v>
      </c>
      <c r="C115" s="130" t="n">
        <v>2025</v>
      </c>
      <c r="D115" s="41" t="inlineStr">
        <is>
          <t>A Quantum-Based Machine Learning Approach for Autism Detection Using Common Spatial Patterns of EEG Signals</t>
        </is>
      </c>
      <c r="E115" s="43" t="inlineStr">
        <is>
          <t>https://doi.org/10.1109/ACCESS.2025.3531979</t>
        </is>
      </c>
      <c r="F115" s="43" t="inlineStr">
        <is>
          <t>Revisor B</t>
        </is>
      </c>
      <c r="G115" s="43" t="inlineStr">
        <is>
          <t>Señales fisiológicas</t>
        </is>
      </c>
      <c r="H115" s="43" t="inlineStr">
        <is>
          <t>Híbrido</t>
        </is>
      </c>
      <c r="I115" s="43" t="inlineStr">
        <is>
          <t>Diagnosis</t>
        </is>
      </c>
      <c r="J115" s="43" t="inlineStr">
        <is>
          <t>doi:10.1109/access.2025.3531979</t>
        </is>
      </c>
      <c r="K115" s="41" t="inlineStr">
        <is>
          <t>Included in prior final corpus</t>
        </is>
      </c>
      <c r="L115" s="41" t="str"/>
      <c r="M115" s="43" t="str"/>
      <c r="N115" s="41" t="str"/>
      <c r="O115" s="43">
        <f>COUNTIF($B$2:$B$277,B115)</f>
        <v/>
      </c>
      <c r="P115" s="43">
        <f>COUNTIF($J$2:$J$277,J115)</f>
        <v/>
      </c>
    </row>
    <row r="116" ht="30" customHeight="1">
      <c r="A116" s="130" t="n">
        <v>115</v>
      </c>
      <c r="B116" s="130" t="n">
        <v>124</v>
      </c>
      <c r="C116" s="130" t="n">
        <v>2023</v>
      </c>
      <c r="D116" s="41" t="inlineStr">
        <is>
          <t>ASD2-TL∗ GTO: Autism spectrum disorders detection via transfer learning with gorilla troops optimizer framework</t>
        </is>
      </c>
      <c r="E116" s="43" t="inlineStr">
        <is>
          <t>https://doi.org/10.1016/j.heliyon.2023.e21530</t>
        </is>
      </c>
      <c r="F116" s="43" t="inlineStr">
        <is>
          <t>Revisor B</t>
        </is>
      </c>
      <c r="G116" s="43" t="inlineStr">
        <is>
          <t>Imagen</t>
        </is>
      </c>
      <c r="H116" s="43" t="inlineStr">
        <is>
          <t>Deep Learning</t>
        </is>
      </c>
      <c r="I116" s="43" t="inlineStr">
        <is>
          <t>Screening</t>
        </is>
      </c>
      <c r="J116" s="43" t="inlineStr">
        <is>
          <t>doi:10.1016/j.heliyon.2023.e21530</t>
        </is>
      </c>
      <c r="K116" s="41" t="inlineStr">
        <is>
          <t>Included in prior final corpus</t>
        </is>
      </c>
      <c r="L116" s="41" t="str"/>
      <c r="M116" s="43" t="str"/>
      <c r="N116" s="41" t="str"/>
      <c r="O116" s="43">
        <f>COUNTIF($B$2:$B$277,B116)</f>
        <v/>
      </c>
      <c r="P116" s="43">
        <f>COUNTIF($J$2:$J$277,J116)</f>
        <v/>
      </c>
    </row>
    <row r="117" ht="30" customHeight="1">
      <c r="A117" s="130" t="n">
        <v>116</v>
      </c>
      <c r="B117" s="130" t="n">
        <v>125</v>
      </c>
      <c r="C117" s="130" t="n">
        <v>2019</v>
      </c>
      <c r="D117" s="41" t="inlineStr">
        <is>
          <t>Diagnosis of Autism Spectrum Disorders in Young Children Based on Resting-State Functional Magnetic Resonance Imaging Data Using Convolutional Neural Networks</t>
        </is>
      </c>
      <c r="E117" s="43" t="inlineStr">
        <is>
          <t>https://doi.org/10.1007/s10278-019-00196-1</t>
        </is>
      </c>
      <c r="F117" s="43" t="inlineStr">
        <is>
          <t>Revisor B</t>
        </is>
      </c>
      <c r="G117" s="43" t="inlineStr">
        <is>
          <t>Imagen</t>
        </is>
      </c>
      <c r="H117" s="43" t="inlineStr">
        <is>
          <t>Deep Learning</t>
        </is>
      </c>
      <c r="I117" s="43" t="inlineStr">
        <is>
          <t>Diagnosis</t>
        </is>
      </c>
      <c r="J117" s="43" t="inlineStr">
        <is>
          <t>doi:10.1007/s10278-019-00196-1</t>
        </is>
      </c>
      <c r="K117" s="41" t="inlineStr">
        <is>
          <t>Included in prior final corpus</t>
        </is>
      </c>
      <c r="L117" s="41" t="str"/>
      <c r="M117" s="43" t="str"/>
      <c r="N117" s="41" t="str"/>
      <c r="O117" s="43">
        <f>COUNTIF($B$2:$B$277,B117)</f>
        <v/>
      </c>
      <c r="P117" s="43">
        <f>COUNTIF($J$2:$J$277,J117)</f>
        <v/>
      </c>
    </row>
    <row r="118" ht="30" customHeight="1">
      <c r="A118" s="130" t="n">
        <v>117</v>
      </c>
      <c r="B118" s="130" t="n">
        <v>128</v>
      </c>
      <c r="C118" s="130" t="n">
        <v>2018</v>
      </c>
      <c r="D118" s="41" t="inlineStr">
        <is>
          <t>Improvement of attention-deficit/hyperactivity disorder symptoms in school-aged children, adolescents, and young adults with autism via a digital smartglasses-based socioemotional coaching aid: Short-term, uncontrolled pilot study</t>
        </is>
      </c>
      <c r="E118" s="43" t="inlineStr">
        <is>
          <t>https://doi.org/10.2196/mental.9631</t>
        </is>
      </c>
      <c r="F118" s="43" t="inlineStr">
        <is>
          <t>Revisor B</t>
        </is>
      </c>
      <c r="G118" s="43" t="inlineStr">
        <is>
          <t>Imagen</t>
        </is>
      </c>
      <c r="H118" s="43" t="inlineStr">
        <is>
          <t>Deep Learning</t>
        </is>
      </c>
      <c r="I118" s="43" t="inlineStr">
        <is>
          <t>screening</t>
        </is>
      </c>
      <c r="J118" s="43" t="inlineStr">
        <is>
          <t>doi:10.2196/mental.9631</t>
        </is>
      </c>
      <c r="K118" s="41" t="inlineStr">
        <is>
          <t>Included in prior final corpus</t>
        </is>
      </c>
      <c r="L118" s="41" t="str"/>
      <c r="M118" s="43" t="str"/>
      <c r="N118" s="41" t="str"/>
      <c r="O118" s="43">
        <f>COUNTIF($B$2:$B$277,B118)</f>
        <v/>
      </c>
      <c r="P118" s="43">
        <f>COUNTIF($J$2:$J$277,J118)</f>
        <v/>
      </c>
    </row>
    <row r="119" ht="30" customHeight="1">
      <c r="A119" s="130" t="n">
        <v>118</v>
      </c>
      <c r="B119" s="130" t="n">
        <v>129</v>
      </c>
      <c r="C119" s="130" t="n">
        <v>2025</v>
      </c>
      <c r="D119" s="41" t="inlineStr">
        <is>
          <t>Investigating Diagnostic Data and Performance Implications in the Autism AI Dataset</t>
        </is>
      </c>
      <c r="E119" s="43" t="inlineStr">
        <is>
          <t>https://doi.org/10.1007/978-981-96-6960-8_26</t>
        </is>
      </c>
      <c r="F119" s="43" t="inlineStr">
        <is>
          <t>Revisor B</t>
        </is>
      </c>
      <c r="G119" s="43" t="inlineStr">
        <is>
          <t>No especificado</t>
        </is>
      </c>
      <c r="H119" s="43" t="inlineStr">
        <is>
          <t>Deep Learning</t>
        </is>
      </c>
      <c r="I119" s="43" t="inlineStr">
        <is>
          <t>Screening</t>
        </is>
      </c>
      <c r="J119" s="43" t="inlineStr">
        <is>
          <t>doi:10.1007/978-981-96-6960-8_26</t>
        </is>
      </c>
      <c r="K119" s="41" t="inlineStr">
        <is>
          <t>Included in prior final corpus</t>
        </is>
      </c>
      <c r="L119" s="41" t="str"/>
      <c r="M119" s="43" t="str"/>
      <c r="N119" s="41" t="str"/>
      <c r="O119" s="43">
        <f>COUNTIF($B$2:$B$277,B119)</f>
        <v/>
      </c>
      <c r="P119" s="43">
        <f>COUNTIF($J$2:$J$277,J119)</f>
        <v/>
      </c>
    </row>
    <row r="120" ht="30" customHeight="1">
      <c r="A120" s="130" t="n">
        <v>119</v>
      </c>
      <c r="B120" s="130" t="n">
        <v>130</v>
      </c>
      <c r="C120" s="130" t="n">
        <v>2025</v>
      </c>
      <c r="D120" s="41" t="inlineStr">
        <is>
          <t>Large-scale examination of early-age sex differences in neurotypical toddlers and those with autism spectrum disorder or other developmental conditions</t>
        </is>
      </c>
      <c r="E120" s="43" t="inlineStr">
        <is>
          <t>https://doi.org/10.1038/s41562-025-02132-6</t>
        </is>
      </c>
      <c r="F120" s="43" t="inlineStr">
        <is>
          <t>Revisor A</t>
        </is>
      </c>
      <c r="G120" s="43" t="inlineStr">
        <is>
          <t>Texto · NLP</t>
        </is>
      </c>
      <c r="H120" s="43" t="inlineStr">
        <is>
          <t>Deep Learning</t>
        </is>
      </c>
      <c r="I120" s="43" t="inlineStr">
        <is>
          <t>Diagnosis</t>
        </is>
      </c>
      <c r="J120" s="43" t="inlineStr">
        <is>
          <t>doi:10.1038/s41562-025-02132-6</t>
        </is>
      </c>
      <c r="K120" s="41" t="inlineStr">
        <is>
          <t>Included in prior final corpus</t>
        </is>
      </c>
      <c r="L120" s="41" t="str"/>
      <c r="M120" s="43" t="str"/>
      <c r="N120" s="41" t="str"/>
      <c r="O120" s="43">
        <f>COUNTIF($B$2:$B$277,B120)</f>
        <v/>
      </c>
      <c r="P120" s="43">
        <f>COUNTIF($J$2:$J$277,J120)</f>
        <v/>
      </c>
    </row>
    <row r="121" ht="30" customHeight="1">
      <c r="A121" s="130" t="n">
        <v>120</v>
      </c>
      <c r="B121" s="130" t="n">
        <v>131</v>
      </c>
      <c r="C121" s="130" t="n">
        <v>2016</v>
      </c>
      <c r="D121" s="41" t="inlineStr">
        <is>
          <t>Online concerns of parents suspecting autism spectrum disorder in their child: Content analysis of signs and automated prediction of risk</t>
        </is>
      </c>
      <c r="E121" s="43" t="inlineStr">
        <is>
          <t>https://doi.org/10.2196/jmir.5439</t>
        </is>
      </c>
      <c r="F121" s="43" t="inlineStr">
        <is>
          <t>Revisor A</t>
        </is>
      </c>
      <c r="G121" s="43" t="inlineStr">
        <is>
          <t>Texto · NLP</t>
        </is>
      </c>
      <c r="H121" s="43" t="inlineStr">
        <is>
          <t>Machine Learning</t>
        </is>
      </c>
      <c r="I121" s="43" t="inlineStr">
        <is>
          <t>Prescreening</t>
        </is>
      </c>
      <c r="J121" s="43" t="inlineStr">
        <is>
          <t>doi:10.2196/jmir.5439</t>
        </is>
      </c>
      <c r="K121" s="41" t="inlineStr">
        <is>
          <t>Included in prior final corpus</t>
        </is>
      </c>
      <c r="L121" s="41" t="str"/>
      <c r="M121" s="43" t="str"/>
      <c r="N121" s="41" t="str"/>
      <c r="O121" s="43">
        <f>COUNTIF($B$2:$B$277,B121)</f>
        <v/>
      </c>
      <c r="P121" s="43">
        <f>COUNTIF($J$2:$J$277,J121)</f>
        <v/>
      </c>
    </row>
    <row r="122" ht="30" customHeight="1">
      <c r="A122" s="130" t="n">
        <v>121</v>
      </c>
      <c r="B122" s="130" t="n">
        <v>132</v>
      </c>
      <c r="C122" s="130" t="n">
        <v>2016</v>
      </c>
      <c r="D122" s="41" t="inlineStr">
        <is>
          <t>Use of machine learning to improve autism screening and diagnostic instruments: Effectiveness, efficiency, and multi‐instrument fusion</t>
        </is>
      </c>
      <c r="E122" s="43" t="inlineStr">
        <is>
          <t>https://doi.org/10.1111/JCPP.12559</t>
        </is>
      </c>
      <c r="F122" s="43" t="inlineStr">
        <is>
          <t>Revisor B</t>
        </is>
      </c>
      <c r="G122" s="43" t="inlineStr">
        <is>
          <t>Texto · NLP</t>
        </is>
      </c>
      <c r="H122" s="43" t="inlineStr">
        <is>
          <t>Machine Learning</t>
        </is>
      </c>
      <c r="I122" s="43" t="inlineStr">
        <is>
          <t>Screening</t>
        </is>
      </c>
      <c r="J122" s="43" t="inlineStr">
        <is>
          <t>doi:10.1111/jcpp.12559</t>
        </is>
      </c>
      <c r="K122" s="41" t="inlineStr">
        <is>
          <t>Included in prior final corpus</t>
        </is>
      </c>
      <c r="L122" s="41" t="str"/>
      <c r="M122" s="43" t="str"/>
      <c r="N122" s="41" t="str"/>
      <c r="O122" s="43">
        <f>COUNTIF($B$2:$B$277,B122)</f>
        <v/>
      </c>
      <c r="P122" s="43">
        <f>COUNTIF($J$2:$J$277,J122)</f>
        <v/>
      </c>
    </row>
    <row r="123" ht="30" customHeight="1">
      <c r="A123" s="130" t="n">
        <v>122</v>
      </c>
      <c r="B123" s="130" t="n">
        <v>133</v>
      </c>
      <c r="C123" s="130" t="n">
        <v>2022</v>
      </c>
      <c r="D123" s="41" t="inlineStr">
        <is>
          <t>A data driven machine learning approach to differentiate between autism spectrum disorder and attention-deficit/hyperactivity disorder based on the best-practice diagnostic instruments for autism</t>
        </is>
      </c>
      <c r="E123" s="43" t="inlineStr">
        <is>
          <t>https://doi.org/10.1038/s41598-022-21719-x</t>
        </is>
      </c>
      <c r="F123" s="43" t="inlineStr">
        <is>
          <t>Revisor A</t>
        </is>
      </c>
      <c r="G123" s="43" t="inlineStr">
        <is>
          <t>No especificado</t>
        </is>
      </c>
      <c r="H123" s="43" t="inlineStr">
        <is>
          <t>Machine Learning</t>
        </is>
      </c>
      <c r="I123" s="43" t="inlineStr">
        <is>
          <t>Diagnosis</t>
        </is>
      </c>
      <c r="J123" s="43" t="inlineStr">
        <is>
          <t>doi:10.1038/s41598-022-21719-x</t>
        </is>
      </c>
      <c r="K123" s="41" t="inlineStr">
        <is>
          <t>Included in prior final corpus</t>
        </is>
      </c>
      <c r="L123" s="41" t="str"/>
      <c r="M123" s="43" t="str"/>
      <c r="N123" s="41" t="str"/>
      <c r="O123" s="43">
        <f>COUNTIF($B$2:$B$277,B123)</f>
        <v/>
      </c>
      <c r="P123" s="43">
        <f>COUNTIF($J$2:$J$277,J123)</f>
        <v/>
      </c>
    </row>
    <row r="124" ht="30" customHeight="1">
      <c r="A124" s="130" t="n">
        <v>123</v>
      </c>
      <c r="B124" s="130" t="n">
        <v>134</v>
      </c>
      <c r="C124" s="130" t="n">
        <v>2021</v>
      </c>
      <c r="D124" s="41" t="inlineStr">
        <is>
          <t>A deep learning predictive classifier for autism screening and diagnosis</t>
        </is>
      </c>
      <c r="E124" s="43" t="inlineStr">
        <is>
          <t>https://doi.org/10.1016/B978-0-12-822822-7.00011-9</t>
        </is>
      </c>
      <c r="F124" s="43" t="inlineStr">
        <is>
          <t>Revisor A</t>
        </is>
      </c>
      <c r="G124" s="43" t="inlineStr">
        <is>
          <t>No especificado</t>
        </is>
      </c>
      <c r="H124" s="43" t="inlineStr">
        <is>
          <t>Deep Learning</t>
        </is>
      </c>
      <c r="I124" s="43" t="inlineStr">
        <is>
          <t>Screening</t>
        </is>
      </c>
      <c r="J124" s="43" t="inlineStr">
        <is>
          <t>doi:10.1016/b978-0-12-822822-7.00011-9</t>
        </is>
      </c>
      <c r="K124" s="41" t="inlineStr">
        <is>
          <t>Included in prior final corpus</t>
        </is>
      </c>
      <c r="L124" s="41" t="str"/>
      <c r="M124" s="43" t="str"/>
      <c r="N124" s="41" t="str"/>
      <c r="O124" s="43">
        <f>COUNTIF($B$2:$B$277,B124)</f>
        <v/>
      </c>
      <c r="P124" s="43">
        <f>COUNTIF($J$2:$J$277,J124)</f>
        <v/>
      </c>
    </row>
    <row r="125" ht="30" customHeight="1">
      <c r="A125" s="130" t="n">
        <v>124</v>
      </c>
      <c r="B125" s="130" t="n">
        <v>135</v>
      </c>
      <c r="C125" s="130" t="n">
        <v>2022</v>
      </c>
      <c r="D125" s="41" t="inlineStr">
        <is>
          <t>A Deep Neural Network-Based Model for Screening Autism Spectrum Disorder Using the Quantitative Checklist for Autism in Toddlers (QCHAT)</t>
        </is>
      </c>
      <c r="E125" s="43" t="inlineStr">
        <is>
          <t>https://doi.org/10.1007/s10803-021-05141-2</t>
        </is>
      </c>
      <c r="F125" s="43" t="inlineStr">
        <is>
          <t>Revisor A</t>
        </is>
      </c>
      <c r="G125" s="43" t="inlineStr">
        <is>
          <t>Audio · Voz</t>
        </is>
      </c>
      <c r="H125" s="43" t="inlineStr">
        <is>
          <t>Deep Learning</t>
        </is>
      </c>
      <c r="I125" s="43" t="inlineStr">
        <is>
          <t>Screening</t>
        </is>
      </c>
      <c r="J125" s="43" t="inlineStr">
        <is>
          <t>doi:10.1007/s10803-021-05141-2</t>
        </is>
      </c>
      <c r="K125" s="41" t="inlineStr">
        <is>
          <t>Included in prior final corpus</t>
        </is>
      </c>
      <c r="L125" s="41" t="str"/>
      <c r="M125" s="43" t="str"/>
      <c r="N125" s="41" t="str"/>
      <c r="O125" s="43">
        <f>COUNTIF($B$2:$B$277,B125)</f>
        <v/>
      </c>
      <c r="P125" s="43">
        <f>COUNTIF($J$2:$J$277,J125)</f>
        <v/>
      </c>
    </row>
    <row r="126" ht="30" customHeight="1">
      <c r="A126" s="130" t="n">
        <v>125</v>
      </c>
      <c r="B126" s="130" t="n">
        <v>136</v>
      </c>
      <c r="C126" s="130" t="n">
        <v>2022</v>
      </c>
      <c r="D126" s="41" t="inlineStr">
        <is>
          <t>A semi-supervised autoencoder for autism disease diagnosis</t>
        </is>
      </c>
      <c r="E126" s="43" t="inlineStr">
        <is>
          <t>https://doi.org/10.1016/j.neucom.2022.02.017</t>
        </is>
      </c>
      <c r="F126" s="43" t="inlineStr">
        <is>
          <t>Revisor B</t>
        </is>
      </c>
      <c r="G126" s="43" t="inlineStr">
        <is>
          <t>Señales fisiológicas</t>
        </is>
      </c>
      <c r="H126" s="43" t="inlineStr">
        <is>
          <t>Deep Learning</t>
        </is>
      </c>
      <c r="I126" s="43" t="inlineStr">
        <is>
          <t>diagnosis</t>
        </is>
      </c>
      <c r="J126" s="43" t="inlineStr">
        <is>
          <t>doi:10.1016/j.neucom.2022.02.017</t>
        </is>
      </c>
      <c r="K126" s="41" t="inlineStr">
        <is>
          <t>Included in prior final corpus</t>
        </is>
      </c>
      <c r="L126" s="41" t="str"/>
      <c r="M126" s="43" t="str"/>
      <c r="N126" s="41" t="str"/>
      <c r="O126" s="43">
        <f>COUNTIF($B$2:$B$277,B126)</f>
        <v/>
      </c>
      <c r="P126" s="43">
        <f>COUNTIF($J$2:$J$277,J126)</f>
        <v/>
      </c>
    </row>
    <row r="127" ht="30" customHeight="1">
      <c r="A127" s="130" t="n">
        <v>126</v>
      </c>
      <c r="B127" s="130" t="n">
        <v>137</v>
      </c>
      <c r="C127" s="130" t="n">
        <v>2021</v>
      </c>
      <c r="D127" s="41" t="inlineStr">
        <is>
          <t>Applying machine learning on home videos for remote autism diagnosis: Further study and analysis</t>
        </is>
      </c>
      <c r="E127" s="43" t="inlineStr">
        <is>
          <t>https://doi.org/10.1177/1460458221991882</t>
        </is>
      </c>
      <c r="F127" s="43" t="inlineStr">
        <is>
          <t>Revisor A</t>
        </is>
      </c>
      <c r="G127" s="43" t="inlineStr">
        <is>
          <t>Imagen</t>
        </is>
      </c>
      <c r="H127" s="43" t="inlineStr">
        <is>
          <t>Machine Learning</t>
        </is>
      </c>
      <c r="I127" s="43" t="inlineStr">
        <is>
          <t>Screening</t>
        </is>
      </c>
      <c r="J127" s="43" t="inlineStr">
        <is>
          <t>doi:10.1177/1460458221991882</t>
        </is>
      </c>
      <c r="K127" s="41" t="inlineStr">
        <is>
          <t>Included in prior final corpus</t>
        </is>
      </c>
      <c r="L127" s="41" t="str"/>
      <c r="M127" s="43" t="str"/>
      <c r="N127" s="41" t="str"/>
      <c r="O127" s="43">
        <f>COUNTIF($B$2:$B$277,B127)</f>
        <v/>
      </c>
      <c r="P127" s="43">
        <f>COUNTIF($J$2:$J$277,J127)</f>
        <v/>
      </c>
    </row>
    <row r="128" ht="30" customHeight="1">
      <c r="A128" s="130" t="n">
        <v>127</v>
      </c>
      <c r="B128" s="130" t="n">
        <v>138</v>
      </c>
      <c r="C128" s="130" t="n">
        <v>2024</v>
      </c>
      <c r="D128" s="41" t="inlineStr">
        <is>
          <t>ASD-SWNet: a novel shared-weight feature extraction and classification network for autism spectrum disorder diagnosis</t>
        </is>
      </c>
      <c r="E128" s="43" t="inlineStr">
        <is>
          <t>https://doi.org/10.1038/s41598-024-64299-8</t>
        </is>
      </c>
      <c r="F128" s="43" t="inlineStr">
        <is>
          <t>Revisor A</t>
        </is>
      </c>
      <c r="G128" s="43" t="inlineStr">
        <is>
          <t>No especificado</t>
        </is>
      </c>
      <c r="H128" s="43" t="inlineStr">
        <is>
          <t>No especificado</t>
        </is>
      </c>
      <c r="I128" s="43" t="inlineStr">
        <is>
          <t>Diagnosis</t>
        </is>
      </c>
      <c r="J128" s="43" t="inlineStr">
        <is>
          <t>doi:10.1038/s41598-024-64299-8</t>
        </is>
      </c>
      <c r="K128" s="41" t="inlineStr">
        <is>
          <t>Included in prior final corpus</t>
        </is>
      </c>
      <c r="L128" s="41" t="str"/>
      <c r="M128" s="43" t="str"/>
      <c r="N128" s="41" t="str"/>
      <c r="O128" s="43">
        <f>COUNTIF($B$2:$B$277,B128)</f>
        <v/>
      </c>
      <c r="P128" s="43">
        <f>COUNTIF($J$2:$J$277,J128)</f>
        <v/>
      </c>
    </row>
    <row r="129" ht="30" customHeight="1">
      <c r="A129" s="130" t="n">
        <v>128</v>
      </c>
      <c r="B129" s="130" t="n">
        <v>140</v>
      </c>
      <c r="C129" s="130" t="n">
        <v>2023</v>
      </c>
      <c r="D129" s="41" t="inlineStr">
        <is>
          <t>Autism spectrum disorder diagnosis based on deep unrolling-based spatial constraint representation.</t>
        </is>
      </c>
      <c r="E129" s="43" t="inlineStr">
        <is>
          <t>https://doi.org/10.1007/s11517-023-02859-2</t>
        </is>
      </c>
      <c r="F129" s="43" t="inlineStr">
        <is>
          <t>Revisor B</t>
        </is>
      </c>
      <c r="G129" s="43" t="inlineStr">
        <is>
          <t>Imagen</t>
        </is>
      </c>
      <c r="H129" s="43" t="inlineStr">
        <is>
          <t>Deep Learning</t>
        </is>
      </c>
      <c r="I129" s="43" t="inlineStr">
        <is>
          <t>Diagnosis</t>
        </is>
      </c>
      <c r="J129" s="43" t="inlineStr">
        <is>
          <t>doi:10.1007/s11517-023-02859-2</t>
        </is>
      </c>
      <c r="K129" s="41" t="inlineStr">
        <is>
          <t>Included in prior final corpus</t>
        </is>
      </c>
      <c r="L129" s="41" t="str"/>
      <c r="M129" s="43" t="str"/>
      <c r="N129" s="41" t="str"/>
      <c r="O129" s="43">
        <f>COUNTIF($B$2:$B$277,B129)</f>
        <v/>
      </c>
      <c r="P129" s="43">
        <f>COUNTIF($J$2:$J$277,J129)</f>
        <v/>
      </c>
    </row>
    <row r="130" ht="30" customHeight="1">
      <c r="A130" s="130" t="n">
        <v>129</v>
      </c>
      <c r="B130" s="130" t="n">
        <v>141</v>
      </c>
      <c r="C130" s="130" t="n">
        <v>2025</v>
      </c>
      <c r="D130" s="41" t="inlineStr">
        <is>
          <t>Automatic Cry Analysis: Deep Learning for Screening of Autism Spectrum Disorder in Early Childhood</t>
        </is>
      </c>
      <c r="E130" s="43" t="inlineStr">
        <is>
          <t>https://doi.org/10.1007/s10803-025-06811-1</t>
        </is>
      </c>
      <c r="F130" s="43" t="inlineStr">
        <is>
          <t>Revisor B</t>
        </is>
      </c>
      <c r="G130" s="43" t="inlineStr">
        <is>
          <t>Audio · Voz</t>
        </is>
      </c>
      <c r="H130" s="43" t="inlineStr">
        <is>
          <t>Deep Learning</t>
        </is>
      </c>
      <c r="I130" s="43" t="inlineStr">
        <is>
          <t>Prescreening</t>
        </is>
      </c>
      <c r="J130" s="43" t="inlineStr">
        <is>
          <t>doi:10.1007/s10803-025-06811-1</t>
        </is>
      </c>
      <c r="K130" s="41" t="inlineStr">
        <is>
          <t>Included in prior final corpus</t>
        </is>
      </c>
      <c r="L130" s="41" t="str"/>
      <c r="M130" s="43" t="str"/>
      <c r="N130" s="41" t="str"/>
      <c r="O130" s="43">
        <f>COUNTIF($B$2:$B$277,B130)</f>
        <v/>
      </c>
      <c r="P130" s="43">
        <f>COUNTIF($J$2:$J$277,J130)</f>
        <v/>
      </c>
    </row>
    <row r="131" ht="30" customHeight="1">
      <c r="A131" s="130" t="n">
        <v>130</v>
      </c>
      <c r="B131" s="130" t="n">
        <v>142</v>
      </c>
      <c r="C131" s="130" t="n">
        <v>2025</v>
      </c>
      <c r="D131" s="41" t="inlineStr">
        <is>
          <t>AV-FOS: Transformer-Based Audio-Visual Multimodal Interaction Style Recognition for Children With Autism Using the Revised Family Observation Schedule 3rd Edition (FOS-R-III)</t>
        </is>
      </c>
      <c r="E131" s="43" t="inlineStr">
        <is>
          <t>https://doi.org/10.1109/JBHI.2025.3542066</t>
        </is>
      </c>
      <c r="F131" s="43" t="inlineStr">
        <is>
          <t>Revisor A</t>
        </is>
      </c>
      <c r="G131" s="43" t="inlineStr">
        <is>
          <t>Imagen</t>
        </is>
      </c>
      <c r="H131" s="43" t="inlineStr">
        <is>
          <t>Deep Learning</t>
        </is>
      </c>
      <c r="I131" s="43" t="inlineStr">
        <is>
          <t>Monitoring/intervention</t>
        </is>
      </c>
      <c r="J131" s="43" t="inlineStr">
        <is>
          <t>doi:10.1109/jbhi.2025.3542066</t>
        </is>
      </c>
      <c r="K131" s="41" t="inlineStr">
        <is>
          <t>Included in prior final corpus</t>
        </is>
      </c>
      <c r="L131" s="41" t="str"/>
      <c r="M131" s="43" t="str"/>
      <c r="N131" s="41" t="str"/>
      <c r="O131" s="43">
        <f>COUNTIF($B$2:$B$277,B131)</f>
        <v/>
      </c>
      <c r="P131" s="43">
        <f>COUNTIF($J$2:$J$277,J131)</f>
        <v/>
      </c>
    </row>
    <row r="132" ht="30" customHeight="1">
      <c r="A132" s="130" t="n">
        <v>131</v>
      </c>
      <c r="B132" s="130" t="n">
        <v>143</v>
      </c>
      <c r="C132" s="130" t="n">
        <v>2023</v>
      </c>
      <c r="D132" s="41" t="inlineStr">
        <is>
          <t>Biomarker prediction in autism spectrum disorder using a network-based approach</t>
        </is>
      </c>
      <c r="E132" s="43" t="inlineStr">
        <is>
          <t>https://doi.org/10.1186/S12920-023-01439-5</t>
        </is>
      </c>
      <c r="F132" s="43" t="inlineStr">
        <is>
          <t>Revisor A</t>
        </is>
      </c>
      <c r="G132" s="43" t="inlineStr">
        <is>
          <t>No especificado</t>
        </is>
      </c>
      <c r="H132" s="43" t="inlineStr">
        <is>
          <t>Deep Learning</t>
        </is>
      </c>
      <c r="I132" s="43" t="inlineStr">
        <is>
          <t>Diagnosis</t>
        </is>
      </c>
      <c r="J132" s="43" t="inlineStr">
        <is>
          <t>doi:10.1186/s12920-023-01439-5</t>
        </is>
      </c>
      <c r="K132" s="41" t="inlineStr">
        <is>
          <t>Included in prior final corpus</t>
        </is>
      </c>
      <c r="L132" s="41" t="str"/>
      <c r="M132" s="43" t="str"/>
      <c r="N132" s="41" t="str"/>
      <c r="O132" s="43">
        <f>COUNTIF($B$2:$B$277,B132)</f>
        <v/>
      </c>
      <c r="P132" s="43">
        <f>COUNTIF($J$2:$J$277,J132)</f>
        <v/>
      </c>
    </row>
    <row r="133" ht="30" customHeight="1">
      <c r="A133" s="130" t="n">
        <v>132</v>
      </c>
      <c r="B133" s="130" t="n">
        <v>144</v>
      </c>
      <c r="C133" s="130" t="n">
        <v>2024</v>
      </c>
      <c r="D133" s="41" t="inlineStr">
        <is>
          <t>Classifying autism in a clinical population based on motion synchrony: a proof-of-concept study using real-life diagnostic interviews</t>
        </is>
      </c>
      <c r="E133" s="43" t="inlineStr">
        <is>
          <t>https://doi.org/10.1038/s41598-024-56098-y</t>
        </is>
      </c>
      <c r="F133" s="43" t="inlineStr">
        <is>
          <t>Revisor A</t>
        </is>
      </c>
      <c r="G133" s="43" t="inlineStr">
        <is>
          <t>Imagen</t>
        </is>
      </c>
      <c r="H133" s="43" t="inlineStr">
        <is>
          <t>Machine Learning</t>
        </is>
      </c>
      <c r="I133" s="43" t="inlineStr">
        <is>
          <t>Diagnosis</t>
        </is>
      </c>
      <c r="J133" s="43" t="inlineStr">
        <is>
          <t>doi:10.1038/s41598-024-56098-y</t>
        </is>
      </c>
      <c r="K133" s="41" t="inlineStr">
        <is>
          <t>Included in prior final corpus</t>
        </is>
      </c>
      <c r="L133" s="41" t="str"/>
      <c r="M133" s="43" t="str"/>
      <c r="N133" s="41" t="str"/>
      <c r="O133" s="43">
        <f>COUNTIF($B$2:$B$277,B133)</f>
        <v/>
      </c>
      <c r="P133" s="43">
        <f>COUNTIF($J$2:$J$277,J133)</f>
        <v/>
      </c>
    </row>
    <row r="134" ht="30" customHeight="1">
      <c r="A134" s="130" t="n">
        <v>133</v>
      </c>
      <c r="B134" s="130" t="n">
        <v>145</v>
      </c>
      <c r="C134" s="130" t="n">
        <v>2016</v>
      </c>
      <c r="D134" s="41" t="inlineStr">
        <is>
          <t>Clinical Evaluation of a Novel and Mobile Autism Risk Assessment</t>
        </is>
      </c>
      <c r="E134" s="43" t="inlineStr">
        <is>
          <t>https://doi.org/10.1007/s10803-016-2718-4</t>
        </is>
      </c>
      <c r="F134" s="43" t="inlineStr">
        <is>
          <t>Revisor B</t>
        </is>
      </c>
      <c r="G134" s="43" t="inlineStr">
        <is>
          <t>No especificado</t>
        </is>
      </c>
      <c r="H134" s="43" t="inlineStr">
        <is>
          <t>Deep Learning</t>
        </is>
      </c>
      <c r="I134" s="43" t="inlineStr">
        <is>
          <t>screening</t>
        </is>
      </c>
      <c r="J134" s="43" t="inlineStr">
        <is>
          <t>doi:10.1007/s10803-016-2718-4</t>
        </is>
      </c>
      <c r="K134" s="41" t="inlineStr">
        <is>
          <t>Included in prior final corpus</t>
        </is>
      </c>
      <c r="L134" s="41" t="str"/>
      <c r="M134" s="43" t="str"/>
      <c r="N134" s="41" t="str"/>
      <c r="O134" s="43">
        <f>COUNTIF($B$2:$B$277,B134)</f>
        <v/>
      </c>
      <c r="P134" s="43">
        <f>COUNTIF($J$2:$J$277,J134)</f>
        <v/>
      </c>
    </row>
    <row r="135" ht="30" customHeight="1">
      <c r="A135" s="130" t="n">
        <v>134</v>
      </c>
      <c r="B135" s="130" t="n">
        <v>146</v>
      </c>
      <c r="C135" s="130" t="n">
        <v>2022</v>
      </c>
      <c r="D135" s="41" t="inlineStr">
        <is>
          <t>Comparison of classification algorithms for predicting autistic spectrum disorder using WEKA modeler</t>
        </is>
      </c>
      <c r="E135" s="43" t="inlineStr">
        <is>
          <t>https://doi.org/10.1186/S12911-022-02050-X</t>
        </is>
      </c>
      <c r="F135" s="43" t="inlineStr">
        <is>
          <t>Revisor A</t>
        </is>
      </c>
      <c r="G135" s="43" t="inlineStr">
        <is>
          <t>No especificado</t>
        </is>
      </c>
      <c r="H135" s="43" t="inlineStr">
        <is>
          <t>Híbrido</t>
        </is>
      </c>
      <c r="I135" s="43" t="inlineStr">
        <is>
          <t>Screening</t>
        </is>
      </c>
      <c r="J135" s="43" t="inlineStr">
        <is>
          <t>doi:10.1186/s12911-022-02050-x</t>
        </is>
      </c>
      <c r="K135" s="41" t="inlineStr">
        <is>
          <t>Included in prior final corpus</t>
        </is>
      </c>
      <c r="L135" s="41" t="str"/>
      <c r="M135" s="43" t="str"/>
      <c r="N135" s="41" t="str"/>
      <c r="O135" s="43">
        <f>COUNTIF($B$2:$B$277,B135)</f>
        <v/>
      </c>
      <c r="P135" s="43">
        <f>COUNTIF($J$2:$J$277,J135)</f>
        <v/>
      </c>
    </row>
    <row r="136" ht="30" customHeight="1">
      <c r="A136" s="130" t="n">
        <v>135</v>
      </c>
      <c r="B136" s="130" t="n">
        <v>147</v>
      </c>
      <c r="C136" s="130" t="n">
        <v>2025</v>
      </c>
      <c r="D136" s="41" t="inlineStr">
        <is>
          <t>DALNN: Dual Attention Learning Neural Network for Diagnosis of Autism Spectrum Disorders and Exploration of Lesion Brain Regions</t>
        </is>
      </c>
      <c r="E136" s="43" t="inlineStr">
        <is>
          <t>https://doi.org/10.1109/TCSS.2025.3593119</t>
        </is>
      </c>
      <c r="F136" s="43" t="inlineStr">
        <is>
          <t>Revisor A</t>
        </is>
      </c>
      <c r="G136" s="43" t="inlineStr">
        <is>
          <t>Multimodal</t>
        </is>
      </c>
      <c r="H136" s="43" t="inlineStr">
        <is>
          <t>Deep Learning</t>
        </is>
      </c>
      <c r="I136" s="43" t="inlineStr">
        <is>
          <t>Diagnosis</t>
        </is>
      </c>
      <c r="J136" s="43" t="inlineStr">
        <is>
          <t>doi:10.1109/tcss.2025.3593119</t>
        </is>
      </c>
      <c r="K136" s="41" t="inlineStr">
        <is>
          <t>Included in prior final corpus</t>
        </is>
      </c>
      <c r="L136" s="41" t="str"/>
      <c r="M136" s="43" t="str"/>
      <c r="N136" s="41" t="str"/>
      <c r="O136" s="43">
        <f>COUNTIF($B$2:$B$277,B136)</f>
        <v/>
      </c>
      <c r="P136" s="43">
        <f>COUNTIF($J$2:$J$277,J136)</f>
        <v/>
      </c>
    </row>
    <row r="137" ht="30" customHeight="1">
      <c r="A137" s="130" t="n">
        <v>136</v>
      </c>
      <c r="B137" s="130" t="n">
        <v>148</v>
      </c>
      <c r="C137" s="130" t="n">
        <v>2025</v>
      </c>
      <c r="D137" s="41" t="inlineStr">
        <is>
          <t>Detecting Autism Spectrum Disorder and Attention Deficit Hyperactivity Disorder Using Multimodal Time-Frequency Analysis with Machine Learning Using the Electroretinogram from Two Flash Strengths</t>
        </is>
      </c>
      <c r="E137" s="43" t="inlineStr">
        <is>
          <t>https://doi.org/10.1007/s10803-024-06290-w</t>
        </is>
      </c>
      <c r="F137" s="43" t="inlineStr">
        <is>
          <t>Revisor B</t>
        </is>
      </c>
      <c r="G137" s="43" t="inlineStr">
        <is>
          <t>Señales fisiológicas</t>
        </is>
      </c>
      <c r="H137" s="43" t="inlineStr">
        <is>
          <t>Deep Learning</t>
        </is>
      </c>
      <c r="I137" s="43" t="inlineStr">
        <is>
          <t>Screening</t>
        </is>
      </c>
      <c r="J137" s="43" t="inlineStr">
        <is>
          <t>doi:10.1007/s10803-024-06290-w</t>
        </is>
      </c>
      <c r="K137" s="41" t="inlineStr">
        <is>
          <t>Included in prior final corpus</t>
        </is>
      </c>
      <c r="L137" s="41" t="str"/>
      <c r="M137" s="43" t="str"/>
      <c r="N137" s="41" t="str"/>
      <c r="O137" s="43">
        <f>COUNTIF($B$2:$B$277,B137)</f>
        <v/>
      </c>
      <c r="P137" s="43">
        <f>COUNTIF($J$2:$J$277,J137)</f>
        <v/>
      </c>
    </row>
    <row r="138" ht="30" customHeight="1">
      <c r="A138" s="130" t="n">
        <v>137</v>
      </c>
      <c r="B138" s="130" t="n">
        <v>149</v>
      </c>
      <c r="C138" s="130" t="n">
        <v>2021</v>
      </c>
      <c r="D138" s="41" t="inlineStr">
        <is>
          <t>Diagnostic classification for human autism and obsessive-compulsive disorder based on machine learning from a primate genetic model</t>
        </is>
      </c>
      <c r="E138" s="43" t="inlineStr">
        <is>
          <t>https://doi.org/10.1176/appi.ajp.2020.19101091</t>
        </is>
      </c>
      <c r="F138" s="43" t="inlineStr">
        <is>
          <t>Revisor A</t>
        </is>
      </c>
      <c r="G138" s="43" t="inlineStr">
        <is>
          <t>Multimodal</t>
        </is>
      </c>
      <c r="H138" s="43" t="inlineStr">
        <is>
          <t>Híbrido</t>
        </is>
      </c>
      <c r="I138" s="43" t="inlineStr">
        <is>
          <t>Diagnosis</t>
        </is>
      </c>
      <c r="J138" s="43" t="inlineStr">
        <is>
          <t>doi:10.1176/appi.ajp.2020.19101091</t>
        </is>
      </c>
      <c r="K138" s="41" t="inlineStr">
        <is>
          <t>Included in prior final corpus</t>
        </is>
      </c>
      <c r="L138" s="41" t="str"/>
      <c r="M138" s="43" t="str"/>
      <c r="N138" s="41" t="str"/>
      <c r="O138" s="43">
        <f>COUNTIF($B$2:$B$277,B138)</f>
        <v/>
      </c>
      <c r="P138" s="43">
        <f>COUNTIF($J$2:$J$277,J138)</f>
        <v/>
      </c>
    </row>
    <row r="139" ht="30" customHeight="1">
      <c r="A139" s="130" t="n">
        <v>138</v>
      </c>
      <c r="B139" s="130" t="n">
        <v>150</v>
      </c>
      <c r="C139" s="130" t="n">
        <v>2021</v>
      </c>
      <c r="D139" s="41" t="inlineStr">
        <is>
          <t>Diagnostic shifts in autism spectrum disorder can be linked to the fuzzy nature of the diagnostic boundary: a data-driven approach</t>
        </is>
      </c>
      <c r="E139" s="43" t="inlineStr">
        <is>
          <t>https://doi.org/10.1111/JCPP.13406</t>
        </is>
      </c>
      <c r="F139" s="43" t="inlineStr">
        <is>
          <t>Revisor A</t>
        </is>
      </c>
      <c r="G139" s="43" t="inlineStr">
        <is>
          <t>Señales fisiológicas</t>
        </is>
      </c>
      <c r="H139" s="43" t="inlineStr">
        <is>
          <t>Deep Learning</t>
        </is>
      </c>
      <c r="I139" s="43" t="inlineStr">
        <is>
          <t>Diagnosis</t>
        </is>
      </c>
      <c r="J139" s="43" t="inlineStr">
        <is>
          <t>doi:10.1111/jcpp.13406</t>
        </is>
      </c>
      <c r="K139" s="41" t="inlineStr">
        <is>
          <t>Included in prior final corpus</t>
        </is>
      </c>
      <c r="L139" s="41" t="str"/>
      <c r="M139" s="43" t="str"/>
      <c r="N139" s="41" t="str"/>
      <c r="O139" s="43">
        <f>COUNTIF($B$2:$B$277,B139)</f>
        <v/>
      </c>
      <c r="P139" s="43">
        <f>COUNTIF($J$2:$J$277,J139)</f>
        <v/>
      </c>
    </row>
    <row r="140" ht="30" customHeight="1">
      <c r="A140" s="130" t="n">
        <v>139</v>
      </c>
      <c r="B140" s="130" t="n">
        <v>151</v>
      </c>
      <c r="C140" s="130" t="n">
        <v>2023</v>
      </c>
      <c r="D140" s="41" t="inlineStr">
        <is>
          <t>Early identification of autism spectrum disorder by multi-instrument fusion: A clinically applicable machine learning approach</t>
        </is>
      </c>
      <c r="E140" s="43" t="inlineStr">
        <is>
          <t>https://doi.org/10.1016/j.psychres.2023.115050</t>
        </is>
      </c>
      <c r="F140" s="43" t="inlineStr">
        <is>
          <t>Ambos (piloto)</t>
        </is>
      </c>
      <c r="G140" s="43" t="inlineStr">
        <is>
          <t>Texto · NLP</t>
        </is>
      </c>
      <c r="H140" s="43" t="inlineStr">
        <is>
          <t>Híbrido</t>
        </is>
      </c>
      <c r="I140" s="43" t="inlineStr">
        <is>
          <t>Diagnosis</t>
        </is>
      </c>
      <c r="J140" s="43" t="inlineStr">
        <is>
          <t>doi:10.1016/j.psychres.2023.115050</t>
        </is>
      </c>
      <c r="K140" s="41" t="inlineStr">
        <is>
          <t>Included in prior final corpus</t>
        </is>
      </c>
      <c r="L140" s="41" t="str"/>
      <c r="M140" s="43" t="str"/>
      <c r="N140" s="41" t="str"/>
      <c r="O140" s="43">
        <f>COUNTIF($B$2:$B$277,B140)</f>
        <v/>
      </c>
      <c r="P140" s="43">
        <f>COUNTIF($J$2:$J$277,J140)</f>
        <v/>
      </c>
    </row>
    <row r="141" ht="30" customHeight="1">
      <c r="A141" s="130" t="n">
        <v>140</v>
      </c>
      <c r="B141" s="130" t="n">
        <v>152</v>
      </c>
      <c r="C141" s="130" t="n">
        <v>2023</v>
      </c>
      <c r="D141" s="41" t="inlineStr">
        <is>
          <t>Early screening of autism spectrum disorder diagnoses of children using artificial intelligence</t>
        </is>
      </c>
      <c r="E141" s="43" t="inlineStr">
        <is>
          <t>https://doi.org/10.57197/JDR-2023-0004</t>
        </is>
      </c>
      <c r="F141" s="43" t="inlineStr">
        <is>
          <t>Revisor B</t>
        </is>
      </c>
      <c r="G141" s="43" t="inlineStr">
        <is>
          <t>No especificado</t>
        </is>
      </c>
      <c r="H141" s="43" t="inlineStr">
        <is>
          <t>Machine Learning</t>
        </is>
      </c>
      <c r="I141" s="43" t="inlineStr">
        <is>
          <t>diagnosis</t>
        </is>
      </c>
      <c r="J141" s="43" t="inlineStr">
        <is>
          <t>doi:10.57197/jdr-2023-0004</t>
        </is>
      </c>
      <c r="K141" s="41" t="inlineStr">
        <is>
          <t>Included in prior final corpus</t>
        </is>
      </c>
      <c r="L141" s="41" t="str"/>
      <c r="M141" s="43" t="str"/>
      <c r="N141" s="41" t="str"/>
      <c r="O141" s="43">
        <f>COUNTIF($B$2:$B$277,B141)</f>
        <v/>
      </c>
      <c r="P141" s="43">
        <f>COUNTIF($J$2:$J$277,J141)</f>
        <v/>
      </c>
    </row>
    <row r="142" ht="30" customHeight="1">
      <c r="A142" s="130" t="n">
        <v>141</v>
      </c>
      <c r="B142" s="130" t="n">
        <v>153</v>
      </c>
      <c r="C142" s="130" t="n">
        <v>2024</v>
      </c>
      <c r="D142" s="41" t="inlineStr">
        <is>
          <t>Enhanced Special Needs Assessment: A Multimodal Approach for Autism Prediction</t>
        </is>
      </c>
      <c r="E142" s="43" t="inlineStr">
        <is>
          <t>https://doi.org/10.1109/ACCESS.2024.3453440</t>
        </is>
      </c>
      <c r="F142" s="43" t="inlineStr">
        <is>
          <t>Revisor B</t>
        </is>
      </c>
      <c r="G142" s="43" t="inlineStr">
        <is>
          <t>No especificado</t>
        </is>
      </c>
      <c r="H142" s="43" t="inlineStr">
        <is>
          <t>Deep Learning</t>
        </is>
      </c>
      <c r="I142" s="43" t="inlineStr">
        <is>
          <t>Screening</t>
        </is>
      </c>
      <c r="J142" s="43" t="inlineStr">
        <is>
          <t>doi:10.1109/access.2024.3453440</t>
        </is>
      </c>
      <c r="K142" s="41" t="inlineStr">
        <is>
          <t>Included in prior final corpus</t>
        </is>
      </c>
      <c r="L142" s="41" t="str"/>
      <c r="M142" s="43" t="str"/>
      <c r="N142" s="41" t="str"/>
      <c r="O142" s="43">
        <f>COUNTIF($B$2:$B$277,B142)</f>
        <v/>
      </c>
      <c r="P142" s="43">
        <f>COUNTIF($J$2:$J$277,J142)</f>
        <v/>
      </c>
    </row>
    <row r="143" ht="30" customHeight="1">
      <c r="A143" s="130" t="n">
        <v>142</v>
      </c>
      <c r="B143" s="130" t="n">
        <v>154</v>
      </c>
      <c r="C143" s="130" t="n">
        <v>2024</v>
      </c>
      <c r="D143" s="41" t="inlineStr">
        <is>
          <t>Enhancing Early Diagnosis of Autism Spectrum Disorder in Children: A Comparative Analysis of Machine Learning Techniques</t>
        </is>
      </c>
      <c r="E143" s="43" t="inlineStr">
        <is>
          <t>https://doi.org/10.1007/978-981-97-6995-7_34</t>
        </is>
      </c>
      <c r="F143" s="43" t="inlineStr">
        <is>
          <t>Revisor B</t>
        </is>
      </c>
      <c r="G143" s="43" t="inlineStr">
        <is>
          <t>No especificado</t>
        </is>
      </c>
      <c r="H143" s="43" t="inlineStr">
        <is>
          <t>Machine Learning</t>
        </is>
      </c>
      <c r="I143" s="43" t="inlineStr">
        <is>
          <t>diagnosis</t>
        </is>
      </c>
      <c r="J143" s="43" t="inlineStr">
        <is>
          <t>doi:10.1007/978-981-97-6995-7_34</t>
        </is>
      </c>
      <c r="K143" s="41" t="inlineStr">
        <is>
          <t>Included in prior final corpus</t>
        </is>
      </c>
      <c r="L143" s="41" t="str"/>
      <c r="M143" s="43" t="str"/>
      <c r="N143" s="41" t="str"/>
      <c r="O143" s="43">
        <f>COUNTIF($B$2:$B$277,B143)</f>
        <v/>
      </c>
      <c r="P143" s="43">
        <f>COUNTIF($J$2:$J$277,J143)</f>
        <v/>
      </c>
    </row>
    <row r="144" ht="30" customHeight="1">
      <c r="A144" s="130" t="n">
        <v>143</v>
      </c>
      <c r="B144" s="130" t="n">
        <v>155</v>
      </c>
      <c r="C144" s="130" t="n">
        <v>2024</v>
      </c>
      <c r="D144" s="41" t="inlineStr">
        <is>
          <t>Evaluation of AI tools for healthcare networks at the cloud-edge interaction to diagnose autism in educational environments</t>
        </is>
      </c>
      <c r="E144" s="43" t="inlineStr">
        <is>
          <t>https://doi.org/10.1186/s13677-023-00558-9</t>
        </is>
      </c>
      <c r="F144" s="43" t="inlineStr">
        <is>
          <t>Ambos (piloto)</t>
        </is>
      </c>
      <c r="G144" s="43" t="inlineStr">
        <is>
          <t>No especificado</t>
        </is>
      </c>
      <c r="H144" s="43" t="inlineStr">
        <is>
          <t>No especificado</t>
        </is>
      </c>
      <c r="I144" s="43" t="inlineStr">
        <is>
          <t>Screening</t>
        </is>
      </c>
      <c r="J144" s="43" t="inlineStr">
        <is>
          <t>doi:10.1186/s13677-023-00558-9</t>
        </is>
      </c>
      <c r="K144" s="41" t="inlineStr">
        <is>
          <t>Included in prior final corpus</t>
        </is>
      </c>
      <c r="L144" s="41" t="str"/>
      <c r="M144" s="43" t="str"/>
      <c r="N144" s="41" t="str"/>
      <c r="O144" s="43">
        <f>COUNTIF($B$2:$B$277,B144)</f>
        <v/>
      </c>
      <c r="P144" s="43">
        <f>COUNTIF($J$2:$J$277,J144)</f>
        <v/>
      </c>
    </row>
    <row r="145" ht="30" customHeight="1">
      <c r="A145" s="130" t="n">
        <v>144</v>
      </c>
      <c r="B145" s="130" t="n">
        <v>156</v>
      </c>
      <c r="C145" s="130" t="n">
        <v>2021</v>
      </c>
      <c r="D145" s="41" t="inlineStr">
        <is>
          <t>Exploring sMRI Biomarkers for Diagnosis of Autism Spectrum Disorders Based on Multi Class Activation Mapping Models</t>
        </is>
      </c>
      <c r="E145" s="43" t="inlineStr">
        <is>
          <t>https://doi.org/10.1109/ACCESS.2021.3069211</t>
        </is>
      </c>
      <c r="F145" s="43" t="inlineStr">
        <is>
          <t>Revisor A</t>
        </is>
      </c>
      <c r="G145" s="43" t="inlineStr">
        <is>
          <t>Imagen</t>
        </is>
      </c>
      <c r="H145" s="43" t="inlineStr">
        <is>
          <t>Deep Learning</t>
        </is>
      </c>
      <c r="I145" s="43" t="inlineStr">
        <is>
          <t>Diagnosis</t>
        </is>
      </c>
      <c r="J145" s="43" t="inlineStr">
        <is>
          <t>doi:10.1109/access.2021.3069211</t>
        </is>
      </c>
      <c r="K145" s="41" t="inlineStr">
        <is>
          <t>Included in prior final corpus</t>
        </is>
      </c>
      <c r="L145" s="41" t="str"/>
      <c r="M145" s="43" t="str"/>
      <c r="N145" s="41" t="str"/>
      <c r="O145" s="43">
        <f>COUNTIF($B$2:$B$277,B145)</f>
        <v/>
      </c>
      <c r="P145" s="43">
        <f>COUNTIF($J$2:$J$277,J145)</f>
        <v/>
      </c>
    </row>
    <row r="146" ht="30" customHeight="1">
      <c r="A146" s="130" t="n">
        <v>145</v>
      </c>
      <c r="B146" s="130" t="n">
        <v>157</v>
      </c>
      <c r="C146" s="130" t="n">
        <v>2015</v>
      </c>
      <c r="D146" s="41" t="inlineStr">
        <is>
          <t>Functional connectivity classification of autism identifies highly predictive brain features but falls short of biomarker standards</t>
        </is>
      </c>
      <c r="E146" s="43" t="inlineStr">
        <is>
          <t>https://doi.org/10.1016/j.nicl.2014.12.013</t>
        </is>
      </c>
      <c r="F146" s="43" t="inlineStr">
        <is>
          <t>Revisor B</t>
        </is>
      </c>
      <c r="G146" s="43" t="inlineStr">
        <is>
          <t>Señales fisiológicas</t>
        </is>
      </c>
      <c r="H146" s="43" t="inlineStr">
        <is>
          <t>Deep Learning</t>
        </is>
      </c>
      <c r="I146" s="43" t="inlineStr">
        <is>
          <t>diagnosis</t>
        </is>
      </c>
      <c r="J146" s="43" t="inlineStr">
        <is>
          <t>doi:10.1016/j.nicl.2014.12.013</t>
        </is>
      </c>
      <c r="K146" s="41" t="inlineStr">
        <is>
          <t>Included in prior final corpus</t>
        </is>
      </c>
      <c r="L146" s="41" t="str"/>
      <c r="M146" s="43" t="str"/>
      <c r="N146" s="41" t="str"/>
      <c r="O146" s="43">
        <f>COUNTIF($B$2:$B$277,B146)</f>
        <v/>
      </c>
      <c r="P146" s="43">
        <f>COUNTIF($J$2:$J$277,J146)</f>
        <v/>
      </c>
    </row>
    <row r="147" ht="30" customHeight="1">
      <c r="A147" s="130" t="n">
        <v>146</v>
      </c>
      <c r="B147" s="130" t="n">
        <v>158</v>
      </c>
      <c r="C147" s="130" t="n">
        <v>2022</v>
      </c>
      <c r="D147" s="41" t="inlineStr">
        <is>
          <t>Graph Convolutional Networks Based on\&amp;#xa0;Relational Attention Mechanism for\&amp;#xa0;Autism Spectrum Disorders Diagnosis</t>
        </is>
      </c>
      <c r="E147" s="43" t="inlineStr">
        <is>
          <t>https://doi.org/10.1007/978-3-031-13844-7_33</t>
        </is>
      </c>
      <c r="F147" s="43" t="inlineStr">
        <is>
          <t>Revisor A</t>
        </is>
      </c>
      <c r="G147" s="43" t="inlineStr">
        <is>
          <t>No especificado</t>
        </is>
      </c>
      <c r="H147" s="43" t="inlineStr">
        <is>
          <t>Deep Learning</t>
        </is>
      </c>
      <c r="I147" s="43" t="inlineStr">
        <is>
          <t>Diagnosis</t>
        </is>
      </c>
      <c r="J147" s="43" t="inlineStr">
        <is>
          <t>doi:10.1007/978-3-031-13844-7_33</t>
        </is>
      </c>
      <c r="K147" s="41" t="inlineStr">
        <is>
          <t>Included in prior final corpus</t>
        </is>
      </c>
      <c r="L147" s="41" t="str"/>
      <c r="M147" s="43" t="str"/>
      <c r="N147" s="41" t="str"/>
      <c r="O147" s="43">
        <f>COUNTIF($B$2:$B$277,B147)</f>
        <v/>
      </c>
      <c r="P147" s="43">
        <f>COUNTIF($J$2:$J$277,J147)</f>
        <v/>
      </c>
    </row>
    <row r="148" ht="30" customHeight="1">
      <c r="A148" s="130" t="n">
        <v>147</v>
      </c>
      <c r="B148" s="130" t="n">
        <v>159</v>
      </c>
      <c r="C148" s="130" t="n">
        <v>2024</v>
      </c>
      <c r="D148" s="41" t="inlineStr">
        <is>
          <t>Hybrid similarity based feature selection and cascade deep maxout fuzzy network for Autism Spectrum Disorder detection using EEG signal</t>
        </is>
      </c>
      <c r="E148" s="43" t="inlineStr">
        <is>
          <t>https://doi.org/10.1016/j.compbiolchem.2024.108177</t>
        </is>
      </c>
      <c r="F148" s="43" t="inlineStr">
        <is>
          <t>Revisor B</t>
        </is>
      </c>
      <c r="G148" s="43" t="inlineStr">
        <is>
          <t>Señales fisiológicas</t>
        </is>
      </c>
      <c r="H148" s="43" t="inlineStr">
        <is>
          <t>Deep Learning</t>
        </is>
      </c>
      <c r="I148" s="43" t="inlineStr">
        <is>
          <t>diagnosis</t>
        </is>
      </c>
      <c r="J148" s="43" t="inlineStr">
        <is>
          <t>doi:10.1016/j.compbiolchem.2024.108177</t>
        </is>
      </c>
      <c r="K148" s="41" t="inlineStr">
        <is>
          <t>Included in prior final corpus</t>
        </is>
      </c>
      <c r="L148" s="41" t="str"/>
      <c r="M148" s="43" t="str"/>
      <c r="N148" s="41" t="str"/>
      <c r="O148" s="43">
        <f>COUNTIF($B$2:$B$277,B148)</f>
        <v/>
      </c>
      <c r="P148" s="43">
        <f>COUNTIF($J$2:$J$277,J148)</f>
        <v/>
      </c>
    </row>
    <row r="149" ht="30" customHeight="1">
      <c r="A149" s="130" t="n">
        <v>148</v>
      </c>
      <c r="B149" s="130" t="n">
        <v>160</v>
      </c>
      <c r="C149" s="130" t="n">
        <v>2022</v>
      </c>
      <c r="D149" s="41" t="inlineStr">
        <is>
          <t>Imputing cognitive impairment in SPARK, a large autism cohort</t>
        </is>
      </c>
      <c r="E149" s="43" t="inlineStr">
        <is>
          <t>https://doi.org/10.1002/AUR.2622</t>
        </is>
      </c>
      <c r="F149" s="43" t="inlineStr">
        <is>
          <t>Revisor B</t>
        </is>
      </c>
      <c r="G149" s="43" t="inlineStr">
        <is>
          <t>Texto · NLP</t>
        </is>
      </c>
      <c r="H149" s="43" t="inlineStr">
        <is>
          <t>Deep Learning</t>
        </is>
      </c>
      <c r="I149" s="43" t="inlineStr">
        <is>
          <t>Monitoring/intervention</t>
        </is>
      </c>
      <c r="J149" s="43" t="inlineStr">
        <is>
          <t>doi:10.1002/aur.2622</t>
        </is>
      </c>
      <c r="K149" s="41" t="inlineStr">
        <is>
          <t>Included in prior final corpus</t>
        </is>
      </c>
      <c r="L149" s="41" t="str"/>
      <c r="M149" s="43" t="str"/>
      <c r="N149" s="41" t="str"/>
      <c r="O149" s="43">
        <f>COUNTIF($B$2:$B$277,B149)</f>
        <v/>
      </c>
      <c r="P149" s="43">
        <f>COUNTIF($J$2:$J$277,J149)</f>
        <v/>
      </c>
    </row>
    <row r="150" ht="30" customHeight="1">
      <c r="A150" s="130" t="n">
        <v>149</v>
      </c>
      <c r="B150" s="130" t="n">
        <v>162</v>
      </c>
      <c r="C150" s="130" t="n">
        <v>2023</v>
      </c>
      <c r="D150" s="41" t="inlineStr">
        <is>
          <t>Machine Learning in ASD: An Intensive Study of Automated Disease Prediction System</t>
        </is>
      </c>
      <c r="E150" s="43" t="inlineStr">
        <is>
          <t>https://doi.org/10.1002/9781119896838.CH18</t>
        </is>
      </c>
      <c r="F150" s="43" t="inlineStr">
        <is>
          <t>Revisor B</t>
        </is>
      </c>
      <c r="G150" s="43" t="inlineStr">
        <is>
          <t>Texto · NLP</t>
        </is>
      </c>
      <c r="H150" s="43" t="inlineStr">
        <is>
          <t>Machine Learning</t>
        </is>
      </c>
      <c r="I150" s="43" t="inlineStr">
        <is>
          <t>Diagnosis</t>
        </is>
      </c>
      <c r="J150" s="43" t="inlineStr">
        <is>
          <t>doi:10.1002/9781119896838.ch18</t>
        </is>
      </c>
      <c r="K150" s="41" t="inlineStr">
        <is>
          <t>Included in prior final corpus</t>
        </is>
      </c>
      <c r="L150" s="41" t="str"/>
      <c r="M150" s="43" t="str"/>
      <c r="N150" s="41" t="str"/>
      <c r="O150" s="43">
        <f>COUNTIF($B$2:$B$277,B150)</f>
        <v/>
      </c>
      <c r="P150" s="43">
        <f>COUNTIF($J$2:$J$277,J150)</f>
        <v/>
      </c>
    </row>
    <row r="151" ht="30" customHeight="1">
      <c r="A151" s="130" t="n">
        <v>150</v>
      </c>
      <c r="B151" s="130" t="n">
        <v>163</v>
      </c>
      <c r="C151" s="130" t="n">
        <v>2020</v>
      </c>
      <c r="D151" s="41" t="inlineStr">
        <is>
          <t>Multichannel Deep Attention Neural Networks for the Classification of Autism Spectrum Disorder Using Neuroimaging and Personal Characteristic Data</t>
        </is>
      </c>
      <c r="E151" s="43" t="inlineStr">
        <is>
          <t>https://doi.org/10.1155/2020/1357853</t>
        </is>
      </c>
      <c r="F151" s="43" t="inlineStr">
        <is>
          <t>Revisor A</t>
        </is>
      </c>
      <c r="G151" s="43" t="inlineStr">
        <is>
          <t>Imagen</t>
        </is>
      </c>
      <c r="H151" s="43" t="inlineStr">
        <is>
          <t>Deep Learning</t>
        </is>
      </c>
      <c r="I151" s="43" t="inlineStr">
        <is>
          <t>Diagnosis</t>
        </is>
      </c>
      <c r="J151" s="43" t="inlineStr">
        <is>
          <t>doi:10.1155/2020/1357853</t>
        </is>
      </c>
      <c r="K151" s="41" t="inlineStr">
        <is>
          <t>Included in prior final corpus</t>
        </is>
      </c>
      <c r="L151" s="41" t="str"/>
      <c r="M151" s="43" t="str"/>
      <c r="N151" s="41" t="str"/>
      <c r="O151" s="43">
        <f>COUNTIF($B$2:$B$277,B151)</f>
        <v/>
      </c>
      <c r="P151" s="43">
        <f>COUNTIF($J$2:$J$277,J151)</f>
        <v/>
      </c>
    </row>
    <row r="152" ht="30" customHeight="1">
      <c r="A152" s="130" t="n">
        <v>151</v>
      </c>
      <c r="B152" s="130" t="n">
        <v>164</v>
      </c>
      <c r="C152" s="130" t="n">
        <v>2024</v>
      </c>
      <c r="D152" s="41" t="inlineStr">
        <is>
          <t>Multimodal Kernel-based discriminant correlation analysis data-fusion approach: an automated autism spectrum disorder diagnostic system</t>
        </is>
      </c>
      <c r="E152" s="43" t="inlineStr">
        <is>
          <t>https://doi.org/10.1007/s13246-023-01350-4</t>
        </is>
      </c>
      <c r="F152" s="43" t="inlineStr">
        <is>
          <t>Revisor B</t>
        </is>
      </c>
      <c r="G152" s="43" t="inlineStr">
        <is>
          <t>Señales fisiológicas</t>
        </is>
      </c>
      <c r="H152" s="43" t="inlineStr">
        <is>
          <t>Machine Learning</t>
        </is>
      </c>
      <c r="I152" s="43" t="inlineStr">
        <is>
          <t>Diagnosis</t>
        </is>
      </c>
      <c r="J152" s="43" t="inlineStr">
        <is>
          <t>doi:10.1007/s13246-023-01350-4</t>
        </is>
      </c>
      <c r="K152" s="41" t="inlineStr">
        <is>
          <t>Included in prior final corpus</t>
        </is>
      </c>
      <c r="L152" s="41" t="str"/>
      <c r="M152" s="43" t="str"/>
      <c r="N152" s="41" t="str"/>
      <c r="O152" s="43">
        <f>COUNTIF($B$2:$B$277,B152)</f>
        <v/>
      </c>
      <c r="P152" s="43">
        <f>COUNTIF($J$2:$J$277,J152)</f>
        <v/>
      </c>
    </row>
    <row r="153" ht="30" customHeight="1">
      <c r="A153" s="130" t="n">
        <v>152</v>
      </c>
      <c r="B153" s="130" t="n">
        <v>165</v>
      </c>
      <c r="C153" s="130" t="n">
        <v>2019</v>
      </c>
      <c r="D153" s="41" t="inlineStr">
        <is>
          <t>Phase 3 diagnostic evaluation of a smart tablet serious game to identify autism in 760 children 3-5 years old in Sweden and the United Kingdom</t>
        </is>
      </c>
      <c r="E153" s="43" t="inlineStr">
        <is>
          <t>https://doi.org/10.1136/bmjopen-2018-026226</t>
        </is>
      </c>
      <c r="F153" s="43" t="inlineStr">
        <is>
          <t>Revisor B</t>
        </is>
      </c>
      <c r="G153" s="43" t="inlineStr">
        <is>
          <t>Señales fisiológicas</t>
        </is>
      </c>
      <c r="H153" s="43" t="inlineStr">
        <is>
          <t>Deep Learning</t>
        </is>
      </c>
      <c r="I153" s="43" t="inlineStr">
        <is>
          <t>diagnosis</t>
        </is>
      </c>
      <c r="J153" s="43" t="inlineStr">
        <is>
          <t>doi:10.1136/bmjopen-2018-026226</t>
        </is>
      </c>
      <c r="K153" s="41" t="inlineStr">
        <is>
          <t>Included in prior final corpus</t>
        </is>
      </c>
      <c r="L153" s="41" t="str"/>
      <c r="M153" s="43" t="str"/>
      <c r="N153" s="41" t="str"/>
      <c r="O153" s="43">
        <f>COUNTIF($B$2:$B$277,B153)</f>
        <v/>
      </c>
      <c r="P153" s="43">
        <f>COUNTIF($J$2:$J$277,J153)</f>
        <v/>
      </c>
    </row>
    <row r="154" ht="30" customHeight="1">
      <c r="A154" s="130" t="n">
        <v>153</v>
      </c>
      <c r="B154" s="130" t="n">
        <v>166</v>
      </c>
      <c r="C154" s="130" t="n">
        <v>2020</v>
      </c>
      <c r="D154" s="41" t="inlineStr">
        <is>
          <t>Research and development of autism diagnosis information system based on deep convolution neural network and facial expression data</t>
        </is>
      </c>
      <c r="E154" s="43" t="inlineStr">
        <is>
          <t>https://doi.org/10.1108/LHT-08-2019-0176</t>
        </is>
      </c>
      <c r="F154" s="43" t="inlineStr">
        <is>
          <t>Revisor A</t>
        </is>
      </c>
      <c r="G154" s="43" t="inlineStr">
        <is>
          <t>Imagen</t>
        </is>
      </c>
      <c r="H154" s="43" t="inlineStr">
        <is>
          <t>Híbrido</t>
        </is>
      </c>
      <c r="I154" s="43" t="inlineStr">
        <is>
          <t>Screening</t>
        </is>
      </c>
      <c r="J154" s="43" t="inlineStr">
        <is>
          <t>doi:10.1108/lht-08-2019-0176</t>
        </is>
      </c>
      <c r="K154" s="41" t="inlineStr">
        <is>
          <t>Included in prior final corpus</t>
        </is>
      </c>
      <c r="L154" s="41" t="str"/>
      <c r="M154" s="43" t="str"/>
      <c r="N154" s="41" t="str"/>
      <c r="O154" s="43">
        <f>COUNTIF($B$2:$B$277,B154)</f>
        <v/>
      </c>
      <c r="P154" s="43">
        <f>COUNTIF($J$2:$J$277,J154)</f>
        <v/>
      </c>
    </row>
    <row r="155" ht="30" customHeight="1">
      <c r="A155" s="130" t="n">
        <v>154</v>
      </c>
      <c r="B155" s="130" t="n">
        <v>168</v>
      </c>
      <c r="C155" s="130" t="n">
        <v>2023</v>
      </c>
      <c r="D155" s="41" t="inlineStr">
        <is>
          <t>Stratification of Children with Autism Spectrum Disorder Through Fusion of Temporal Information in Eye-gaze Scan-Paths</t>
        </is>
      </c>
      <c r="E155" s="43" t="inlineStr">
        <is>
          <t>https://doi.org/10.1145/3539226</t>
        </is>
      </c>
      <c r="F155" s="43" t="inlineStr">
        <is>
          <t>Revisor A</t>
        </is>
      </c>
      <c r="G155" s="43" t="inlineStr">
        <is>
          <t>Imagen</t>
        </is>
      </c>
      <c r="H155" s="43" t="inlineStr">
        <is>
          <t>Deep Learning</t>
        </is>
      </c>
      <c r="I155" s="43" t="inlineStr">
        <is>
          <t>Diagnosis</t>
        </is>
      </c>
      <c r="J155" s="43" t="inlineStr">
        <is>
          <t>doi:10.1145/3539226</t>
        </is>
      </c>
      <c r="K155" s="41" t="inlineStr">
        <is>
          <t>Included in prior final corpus</t>
        </is>
      </c>
      <c r="L155" s="41" t="str"/>
      <c r="M155" s="43" t="str"/>
      <c r="N155" s="41" t="str"/>
      <c r="O155" s="43">
        <f>COUNTIF($B$2:$B$277,B155)</f>
        <v/>
      </c>
      <c r="P155" s="43">
        <f>COUNTIF($J$2:$J$277,J155)</f>
        <v/>
      </c>
    </row>
    <row r="156" ht="30" customHeight="1">
      <c r="A156" s="130" t="n">
        <v>155</v>
      </c>
      <c r="B156" s="130" t="n">
        <v>169</v>
      </c>
      <c r="C156" s="130" t="n">
        <v>2022</v>
      </c>
      <c r="D156" s="41" t="inlineStr">
        <is>
          <t>The Classification of Abnormal Hand Movement to Aid in Autism Detection: Machine Learning Study</t>
        </is>
      </c>
      <c r="E156" s="43" t="inlineStr">
        <is>
          <t>https://doi.org/10.2196/33771</t>
        </is>
      </c>
      <c r="F156" s="43" t="inlineStr">
        <is>
          <t>Revisor A</t>
        </is>
      </c>
      <c r="G156" s="43" t="inlineStr">
        <is>
          <t>Imagen</t>
        </is>
      </c>
      <c r="H156" s="43" t="inlineStr">
        <is>
          <t>Deep Learning</t>
        </is>
      </c>
      <c r="I156" s="43" t="inlineStr">
        <is>
          <t>Screening</t>
        </is>
      </c>
      <c r="J156" s="43" t="inlineStr">
        <is>
          <t>doi:10.2196/33771</t>
        </is>
      </c>
      <c r="K156" s="41" t="inlineStr">
        <is>
          <t>Included in prior final corpus</t>
        </is>
      </c>
      <c r="L156" s="41" t="str"/>
      <c r="M156" s="43" t="str"/>
      <c r="N156" s="41" t="str"/>
      <c r="O156" s="43">
        <f>COUNTIF($B$2:$B$277,B156)</f>
        <v/>
      </c>
      <c r="P156" s="43">
        <f>COUNTIF($J$2:$J$277,J156)</f>
        <v/>
      </c>
    </row>
    <row r="157" ht="30" customHeight="1">
      <c r="A157" s="130" t="n">
        <v>156</v>
      </c>
      <c r="B157" s="130" t="n">
        <v>170</v>
      </c>
      <c r="C157" s="130" t="n">
        <v>2020</v>
      </c>
      <c r="D157" s="41" t="inlineStr">
        <is>
          <t>The development of a practical artificial intelligence tool for diagnosing and evaluating autism spectrum disorder: Multicenter study</t>
        </is>
      </c>
      <c r="E157" s="43" t="inlineStr">
        <is>
          <t>https://doi.org/10.2196/15767</t>
        </is>
      </c>
      <c r="F157" s="43" t="inlineStr">
        <is>
          <t>Revisor A</t>
        </is>
      </c>
      <c r="G157" s="43" t="inlineStr">
        <is>
          <t>Imagen</t>
        </is>
      </c>
      <c r="H157" s="43" t="inlineStr">
        <is>
          <t>Híbrido</t>
        </is>
      </c>
      <c r="I157" s="43" t="inlineStr">
        <is>
          <t>Diagnosis</t>
        </is>
      </c>
      <c r="J157" s="43" t="inlineStr">
        <is>
          <t>doi:10.2196/15767</t>
        </is>
      </c>
      <c r="K157" s="41" t="inlineStr">
        <is>
          <t>Included in prior final corpus</t>
        </is>
      </c>
      <c r="L157" s="41" t="str"/>
      <c r="M157" s="43" t="str"/>
      <c r="N157" s="41" t="str"/>
      <c r="O157" s="43">
        <f>COUNTIF($B$2:$B$277,B157)</f>
        <v/>
      </c>
      <c r="P157" s="43">
        <f>COUNTIF($J$2:$J$277,J157)</f>
        <v/>
      </c>
    </row>
    <row r="158" ht="30" customHeight="1">
      <c r="A158" s="130" t="n">
        <v>157</v>
      </c>
      <c r="B158" s="130" t="n">
        <v>171</v>
      </c>
      <c r="C158" s="130" t="n">
        <v>2016</v>
      </c>
      <c r="D158" s="41" t="inlineStr">
        <is>
          <t>Toward the Autism Motor Signature: Gesture patterns during smart tablet gameplay identify children with autism</t>
        </is>
      </c>
      <c r="E158" s="43" t="inlineStr">
        <is>
          <t>https://doi.org/10.1038/srep31107</t>
        </is>
      </c>
      <c r="F158" s="43" t="inlineStr">
        <is>
          <t>Revisor A</t>
        </is>
      </c>
      <c r="G158" s="43" t="inlineStr">
        <is>
          <t>Señales fisiológicas</t>
        </is>
      </c>
      <c r="H158" s="43" t="inlineStr">
        <is>
          <t>Machine Learning</t>
        </is>
      </c>
      <c r="I158" s="43" t="inlineStr">
        <is>
          <t>Screening</t>
        </is>
      </c>
      <c r="J158" s="43" t="inlineStr">
        <is>
          <t>doi:10.1038/srep31107</t>
        </is>
      </c>
      <c r="K158" s="41" t="inlineStr">
        <is>
          <t>Included in prior final corpus</t>
        </is>
      </c>
      <c r="L158" s="41" t="str"/>
      <c r="M158" s="43" t="str"/>
      <c r="N158" s="41" t="str"/>
      <c r="O158" s="43">
        <f>COUNTIF($B$2:$B$277,B158)</f>
        <v/>
      </c>
      <c r="P158" s="43">
        <f>COUNTIF($J$2:$J$277,J158)</f>
        <v/>
      </c>
    </row>
    <row r="159" ht="30" customHeight="1">
      <c r="A159" s="130" t="n">
        <v>158</v>
      </c>
      <c r="B159" s="130" t="n">
        <v>172</v>
      </c>
      <c r="C159" s="130" t="n">
        <v>2024</v>
      </c>
      <c r="D159" s="41" t="inlineStr">
        <is>
          <t>Using #ActuallyAutistic on Twitter for Precision Diagnosis of Autism Spectrum Disorder: Machine Learning Study</t>
        </is>
      </c>
      <c r="E159" s="43" t="inlineStr">
        <is>
          <t>https://doi.org/10.2196/52660</t>
        </is>
      </c>
      <c r="F159" s="43" t="inlineStr">
        <is>
          <t>Ambos (piloto)</t>
        </is>
      </c>
      <c r="G159" s="43" t="inlineStr">
        <is>
          <t>Texto · NLP</t>
        </is>
      </c>
      <c r="H159" s="43" t="inlineStr">
        <is>
          <t>Machine Learning</t>
        </is>
      </c>
      <c r="I159" s="43" t="inlineStr">
        <is>
          <t>Screening</t>
        </is>
      </c>
      <c r="J159" s="43" t="inlineStr">
        <is>
          <t>doi:10.2196/52660</t>
        </is>
      </c>
      <c r="K159" s="41" t="inlineStr">
        <is>
          <t>Included in prior final corpus</t>
        </is>
      </c>
      <c r="L159" s="41" t="str"/>
      <c r="M159" s="43" t="str"/>
      <c r="N159" s="41" t="str"/>
      <c r="O159" s="43">
        <f>COUNTIF($B$2:$B$277,B159)</f>
        <v/>
      </c>
      <c r="P159" s="43">
        <f>COUNTIF($J$2:$J$277,J159)</f>
        <v/>
      </c>
    </row>
    <row r="160" ht="30" customHeight="1">
      <c r="A160" s="130" t="n">
        <v>159</v>
      </c>
      <c r="B160" s="130" t="n">
        <v>173</v>
      </c>
      <c r="C160" s="130" t="n">
        <v>2023</v>
      </c>
      <c r="D160" s="41" t="inlineStr">
        <is>
          <t>Using machine learning to improve diagnostic assessment of ASD in the light of specific differential and co-occurring diagnoses</t>
        </is>
      </c>
      <c r="E160" s="43" t="inlineStr">
        <is>
          <t>https://doi.org/10.1111/JCPP.13650</t>
        </is>
      </c>
      <c r="F160" s="43" t="inlineStr">
        <is>
          <t>Revisor A</t>
        </is>
      </c>
      <c r="G160" s="43" t="inlineStr">
        <is>
          <t>Texto · NLP</t>
        </is>
      </c>
      <c r="H160" s="43" t="inlineStr">
        <is>
          <t>Machine Learning</t>
        </is>
      </c>
      <c r="I160" s="43" t="inlineStr">
        <is>
          <t>Diagnosis</t>
        </is>
      </c>
      <c r="J160" s="43" t="inlineStr">
        <is>
          <t>doi:10.1111/jcpp.13650</t>
        </is>
      </c>
      <c r="K160" s="41" t="inlineStr">
        <is>
          <t>Included in prior final corpus</t>
        </is>
      </c>
      <c r="L160" s="41" t="str"/>
      <c r="M160" s="43" t="str"/>
      <c r="N160" s="41" t="str"/>
      <c r="O160" s="43">
        <f>COUNTIF($B$2:$B$277,B160)</f>
        <v/>
      </c>
      <c r="P160" s="43">
        <f>COUNTIF($J$2:$J$277,J160)</f>
        <v/>
      </c>
    </row>
    <row r="161" ht="30" customHeight="1">
      <c r="A161" s="130" t="n">
        <v>160</v>
      </c>
      <c r="B161" s="130" t="n">
        <v>174</v>
      </c>
      <c r="C161" s="130" t="n">
        <v>2023</v>
      </c>
      <c r="D161" s="41" t="inlineStr">
        <is>
          <t>A Framework to Diagnose Autism Spectrum Disorder Using Morphological Connectivity of sMRI and XGBoost</t>
        </is>
      </c>
      <c r="E161" s="43" t="inlineStr">
        <is>
          <t>https://doi.org/10.3233/SHTI230734</t>
        </is>
      </c>
      <c r="F161" s="43" t="inlineStr">
        <is>
          <t>Revisor A</t>
        </is>
      </c>
      <c r="G161" s="43" t="inlineStr">
        <is>
          <t>Imagen</t>
        </is>
      </c>
      <c r="H161" s="43" t="inlineStr">
        <is>
          <t>Híbrido</t>
        </is>
      </c>
      <c r="I161" s="43" t="inlineStr">
        <is>
          <t>Diagnosis</t>
        </is>
      </c>
      <c r="J161" s="43" t="inlineStr">
        <is>
          <t>doi:10.3233/shti230734</t>
        </is>
      </c>
      <c r="K161" s="41" t="inlineStr">
        <is>
          <t>Included in prior final corpus</t>
        </is>
      </c>
      <c r="L161" s="41" t="str"/>
      <c r="M161" s="43" t="str"/>
      <c r="N161" s="41" t="str"/>
      <c r="O161" s="43">
        <f>COUNTIF($B$2:$B$277,B161)</f>
        <v/>
      </c>
      <c r="P161" s="43">
        <f>COUNTIF($J$2:$J$277,J161)</f>
        <v/>
      </c>
    </row>
    <row r="162" ht="30" customHeight="1">
      <c r="A162" s="130" t="n">
        <v>161</v>
      </c>
      <c r="B162" s="130" t="n">
        <v>175</v>
      </c>
      <c r="C162" s="130" t="n">
        <v>2023</v>
      </c>
      <c r="D162" s="41" t="inlineStr">
        <is>
          <t>A machine learning approach for understanding the metabolomics response of children with autism spectrum disorder to medical cannabis treatment</t>
        </is>
      </c>
      <c r="E162" s="43" t="inlineStr">
        <is>
          <t>https://doi.org/10.1038/s41598-023-40073-0</t>
        </is>
      </c>
      <c r="F162" s="43" t="inlineStr">
        <is>
          <t>Revisor A</t>
        </is>
      </c>
      <c r="G162" s="43" t="inlineStr">
        <is>
          <t>No especificado</t>
        </is>
      </c>
      <c r="H162" s="43" t="inlineStr">
        <is>
          <t>Machine Learning</t>
        </is>
      </c>
      <c r="I162" s="43" t="inlineStr">
        <is>
          <t>Monitoring/intervention</t>
        </is>
      </c>
      <c r="J162" s="43" t="inlineStr">
        <is>
          <t>doi:10.1038/s41598-023-40073-0</t>
        </is>
      </c>
      <c r="K162" s="41" t="inlineStr">
        <is>
          <t>Included in prior final corpus</t>
        </is>
      </c>
      <c r="L162" s="41" t="str"/>
      <c r="M162" s="43" t="str"/>
      <c r="N162" s="41" t="str"/>
      <c r="O162" s="43">
        <f>COUNTIF($B$2:$B$277,B162)</f>
        <v/>
      </c>
      <c r="P162" s="43">
        <f>COUNTIF($J$2:$J$277,J162)</f>
        <v/>
      </c>
    </row>
    <row r="163" ht="30" customHeight="1">
      <c r="A163" s="130" t="n">
        <v>162</v>
      </c>
      <c r="B163" s="130" t="n">
        <v>177</v>
      </c>
      <c r="C163" s="130" t="n">
        <v>2024</v>
      </c>
      <c r="D163" s="41" t="inlineStr">
        <is>
          <t>Aided Diagnosis of\&amp;#xa0;Autism Spectrum Disorder Based on\&amp;#xa0;a\&amp;#xa0;Mixed Neural Network Model</t>
        </is>
      </c>
      <c r="E163" s="43" t="inlineStr">
        <is>
          <t>https://doi.org/10.1007/978-981-99-8141-0_12</t>
        </is>
      </c>
      <c r="F163" s="43" t="inlineStr">
        <is>
          <t>Revisor A</t>
        </is>
      </c>
      <c r="G163" s="43" t="inlineStr">
        <is>
          <t>No especificado</t>
        </is>
      </c>
      <c r="H163" s="43" t="inlineStr">
        <is>
          <t>Deep Learning</t>
        </is>
      </c>
      <c r="I163" s="43" t="inlineStr">
        <is>
          <t>Diagnosis</t>
        </is>
      </c>
      <c r="J163" s="43" t="inlineStr">
        <is>
          <t>doi:10.1007/978-981-99-8141-0_12</t>
        </is>
      </c>
      <c r="K163" s="41" t="inlineStr">
        <is>
          <t>Included in prior final corpus</t>
        </is>
      </c>
      <c r="L163" s="41" t="str"/>
      <c r="M163" s="43" t="str"/>
      <c r="N163" s="41" t="str"/>
      <c r="O163" s="43">
        <f>COUNTIF($B$2:$B$277,B163)</f>
        <v/>
      </c>
      <c r="P163" s="43">
        <f>COUNTIF($J$2:$J$277,J163)</f>
        <v/>
      </c>
    </row>
    <row r="164" ht="30" customHeight="1">
      <c r="A164" s="130" t="n">
        <v>163</v>
      </c>
      <c r="B164" s="130" t="n">
        <v>178</v>
      </c>
      <c r="C164" s="130" t="n">
        <v>2019</v>
      </c>
      <c r="D164" s="41" t="inlineStr">
        <is>
          <t>Application of Single-Nucleotide Polymorphisms in the Diagnosis of Autism Spectrum Disorders: A Preliminary Study with Artificial Neural Networks</t>
        </is>
      </c>
      <c r="E164" s="43" t="inlineStr">
        <is>
          <t>https://doi.org/10.1007/s12031-019-01311-1</t>
        </is>
      </c>
      <c r="F164" s="43" t="inlineStr">
        <is>
          <t>Revisor B</t>
        </is>
      </c>
      <c r="G164" s="43" t="inlineStr">
        <is>
          <t>No especificado</t>
        </is>
      </c>
      <c r="H164" s="43" t="inlineStr">
        <is>
          <t>Deep Learning</t>
        </is>
      </c>
      <c r="I164" s="43" t="inlineStr">
        <is>
          <t>diagnosis</t>
        </is>
      </c>
      <c r="J164" s="43" t="inlineStr">
        <is>
          <t>doi:10.1007/s12031-019-01311-1</t>
        </is>
      </c>
      <c r="K164" s="41" t="inlineStr">
        <is>
          <t>Included in prior final corpus</t>
        </is>
      </c>
      <c r="L164" s="41" t="str"/>
      <c r="M164" s="43" t="str"/>
      <c r="N164" s="41" t="str"/>
      <c r="O164" s="43">
        <f>COUNTIF($B$2:$B$277,B164)</f>
        <v/>
      </c>
      <c r="P164" s="43">
        <f>COUNTIF($J$2:$J$277,J164)</f>
        <v/>
      </c>
    </row>
    <row r="165" ht="30" customHeight="1">
      <c r="A165" s="130" t="n">
        <v>164</v>
      </c>
      <c r="B165" s="130" t="n">
        <v>179</v>
      </c>
      <c r="C165" s="130" t="n">
        <v>2019</v>
      </c>
      <c r="D165" s="41" t="inlineStr">
        <is>
          <t>Autism spectrum disorder detection with machine learning methods</t>
        </is>
      </c>
      <c r="E165" s="43" t="inlineStr">
        <is>
          <t>https://doi.org/10.2174/2666082215666191111121115</t>
        </is>
      </c>
      <c r="F165" s="43" t="inlineStr">
        <is>
          <t>Revisor A</t>
        </is>
      </c>
      <c r="G165" s="43" t="inlineStr">
        <is>
          <t>Imagen</t>
        </is>
      </c>
      <c r="H165" s="43" t="inlineStr">
        <is>
          <t>Machine Learning</t>
        </is>
      </c>
      <c r="I165" s="43" t="inlineStr">
        <is>
          <t>Screening</t>
        </is>
      </c>
      <c r="J165" s="43" t="inlineStr">
        <is>
          <t>doi:10.2174/2666082215666191111121115</t>
        </is>
      </c>
      <c r="K165" s="41" t="inlineStr">
        <is>
          <t>Included in prior final corpus</t>
        </is>
      </c>
      <c r="L165" s="41" t="str"/>
      <c r="M165" s="43" t="str"/>
      <c r="N165" s="41" t="str"/>
      <c r="O165" s="43">
        <f>COUNTIF($B$2:$B$277,B165)</f>
        <v/>
      </c>
      <c r="P165" s="43">
        <f>COUNTIF($J$2:$J$277,J165)</f>
        <v/>
      </c>
    </row>
    <row r="166" ht="30" customHeight="1">
      <c r="A166" s="130" t="n">
        <v>165</v>
      </c>
      <c r="B166" s="130" t="n">
        <v>180</v>
      </c>
      <c r="C166" s="130" t="n">
        <v>2024</v>
      </c>
      <c r="D166" s="41" t="inlineStr">
        <is>
          <t>Biosignal comparison for autism assessment using machine learning models and virtual reality</t>
        </is>
      </c>
      <c r="E166" s="43" t="inlineStr">
        <is>
          <t>https://doi.org/10.1016/j.compbiomed.2024.108194</t>
        </is>
      </c>
      <c r="F166" s="43" t="inlineStr">
        <is>
          <t>Revisor A</t>
        </is>
      </c>
      <c r="G166" s="43" t="inlineStr">
        <is>
          <t>Señales fisiológicas</t>
        </is>
      </c>
      <c r="H166" s="43" t="inlineStr">
        <is>
          <t>Machine Learning</t>
        </is>
      </c>
      <c r="I166" s="43" t="inlineStr">
        <is>
          <t>Screening</t>
        </is>
      </c>
      <c r="J166" s="43" t="inlineStr">
        <is>
          <t>doi:10.1016/j.compbiomed.2024.108194</t>
        </is>
      </c>
      <c r="K166" s="41" t="inlineStr">
        <is>
          <t>Included in prior final corpus</t>
        </is>
      </c>
      <c r="L166" s="41" t="str"/>
      <c r="M166" s="43" t="str"/>
      <c r="N166" s="41" t="str"/>
      <c r="O166" s="43">
        <f>COUNTIF($B$2:$B$277,B166)</f>
        <v/>
      </c>
      <c r="P166" s="43">
        <f>COUNTIF($J$2:$J$277,J166)</f>
        <v/>
      </c>
    </row>
    <row r="167" ht="30" customHeight="1">
      <c r="A167" s="130" t="n">
        <v>166</v>
      </c>
      <c r="B167" s="130" t="n">
        <v>182</v>
      </c>
      <c r="C167" s="130" t="n">
        <v>2019</v>
      </c>
      <c r="D167" s="41" t="inlineStr">
        <is>
          <t>COMBINED ANALYSIS OF THE ORAL MICROBIOME AND MICROTRANSCRIPTOME OF AUTISM SPECTRUM DISORDER</t>
        </is>
      </c>
      <c r="E167" s="43" t="inlineStr">
        <is>
          <t>https://doi.org/10.1016/j.euroneuro.2017.08.321</t>
        </is>
      </c>
      <c r="F167" s="43" t="inlineStr">
        <is>
          <t>Revisor B</t>
        </is>
      </c>
      <c r="G167" s="43" t="inlineStr">
        <is>
          <t>Señales fisiológicas</t>
        </is>
      </c>
      <c r="H167" s="43" t="inlineStr">
        <is>
          <t>Machine Learning</t>
        </is>
      </c>
      <c r="I167" s="43" t="inlineStr">
        <is>
          <t>screening</t>
        </is>
      </c>
      <c r="J167" s="43" t="inlineStr">
        <is>
          <t>doi:10.1016/j.euroneuro.2017.08.321</t>
        </is>
      </c>
      <c r="K167" s="41" t="inlineStr">
        <is>
          <t>Included in prior final corpus</t>
        </is>
      </c>
      <c r="L167" s="41" t="str"/>
      <c r="M167" s="43" t="str"/>
      <c r="N167" s="41" t="str"/>
      <c r="O167" s="43">
        <f>COUNTIF($B$2:$B$277,B167)</f>
        <v/>
      </c>
      <c r="P167" s="43">
        <f>COUNTIF($J$2:$J$277,J167)</f>
        <v/>
      </c>
    </row>
    <row r="168" ht="30" customHeight="1">
      <c r="A168" s="130" t="n">
        <v>167</v>
      </c>
      <c r="B168" s="130" t="n">
        <v>183</v>
      </c>
      <c r="C168" s="130" t="n">
        <v>2021</v>
      </c>
      <c r="D168" s="41" t="inlineStr">
        <is>
          <t>Computational Methods to Measure Patterns of Gaze in Toddlers with Autism Spectrum Disorder</t>
        </is>
      </c>
      <c r="E168" s="43" t="inlineStr">
        <is>
          <t>https://doi.org/10.1001/jamapediatrics.2021.0530</t>
        </is>
      </c>
      <c r="F168" s="43" t="inlineStr">
        <is>
          <t>Revisor B</t>
        </is>
      </c>
      <c r="G168" s="43" t="inlineStr">
        <is>
          <t>Imagen</t>
        </is>
      </c>
      <c r="H168" s="43" t="inlineStr">
        <is>
          <t>Deep Learning</t>
        </is>
      </c>
      <c r="I168" s="43" t="inlineStr">
        <is>
          <t>Screening</t>
        </is>
      </c>
      <c r="J168" s="43" t="inlineStr">
        <is>
          <t>doi:10.1001/jamapediatrics.2021.0530</t>
        </is>
      </c>
      <c r="K168" s="41" t="inlineStr">
        <is>
          <t>Included in prior final corpus</t>
        </is>
      </c>
      <c r="L168" s="41" t="str"/>
      <c r="M168" s="43" t="str"/>
      <c r="N168" s="41" t="str"/>
      <c r="O168" s="43">
        <f>COUNTIF($B$2:$B$277,B168)</f>
        <v/>
      </c>
      <c r="P168" s="43">
        <f>COUNTIF($J$2:$J$277,J168)</f>
        <v/>
      </c>
    </row>
    <row r="169" ht="30" customHeight="1">
      <c r="A169" s="130" t="n">
        <v>168</v>
      </c>
      <c r="B169" s="130" t="n">
        <v>184</v>
      </c>
      <c r="C169" s="130" t="n">
        <v>2021</v>
      </c>
      <c r="D169" s="41" t="inlineStr">
        <is>
          <t>Computerized Assessment of Motor Imitation as a Scalable Method for Distinguishing Children With Autism</t>
        </is>
      </c>
      <c r="E169" s="43" t="inlineStr">
        <is>
          <t>https://doi.org/10.1016/j.bpsc.2020.09.001</t>
        </is>
      </c>
      <c r="F169" s="43" t="inlineStr">
        <is>
          <t>Revisor A</t>
        </is>
      </c>
      <c r="G169" s="43" t="inlineStr">
        <is>
          <t>Imagen</t>
        </is>
      </c>
      <c r="H169" s="43" t="inlineStr">
        <is>
          <t>Machine Learning</t>
        </is>
      </c>
      <c r="I169" s="43" t="inlineStr">
        <is>
          <t>Screening</t>
        </is>
      </c>
      <c r="J169" s="43" t="inlineStr">
        <is>
          <t>doi:10.1016/j.bpsc.2020.09.001</t>
        </is>
      </c>
      <c r="K169" s="41" t="inlineStr">
        <is>
          <t>Included in prior final corpus</t>
        </is>
      </c>
      <c r="L169" s="41" t="str"/>
      <c r="M169" s="43" t="str"/>
      <c r="N169" s="41" t="str"/>
      <c r="O169" s="43">
        <f>COUNTIF($B$2:$B$277,B169)</f>
        <v/>
      </c>
      <c r="P169" s="43">
        <f>COUNTIF($J$2:$J$277,J169)</f>
        <v/>
      </c>
    </row>
    <row r="170" ht="30" customHeight="1">
      <c r="A170" s="130" t="n">
        <v>169</v>
      </c>
      <c r="B170" s="130" t="n">
        <v>185</v>
      </c>
      <c r="C170" s="130" t="n">
        <v>2025</v>
      </c>
      <c r="D170" s="41" t="inlineStr">
        <is>
          <t>Construction of ASD Intervention System Based On Neural Network Model</t>
        </is>
      </c>
      <c r="E170" s="43" t="inlineStr">
        <is>
          <t>https://doi.org/10.1016/j.procs.2025.05.032</t>
        </is>
      </c>
      <c r="F170" s="43" t="inlineStr">
        <is>
          <t>Revisor A</t>
        </is>
      </c>
      <c r="G170" s="43" t="inlineStr">
        <is>
          <t>Imagen</t>
        </is>
      </c>
      <c r="H170" s="43" t="inlineStr">
        <is>
          <t>Híbrido</t>
        </is>
      </c>
      <c r="I170" s="43" t="inlineStr">
        <is>
          <t>Monitoring/intervention</t>
        </is>
      </c>
      <c r="J170" s="43" t="inlineStr">
        <is>
          <t>doi:10.1016/j.procs.2025.05.032</t>
        </is>
      </c>
      <c r="K170" s="41" t="inlineStr">
        <is>
          <t>Included in prior final corpus</t>
        </is>
      </c>
      <c r="L170" s="41" t="str"/>
      <c r="M170" s="43" t="str"/>
      <c r="N170" s="41" t="str"/>
      <c r="O170" s="43">
        <f>COUNTIF($B$2:$B$277,B170)</f>
        <v/>
      </c>
      <c r="P170" s="43">
        <f>COUNTIF($J$2:$J$277,J170)</f>
        <v/>
      </c>
    </row>
    <row r="171" ht="30" customHeight="1">
      <c r="A171" s="130" t="n">
        <v>170</v>
      </c>
      <c r="B171" s="130" t="n">
        <v>186</v>
      </c>
      <c r="C171" s="130" t="n">
        <v>2024</v>
      </c>
      <c r="D171" s="41" t="inlineStr">
        <is>
          <t>Decoding Autism: Uncovering patterns in brain connectivity through sparsity analysis with rs-fMRI data</t>
        </is>
      </c>
      <c r="E171" s="43" t="inlineStr">
        <is>
          <t>https://doi.org/10.1016/j.jneumeth.2024.110100</t>
        </is>
      </c>
      <c r="F171" s="43" t="inlineStr">
        <is>
          <t>Revisor A</t>
        </is>
      </c>
      <c r="G171" s="43" t="inlineStr">
        <is>
          <t>Señales fisiológicas</t>
        </is>
      </c>
      <c r="H171" s="43" t="inlineStr">
        <is>
          <t>Deep Learning</t>
        </is>
      </c>
      <c r="I171" s="43" t="inlineStr">
        <is>
          <t>Diagnosis</t>
        </is>
      </c>
      <c r="J171" s="43" t="inlineStr">
        <is>
          <t>doi:10.1016/j.jneumeth.2024.110100</t>
        </is>
      </c>
      <c r="K171" s="41" t="inlineStr">
        <is>
          <t>Included in prior final corpus</t>
        </is>
      </c>
      <c r="L171" s="41" t="str"/>
      <c r="M171" s="43" t="str"/>
      <c r="N171" s="41" t="str"/>
      <c r="O171" s="43">
        <f>COUNTIF($B$2:$B$277,B171)</f>
        <v/>
      </c>
      <c r="P171" s="43">
        <f>COUNTIF($J$2:$J$277,J171)</f>
        <v/>
      </c>
    </row>
    <row r="172" ht="30" customHeight="1">
      <c r="A172" s="130" t="n">
        <v>171</v>
      </c>
      <c r="B172" s="130" t="n">
        <v>187</v>
      </c>
      <c r="C172" s="130" t="n">
        <v>2025</v>
      </c>
      <c r="D172" s="41" t="inlineStr">
        <is>
          <t>Deep Radiomics for Autism Diagnosis and Age Prediction</t>
        </is>
      </c>
      <c r="E172" s="43" t="inlineStr">
        <is>
          <t>https://doi.org/10.1109/THMS.2025.3526957</t>
        </is>
      </c>
      <c r="F172" s="43" t="inlineStr">
        <is>
          <t>Revisor B</t>
        </is>
      </c>
      <c r="G172" s="43" t="inlineStr">
        <is>
          <t>Imagen</t>
        </is>
      </c>
      <c r="H172" s="43" t="inlineStr">
        <is>
          <t>Híbrido</t>
        </is>
      </c>
      <c r="I172" s="43" t="inlineStr">
        <is>
          <t>diagnosis</t>
        </is>
      </c>
      <c r="J172" s="43" t="inlineStr">
        <is>
          <t>doi:10.1109/thms.2025.3526957</t>
        </is>
      </c>
      <c r="K172" s="41" t="inlineStr">
        <is>
          <t>Included in prior final corpus</t>
        </is>
      </c>
      <c r="L172" s="41" t="str"/>
      <c r="M172" s="43" t="str"/>
      <c r="N172" s="41" t="str"/>
      <c r="O172" s="43">
        <f>COUNTIF($B$2:$B$277,B172)</f>
        <v/>
      </c>
      <c r="P172" s="43">
        <f>COUNTIF($J$2:$J$277,J172)</f>
        <v/>
      </c>
    </row>
    <row r="173" ht="30" customHeight="1">
      <c r="A173" s="130" t="n">
        <v>172</v>
      </c>
      <c r="B173" s="130" t="n">
        <v>188</v>
      </c>
      <c r="C173" s="130" t="n">
        <v>2020</v>
      </c>
      <c r="D173" s="41" t="inlineStr">
        <is>
          <t>Deep-learning-based detection of infants with autism spectrum disorder using auto-encoder feature representation</t>
        </is>
      </c>
      <c r="E173" s="43" t="inlineStr">
        <is>
          <t>https://doi.org/10.3390/s20236762</t>
        </is>
      </c>
      <c r="F173" s="43" t="inlineStr">
        <is>
          <t>Revisor A</t>
        </is>
      </c>
      <c r="G173" s="43" t="inlineStr">
        <is>
          <t>Audio · Voz</t>
        </is>
      </c>
      <c r="H173" s="43" t="inlineStr">
        <is>
          <t>Deep Learning</t>
        </is>
      </c>
      <c r="I173" s="43" t="inlineStr">
        <is>
          <t>Screening</t>
        </is>
      </c>
      <c r="J173" s="43" t="inlineStr">
        <is>
          <t>doi:10.3390/s20236762</t>
        </is>
      </c>
      <c r="K173" s="41" t="inlineStr">
        <is>
          <t>Included in prior final corpus</t>
        </is>
      </c>
      <c r="L173" s="41" t="str"/>
      <c r="M173" s="43" t="str"/>
      <c r="N173" s="41" t="str"/>
      <c r="O173" s="43">
        <f>COUNTIF($B$2:$B$277,B173)</f>
        <v/>
      </c>
      <c r="P173" s="43">
        <f>COUNTIF($J$2:$J$277,J173)</f>
        <v/>
      </c>
    </row>
    <row r="174" ht="30" customHeight="1">
      <c r="A174" s="130" t="n">
        <v>173</v>
      </c>
      <c r="B174" s="130" t="n">
        <v>189</v>
      </c>
      <c r="C174" s="130" t="n">
        <v>2024</v>
      </c>
      <c r="D174" s="41" t="inlineStr">
        <is>
          <t>Early identification of autism spectrum disorder based on machine learning with eye-tracking data</t>
        </is>
      </c>
      <c r="E174" s="43" t="inlineStr">
        <is>
          <t>https://doi.org/10.1016/j.jad.2024.04.049</t>
        </is>
      </c>
      <c r="F174" s="43" t="inlineStr">
        <is>
          <t>Revisor A</t>
        </is>
      </c>
      <c r="G174" s="43" t="inlineStr">
        <is>
          <t>Imagen</t>
        </is>
      </c>
      <c r="H174" s="43" t="inlineStr">
        <is>
          <t>Híbrido</t>
        </is>
      </c>
      <c r="I174" s="43" t="inlineStr">
        <is>
          <t>Screening</t>
        </is>
      </c>
      <c r="J174" s="43" t="inlineStr">
        <is>
          <t>doi:10.1016/j.jad.2024.04.049</t>
        </is>
      </c>
      <c r="K174" s="41" t="inlineStr">
        <is>
          <t>Included in prior final corpus</t>
        </is>
      </c>
      <c r="L174" s="41" t="str"/>
      <c r="M174" s="43" t="str"/>
      <c r="N174" s="41" t="str"/>
      <c r="O174" s="43">
        <f>COUNTIF($B$2:$B$277,B174)</f>
        <v/>
      </c>
      <c r="P174" s="43">
        <f>COUNTIF($J$2:$J$277,J174)</f>
        <v/>
      </c>
    </row>
    <row r="175" ht="30" customHeight="1">
      <c r="A175" s="130" t="n">
        <v>174</v>
      </c>
      <c r="B175" s="130" t="n">
        <v>190</v>
      </c>
      <c r="C175" s="130" t="n">
        <v>2019</v>
      </c>
      <c r="D175" s="41" t="inlineStr">
        <is>
          <t>Examining overlap and homogeneity in ASD, ADHD, and OCD: a data-driven, diagnosis-agnostic approach</t>
        </is>
      </c>
      <c r="E175" s="43" t="inlineStr">
        <is>
          <t>https://doi.org/10.1038/s41398-019-0631-2</t>
        </is>
      </c>
      <c r="F175" s="43" t="inlineStr">
        <is>
          <t>Revisor B</t>
        </is>
      </c>
      <c r="G175" s="43" t="inlineStr">
        <is>
          <t>No especificado</t>
        </is>
      </c>
      <c r="H175" s="43" t="inlineStr">
        <is>
          <t>Deep Learning</t>
        </is>
      </c>
      <c r="I175" s="43" t="inlineStr">
        <is>
          <t>diagnosis</t>
        </is>
      </c>
      <c r="J175" s="43" t="inlineStr">
        <is>
          <t>doi:10.1038/s41398-019-0631-2</t>
        </is>
      </c>
      <c r="K175" s="41" t="inlineStr">
        <is>
          <t>Included in prior final corpus</t>
        </is>
      </c>
      <c r="L175" s="41" t="str"/>
      <c r="M175" s="43" t="str"/>
      <c r="N175" s="41" t="str"/>
      <c r="O175" s="43">
        <f>COUNTIF($B$2:$B$277,B175)</f>
        <v/>
      </c>
      <c r="P175" s="43">
        <f>COUNTIF($J$2:$J$277,J175)</f>
        <v/>
      </c>
    </row>
    <row r="176" ht="30" customHeight="1">
      <c r="A176" s="130" t="n">
        <v>175</v>
      </c>
      <c r="B176" s="130" t="n">
        <v>191</v>
      </c>
      <c r="C176" s="130" t="n">
        <v>2021</v>
      </c>
      <c r="D176" s="41" t="inlineStr">
        <is>
          <t>Explainable and scalable machine learning algorithms for detection of autism spectrum disorder using fMRI data</t>
        </is>
      </c>
      <c r="E176" s="43" t="inlineStr">
        <is>
          <t>https://doi.org/10.1016/B978-0-12-822822-7.00004-1</t>
        </is>
      </c>
      <c r="F176" s="43" t="inlineStr">
        <is>
          <t>Revisor B</t>
        </is>
      </c>
      <c r="G176" s="43" t="inlineStr">
        <is>
          <t>Señales fisiológicas</t>
        </is>
      </c>
      <c r="H176" s="43" t="inlineStr">
        <is>
          <t>Híbrido</t>
        </is>
      </c>
      <c r="I176" s="43" t="inlineStr">
        <is>
          <t>Diagnosis</t>
        </is>
      </c>
      <c r="J176" s="43" t="inlineStr">
        <is>
          <t>doi:10.1016/b978-0-12-822822-7.00004-1</t>
        </is>
      </c>
      <c r="K176" s="41" t="inlineStr">
        <is>
          <t>Included in prior final corpus</t>
        </is>
      </c>
      <c r="L176" s="41" t="str"/>
      <c r="M176" s="43" t="str"/>
      <c r="N176" s="41" t="str"/>
      <c r="O176" s="43">
        <f>COUNTIF($B$2:$B$277,B176)</f>
        <v/>
      </c>
      <c r="P176" s="43">
        <f>COUNTIF($J$2:$J$277,J176)</f>
        <v/>
      </c>
    </row>
    <row r="177" ht="30" customHeight="1">
      <c r="A177" s="130" t="n">
        <v>176</v>
      </c>
      <c r="B177" s="130" t="n">
        <v>193</v>
      </c>
      <c r="C177" s="130" t="n">
        <v>2022</v>
      </c>
      <c r="D177" s="41" t="inlineStr">
        <is>
          <t>Feasibility Study of\&amp;#xa0;a\&amp;#xa0;ML-Based ASD Monitoring System</t>
        </is>
      </c>
      <c r="E177" s="43" t="inlineStr">
        <is>
          <t>https://doi.org/10.1007/978-3-031-06242-1_27</t>
        </is>
      </c>
      <c r="F177" s="43" t="inlineStr">
        <is>
          <t>Revisor B</t>
        </is>
      </c>
      <c r="G177" s="43" t="inlineStr">
        <is>
          <t>No especificado</t>
        </is>
      </c>
      <c r="H177" s="43" t="inlineStr">
        <is>
          <t>Machine Learning</t>
        </is>
      </c>
      <c r="I177" s="43" t="inlineStr">
        <is>
          <t>Monitoring/intervention</t>
        </is>
      </c>
      <c r="J177" s="43" t="inlineStr">
        <is>
          <t>doi:10.1007/978-3-031-06242-1_27</t>
        </is>
      </c>
      <c r="K177" s="41" t="inlineStr">
        <is>
          <t>Included in prior final corpus</t>
        </is>
      </c>
      <c r="L177" s="41" t="str"/>
      <c r="M177" s="43" t="str"/>
      <c r="N177" s="41" t="str"/>
      <c r="O177" s="43">
        <f>COUNTIF($B$2:$B$277,B177)</f>
        <v/>
      </c>
      <c r="P177" s="43">
        <f>COUNTIF($J$2:$J$277,J177)</f>
        <v/>
      </c>
    </row>
    <row r="178" ht="30" customHeight="1">
      <c r="A178" s="130" t="n">
        <v>177</v>
      </c>
      <c r="B178" s="130" t="n">
        <v>194</v>
      </c>
      <c r="C178" s="130" t="n">
        <v>2020</v>
      </c>
      <c r="D178" s="41" t="inlineStr">
        <is>
          <t>Feature replacement methods enable reliable home video analysis for machine learning detection of autism</t>
        </is>
      </c>
      <c r="E178" s="43" t="inlineStr">
        <is>
          <t>https://doi.org/10.1038/s41598-020-76874-w</t>
        </is>
      </c>
      <c r="F178" s="43" t="inlineStr">
        <is>
          <t>Revisor B</t>
        </is>
      </c>
      <c r="G178" s="43" t="inlineStr">
        <is>
          <t>Imagen</t>
        </is>
      </c>
      <c r="H178" s="43" t="inlineStr">
        <is>
          <t>Machine Learning</t>
        </is>
      </c>
      <c r="I178" s="43" t="inlineStr">
        <is>
          <t>diagnosis</t>
        </is>
      </c>
      <c r="J178" s="43" t="inlineStr">
        <is>
          <t>doi:10.1038/s41598-020-76874-w</t>
        </is>
      </c>
      <c r="K178" s="41" t="inlineStr">
        <is>
          <t>Included in prior final corpus</t>
        </is>
      </c>
      <c r="L178" s="41" t="str"/>
      <c r="M178" s="43" t="str"/>
      <c r="N178" s="41" t="str"/>
      <c r="O178" s="43">
        <f>COUNTIF($B$2:$B$277,B178)</f>
        <v/>
      </c>
      <c r="P178" s="43">
        <f>COUNTIF($J$2:$J$277,J178)</f>
        <v/>
      </c>
    </row>
    <row r="179" ht="30" customHeight="1">
      <c r="A179" s="130" t="n">
        <v>178</v>
      </c>
      <c r="B179" s="130" t="n">
        <v>195</v>
      </c>
      <c r="C179" s="130" t="n">
        <v>2021</v>
      </c>
      <c r="D179" s="41" t="inlineStr">
        <is>
          <t>Fuzzy logic-based hybrid knowledge systems for the detection and diagnosis of childhood autism</t>
        </is>
      </c>
      <c r="E179" s="43" t="inlineStr">
        <is>
          <t>https://doi.org/10.1016/B978-0-12-822271-3.00016-5</t>
        </is>
      </c>
      <c r="F179" s="43" t="inlineStr">
        <is>
          <t>Revisor A</t>
        </is>
      </c>
      <c r="G179" s="43" t="inlineStr">
        <is>
          <t>No especificado</t>
        </is>
      </c>
      <c r="H179" s="43" t="inlineStr">
        <is>
          <t>Machine Learning</t>
        </is>
      </c>
      <c r="I179" s="43" t="inlineStr">
        <is>
          <t>diagnosis</t>
        </is>
      </c>
      <c r="J179" s="43" t="inlineStr">
        <is>
          <t>doi:10.1016/b978-0-12-822271-3.00016-5</t>
        </is>
      </c>
      <c r="K179" s="41" t="inlineStr">
        <is>
          <t>Included in prior final corpus</t>
        </is>
      </c>
      <c r="L179" s="41" t="str"/>
      <c r="M179" s="43" t="str"/>
      <c r="N179" s="41" t="str"/>
      <c r="O179" s="43">
        <f>COUNTIF($B$2:$B$277,B179)</f>
        <v/>
      </c>
      <c r="P179" s="43">
        <f>COUNTIF($J$2:$J$277,J179)</f>
        <v/>
      </c>
    </row>
    <row r="180" ht="30" customHeight="1">
      <c r="A180" s="130" t="n">
        <v>179</v>
      </c>
      <c r="B180" s="130" t="n">
        <v>196</v>
      </c>
      <c r="C180" s="130" t="n">
        <v>2022</v>
      </c>
      <c r="D180" s="41" t="inlineStr">
        <is>
          <t>Genetic factor analysis for an early diagnosis of autism through machine learning</t>
        </is>
      </c>
      <c r="E180" s="43" t="inlineStr">
        <is>
          <t>https://doi.org/10.1016/B978-0-323-98352-5.00001-X</t>
        </is>
      </c>
      <c r="F180" s="43" t="inlineStr">
        <is>
          <t>Revisor B</t>
        </is>
      </c>
      <c r="G180" s="43" t="inlineStr">
        <is>
          <t>No especificado</t>
        </is>
      </c>
      <c r="H180" s="43" t="inlineStr">
        <is>
          <t>Deep Learning</t>
        </is>
      </c>
      <c r="I180" s="43" t="inlineStr">
        <is>
          <t>Prognosis</t>
        </is>
      </c>
      <c r="J180" s="43" t="inlineStr">
        <is>
          <t>doi:10.1016/b978-0-323-98352-5.00001-x</t>
        </is>
      </c>
      <c r="K180" s="41" t="inlineStr">
        <is>
          <t>Included in prior final corpus</t>
        </is>
      </c>
      <c r="L180" s="41" t="str"/>
      <c r="M180" s="43" t="str"/>
      <c r="N180" s="41" t="str"/>
      <c r="O180" s="43">
        <f>COUNTIF($B$2:$B$277,B180)</f>
        <v/>
      </c>
      <c r="P180" s="43">
        <f>COUNTIF($J$2:$J$277,J180)</f>
        <v/>
      </c>
    </row>
    <row r="181" ht="30" customHeight="1">
      <c r="A181" s="130" t="n">
        <v>180</v>
      </c>
      <c r="B181" s="130" t="n">
        <v>197</v>
      </c>
      <c r="C181" s="130" t="n">
        <v>2022</v>
      </c>
      <c r="D181" s="41" t="inlineStr">
        <is>
          <t>Hybrid Diagnosis Models for Autism Patients Based on Medical and Sociodemographic Features Using Machine Learning and Multicriteria Decision-Making (MCDM) Techniques: An Evaluation and Benchmarking Framework</t>
        </is>
      </c>
      <c r="E181" s="43" t="inlineStr">
        <is>
          <t>https://doi.org/10.1155/2022/9410222</t>
        </is>
      </c>
      <c r="F181" s="43" t="inlineStr">
        <is>
          <t>Revisor A</t>
        </is>
      </c>
      <c r="G181" s="43" t="inlineStr">
        <is>
          <t>Texto · NLP</t>
        </is>
      </c>
      <c r="H181" s="43" t="inlineStr">
        <is>
          <t>Machine Learning</t>
        </is>
      </c>
      <c r="I181" s="43" t="inlineStr">
        <is>
          <t>Diagnosis</t>
        </is>
      </c>
      <c r="J181" s="43" t="inlineStr">
        <is>
          <t>doi:10.1155/2022/9410222</t>
        </is>
      </c>
      <c r="K181" s="41" t="inlineStr">
        <is>
          <t>Included in prior final corpus</t>
        </is>
      </c>
      <c r="L181" s="41" t="str"/>
      <c r="M181" s="43" t="str"/>
      <c r="N181" s="41" t="str"/>
      <c r="O181" s="43">
        <f>COUNTIF($B$2:$B$277,B181)</f>
        <v/>
      </c>
      <c r="P181" s="43">
        <f>COUNTIF($J$2:$J$277,J181)</f>
        <v/>
      </c>
    </row>
    <row r="182" ht="30" customHeight="1">
      <c r="A182" s="130" t="n">
        <v>181</v>
      </c>
      <c r="B182" s="130" t="n">
        <v>199</v>
      </c>
      <c r="C182" s="130" t="n">
        <v>2021</v>
      </c>
      <c r="D182" s="41" t="inlineStr">
        <is>
          <t>Informing developmental milestone achievement for children with autism: Machine learning approach</t>
        </is>
      </c>
      <c r="E182" s="43" t="inlineStr">
        <is>
          <t>https://doi.org/10.2196/29242</t>
        </is>
      </c>
      <c r="F182" s="43" t="inlineStr">
        <is>
          <t>Revisor B</t>
        </is>
      </c>
      <c r="G182" s="43" t="inlineStr">
        <is>
          <t>No especificado</t>
        </is>
      </c>
      <c r="H182" s="43" t="inlineStr">
        <is>
          <t>Híbrido</t>
        </is>
      </c>
      <c r="I182" s="43" t="inlineStr">
        <is>
          <t>screening</t>
        </is>
      </c>
      <c r="J182" s="43" t="inlineStr">
        <is>
          <t>doi:10.2196/29242</t>
        </is>
      </c>
      <c r="K182" s="41" t="inlineStr">
        <is>
          <t>Included in prior final corpus</t>
        </is>
      </c>
      <c r="L182" s="41" t="str"/>
      <c r="M182" s="43" t="str"/>
      <c r="N182" s="41" t="str"/>
      <c r="O182" s="43">
        <f>COUNTIF($B$2:$B$277,B182)</f>
        <v/>
      </c>
      <c r="P182" s="43">
        <f>COUNTIF($J$2:$J$277,J182)</f>
        <v/>
      </c>
    </row>
    <row r="183" ht="30" customHeight="1">
      <c r="A183" s="130" t="n">
        <v>182</v>
      </c>
      <c r="B183" s="130" t="n">
        <v>200</v>
      </c>
      <c r="C183" s="130" t="n">
        <v>2024</v>
      </c>
      <c r="D183" s="41" t="inlineStr">
        <is>
          <t>Machine learning based autism screening tool—a modified approach</t>
        </is>
      </c>
      <c r="E183" s="43" t="inlineStr">
        <is>
          <t>https://doi.org/10.1007/s11042-024-18519-y</t>
        </is>
      </c>
      <c r="F183" s="43" t="inlineStr">
        <is>
          <t>Revisor A</t>
        </is>
      </c>
      <c r="G183" s="43" t="inlineStr">
        <is>
          <t>No especificado</t>
        </is>
      </c>
      <c r="H183" s="43" t="inlineStr">
        <is>
          <t>Machine Learning</t>
        </is>
      </c>
      <c r="I183" s="43" t="inlineStr">
        <is>
          <t>Screening</t>
        </is>
      </c>
      <c r="J183" s="43" t="inlineStr">
        <is>
          <t>doi:10.1007/s11042-024-18519-y</t>
        </is>
      </c>
      <c r="K183" s="41" t="inlineStr">
        <is>
          <t>Included in prior final corpus</t>
        </is>
      </c>
      <c r="L183" s="41" t="str"/>
      <c r="M183" s="43" t="str"/>
      <c r="N183" s="41" t="str"/>
      <c r="O183" s="43">
        <f>COUNTIF($B$2:$B$277,B183)</f>
        <v/>
      </c>
      <c r="P183" s="43">
        <f>COUNTIF($J$2:$J$277,J183)</f>
        <v/>
      </c>
    </row>
    <row r="184" ht="30" customHeight="1">
      <c r="A184" s="130" t="n">
        <v>183</v>
      </c>
      <c r="B184" s="130" t="n">
        <v>201</v>
      </c>
      <c r="C184" s="130" t="n">
        <v>2025</v>
      </c>
      <c r="D184" s="41" t="inlineStr">
        <is>
          <t>Machine Learning–Based Approach for Early Screening of Autism Spectrum Disorders</t>
        </is>
      </c>
      <c r="E184" s="43" t="inlineStr">
        <is>
          <t>https://doi.org/10.1155/ACIS/9975499</t>
        </is>
      </c>
      <c r="F184" s="43" t="inlineStr">
        <is>
          <t>Revisor A</t>
        </is>
      </c>
      <c r="G184" s="43" t="inlineStr">
        <is>
          <t>Señales fisiológicas</t>
        </is>
      </c>
      <c r="H184" s="43" t="inlineStr">
        <is>
          <t>Machine Learning</t>
        </is>
      </c>
      <c r="I184" s="43" t="inlineStr">
        <is>
          <t>Screening</t>
        </is>
      </c>
      <c r="J184" s="43" t="inlineStr">
        <is>
          <t>doi:10.1155/acis/9975499</t>
        </is>
      </c>
      <c r="K184" s="41" t="inlineStr">
        <is>
          <t>Included in prior final corpus</t>
        </is>
      </c>
      <c r="L184" s="41" t="str"/>
      <c r="M184" s="43" t="str"/>
      <c r="N184" s="41" t="str"/>
      <c r="O184" s="43">
        <f>COUNTIF($B$2:$B$277,B184)</f>
        <v/>
      </c>
      <c r="P184" s="43">
        <f>COUNTIF($J$2:$J$277,J184)</f>
        <v/>
      </c>
    </row>
    <row r="185" ht="30" customHeight="1">
      <c r="A185" s="130" t="n">
        <v>184</v>
      </c>
      <c r="B185" s="130" t="n">
        <v>202</v>
      </c>
      <c r="C185" s="130" t="n">
        <v>2024</v>
      </c>
      <c r="D185" s="41" t="inlineStr">
        <is>
          <t>Model selection to achieve reproducible associations between resting state EEG features and autism</t>
        </is>
      </c>
      <c r="E185" s="43" t="inlineStr">
        <is>
          <t>https://doi.org/10.1038/s41598-024-76659-5</t>
        </is>
      </c>
      <c r="F185" s="43" t="inlineStr">
        <is>
          <t>Revisor A</t>
        </is>
      </c>
      <c r="G185" s="43" t="inlineStr">
        <is>
          <t>Señales fisiológicas</t>
        </is>
      </c>
      <c r="H185" s="43" t="inlineStr">
        <is>
          <t>Deep Learning</t>
        </is>
      </c>
      <c r="I185" s="43" t="inlineStr">
        <is>
          <t>Diagnosis</t>
        </is>
      </c>
      <c r="J185" s="43" t="inlineStr">
        <is>
          <t>doi:10.1038/s41598-024-76659-5</t>
        </is>
      </c>
      <c r="K185" s="41" t="inlineStr">
        <is>
          <t>Included in prior final corpus</t>
        </is>
      </c>
      <c r="L185" s="41" t="str"/>
      <c r="M185" s="43" t="str"/>
      <c r="N185" s="41" t="str"/>
      <c r="O185" s="43">
        <f>COUNTIF($B$2:$B$277,B185)</f>
        <v/>
      </c>
      <c r="P185" s="43">
        <f>COUNTIF($J$2:$J$277,J185)</f>
        <v/>
      </c>
    </row>
    <row r="186" ht="30" customHeight="1">
      <c r="A186" s="130" t="n">
        <v>185</v>
      </c>
      <c r="B186" s="130" t="n">
        <v>203</v>
      </c>
      <c r="C186" s="130" t="n">
        <v>2025</v>
      </c>
      <c r="D186" s="41" t="inlineStr">
        <is>
          <t>Multimodal autism detection: Deep hybrid model with improved feature level fusion</t>
        </is>
      </c>
      <c r="E186" s="43" t="inlineStr">
        <is>
          <t>https://doi.org/10.1016/j.cmpb.2024.108492</t>
        </is>
      </c>
      <c r="F186" s="43" t="inlineStr">
        <is>
          <t>Revisor B</t>
        </is>
      </c>
      <c r="G186" s="43" t="inlineStr">
        <is>
          <t>Imagen</t>
        </is>
      </c>
      <c r="H186" s="43" t="inlineStr">
        <is>
          <t>Híbrido</t>
        </is>
      </c>
      <c r="I186" s="43" t="inlineStr">
        <is>
          <t>Screening</t>
        </is>
      </c>
      <c r="J186" s="43" t="inlineStr">
        <is>
          <t>doi:10.1016/j.cmpb.2024.108492</t>
        </is>
      </c>
      <c r="K186" s="41" t="inlineStr">
        <is>
          <t>Included in prior final corpus</t>
        </is>
      </c>
      <c r="L186" s="41" t="str"/>
      <c r="M186" s="43" t="str"/>
      <c r="N186" s="41" t="str"/>
      <c r="O186" s="43">
        <f>COUNTIF($B$2:$B$277,B186)</f>
        <v/>
      </c>
      <c r="P186" s="43">
        <f>COUNTIF($J$2:$J$277,J186)</f>
        <v/>
      </c>
    </row>
    <row r="187" ht="30" customHeight="1">
      <c r="A187" s="130" t="n">
        <v>186</v>
      </c>
      <c r="B187" s="130" t="n">
        <v>204</v>
      </c>
      <c r="C187" s="130" t="n">
        <v>2016</v>
      </c>
      <c r="D187" s="41" t="inlineStr">
        <is>
          <t>Multi-task feature selection via supervised canonical graph matching for diagnosis of autism spectrum disorder</t>
        </is>
      </c>
      <c r="E187" s="43" t="inlineStr">
        <is>
          <t>https://doi.org/10.1007/s11682-015-9360-1</t>
        </is>
      </c>
      <c r="F187" s="43" t="inlineStr">
        <is>
          <t>Revisor B</t>
        </is>
      </c>
      <c r="G187" s="43" t="inlineStr">
        <is>
          <t>No especificado</t>
        </is>
      </c>
      <c r="H187" s="43" t="inlineStr">
        <is>
          <t>Machine Learning</t>
        </is>
      </c>
      <c r="I187" s="43" t="inlineStr">
        <is>
          <t>Diagnosis</t>
        </is>
      </c>
      <c r="J187" s="43" t="inlineStr">
        <is>
          <t>doi:10.1007/s11682-015-9360-1</t>
        </is>
      </c>
      <c r="K187" s="41" t="inlineStr">
        <is>
          <t>Included in prior final corpus</t>
        </is>
      </c>
      <c r="L187" s="41" t="str"/>
      <c r="M187" s="43" t="str"/>
      <c r="N187" s="41" t="str"/>
      <c r="O187" s="43">
        <f>COUNTIF($B$2:$B$277,B187)</f>
        <v/>
      </c>
      <c r="P187" s="43">
        <f>COUNTIF($J$2:$J$277,J187)</f>
        <v/>
      </c>
    </row>
    <row r="188" ht="30" customHeight="1">
      <c r="A188" s="130" t="n">
        <v>187</v>
      </c>
      <c r="B188" s="130" t="n">
        <v>205</v>
      </c>
      <c r="C188" s="130" t="n">
        <v>2024</v>
      </c>
      <c r="D188" s="41" t="inlineStr">
        <is>
          <t>Off-Body Sleep Analysis for Predicting Adverse Behavior in Individuals With Autism Spectrum Disorder</t>
        </is>
      </c>
      <c r="E188" s="43" t="inlineStr">
        <is>
          <t>https://doi.org/10.1109/JBHI.2024.3455942</t>
        </is>
      </c>
      <c r="F188" s="43" t="inlineStr">
        <is>
          <t>Revisor A</t>
        </is>
      </c>
      <c r="G188" s="43" t="inlineStr">
        <is>
          <t>Imagen</t>
        </is>
      </c>
      <c r="H188" s="43" t="inlineStr">
        <is>
          <t>Deep Learning</t>
        </is>
      </c>
      <c r="I188" s="43" t="inlineStr">
        <is>
          <t>Monitoring/intervention</t>
        </is>
      </c>
      <c r="J188" s="43" t="inlineStr">
        <is>
          <t>doi:10.1109/jbhi.2024.3455942</t>
        </is>
      </c>
      <c r="K188" s="41" t="inlineStr">
        <is>
          <t>Included in prior final corpus</t>
        </is>
      </c>
      <c r="L188" s="41" t="str"/>
      <c r="M188" s="43" t="str"/>
      <c r="N188" s="41" t="str"/>
      <c r="O188" s="43">
        <f>COUNTIF($B$2:$B$277,B188)</f>
        <v/>
      </c>
      <c r="P188" s="43">
        <f>COUNTIF($J$2:$J$277,J188)</f>
        <v/>
      </c>
    </row>
    <row r="189" ht="30" customHeight="1">
      <c r="A189" s="130" t="n">
        <v>188</v>
      </c>
      <c r="B189" s="130" t="n">
        <v>206</v>
      </c>
      <c r="C189" s="130" t="n">
        <v>2019</v>
      </c>
      <c r="D189" s="41" t="inlineStr">
        <is>
          <t>Overlaps in brain dynamic functional connectivity between schizophrenia and autism spectrum disorder</t>
        </is>
      </c>
      <c r="E189" s="43" t="inlineStr">
        <is>
          <t>https://doi.org/10.1016/j.sciaf.2018.e00019</t>
        </is>
      </c>
      <c r="F189" s="43" t="inlineStr">
        <is>
          <t>Ambos (piloto)</t>
        </is>
      </c>
      <c r="G189" s="43" t="inlineStr">
        <is>
          <t>Multimodal</t>
        </is>
      </c>
      <c r="H189" s="43" t="inlineStr">
        <is>
          <t>Deep Learning</t>
        </is>
      </c>
      <c r="I189" s="43" t="inlineStr">
        <is>
          <t>Diagnosis</t>
        </is>
      </c>
      <c r="J189" s="43" t="inlineStr">
        <is>
          <t>doi:10.1016/j.sciaf.2018.e00019</t>
        </is>
      </c>
      <c r="K189" s="41" t="inlineStr">
        <is>
          <t>Included in prior final corpus</t>
        </is>
      </c>
      <c r="L189" s="41" t="str"/>
      <c r="M189" s="43" t="str"/>
      <c r="N189" s="41" t="str"/>
      <c r="O189" s="43">
        <f>COUNTIF($B$2:$B$277,B189)</f>
        <v/>
      </c>
      <c r="P189" s="43">
        <f>COUNTIF($J$2:$J$277,J189)</f>
        <v/>
      </c>
    </row>
    <row r="190" ht="30" customHeight="1">
      <c r="A190" s="130" t="n">
        <v>189</v>
      </c>
      <c r="B190" s="130" t="n">
        <v>207</v>
      </c>
      <c r="C190" s="130" t="n">
        <v>2025</v>
      </c>
      <c r="D190" s="41" t="inlineStr">
        <is>
          <t>Persistent spectral based machine learning method for autism spectrum disorder classification</t>
        </is>
      </c>
      <c r="E190" s="43" t="inlineStr">
        <is>
          <t>https://doi.org/10.1016/j.neucom.2025.130780</t>
        </is>
      </c>
      <c r="F190" s="43" t="inlineStr">
        <is>
          <t>Revisor B</t>
        </is>
      </c>
      <c r="G190" s="43" t="inlineStr">
        <is>
          <t>Señales fisiológicas</t>
        </is>
      </c>
      <c r="H190" s="43" t="inlineStr">
        <is>
          <t>Deep Learning</t>
        </is>
      </c>
      <c r="I190" s="43" t="inlineStr">
        <is>
          <t>diagnosis</t>
        </is>
      </c>
      <c r="J190" s="43" t="inlineStr">
        <is>
          <t>doi:10.1016/j.neucom.2025.130780</t>
        </is>
      </c>
      <c r="K190" s="41" t="inlineStr">
        <is>
          <t>Included in prior final corpus</t>
        </is>
      </c>
      <c r="L190" s="41" t="str"/>
      <c r="M190" s="43" t="str"/>
      <c r="N190" s="41" t="str"/>
      <c r="O190" s="43">
        <f>COUNTIF($B$2:$B$277,B190)</f>
        <v/>
      </c>
      <c r="P190" s="43">
        <f>COUNTIF($J$2:$J$277,J190)</f>
        <v/>
      </c>
    </row>
    <row r="191" ht="30" customHeight="1">
      <c r="A191" s="130" t="n">
        <v>190</v>
      </c>
      <c r="B191" s="130" t="n">
        <v>208</v>
      </c>
      <c r="C191" s="130" t="n">
        <v>2022</v>
      </c>
      <c r="D191" s="41" t="inlineStr">
        <is>
          <t>Phenotypic differences between female and male individuals with suspicion of autism spectrum disorder</t>
        </is>
      </c>
      <c r="E191" s="43" t="inlineStr">
        <is>
          <t>https://doi.org/10.1186/s13229-022-00491-9</t>
        </is>
      </c>
      <c r="F191" s="43" t="inlineStr">
        <is>
          <t>Revisor B</t>
        </is>
      </c>
      <c r="G191" s="43" t="inlineStr">
        <is>
          <t>No especificado</t>
        </is>
      </c>
      <c r="H191" s="43" t="inlineStr">
        <is>
          <t>Machine Learning</t>
        </is>
      </c>
      <c r="I191" s="43" t="inlineStr">
        <is>
          <t>diagnosis</t>
        </is>
      </c>
      <c r="J191" s="43" t="inlineStr">
        <is>
          <t>doi:10.1186/s13229-022-00491-9</t>
        </is>
      </c>
      <c r="K191" s="41" t="inlineStr">
        <is>
          <t>Included in prior final corpus</t>
        </is>
      </c>
      <c r="L191" s="41" t="str"/>
      <c r="M191" s="43" t="str"/>
      <c r="N191" s="41" t="str"/>
      <c r="O191" s="43">
        <f>COUNTIF($B$2:$B$277,B191)</f>
        <v/>
      </c>
      <c r="P191" s="43">
        <f>COUNTIF($J$2:$J$277,J191)</f>
        <v/>
      </c>
    </row>
    <row r="192" ht="30" customHeight="1">
      <c r="A192" s="130" t="n">
        <v>191</v>
      </c>
      <c r="B192" s="130" t="n">
        <v>209</v>
      </c>
      <c r="C192" s="130" t="n">
        <v>2024</v>
      </c>
      <c r="D192" s="41" t="inlineStr">
        <is>
          <t>Predicting individual autistic symptoms for patients with autism spectrum disorder using interregional morphological connectivity</t>
        </is>
      </c>
      <c r="E192" s="43" t="inlineStr">
        <is>
          <t>https://doi.org/10.1016/j.pscychresns.2024.111822</t>
        </is>
      </c>
      <c r="F192" s="43" t="inlineStr">
        <is>
          <t>Revisor A</t>
        </is>
      </c>
      <c r="G192" s="43" t="inlineStr">
        <is>
          <t>Multimodal</t>
        </is>
      </c>
      <c r="H192" s="43" t="inlineStr">
        <is>
          <t>Machine Learning</t>
        </is>
      </c>
      <c r="I192" s="43" t="inlineStr">
        <is>
          <t>Monitoring/intervention</t>
        </is>
      </c>
      <c r="J192" s="43" t="inlineStr">
        <is>
          <t>doi:10.1016/j.pscychresns.2024.111822</t>
        </is>
      </c>
      <c r="K192" s="41" t="inlineStr">
        <is>
          <t>Included in prior final corpus</t>
        </is>
      </c>
      <c r="L192" s="41" t="str"/>
      <c r="M192" s="43" t="str"/>
      <c r="N192" s="41" t="str"/>
      <c r="O192" s="43">
        <f>COUNTIF($B$2:$B$277,B192)</f>
        <v/>
      </c>
      <c r="P192" s="43">
        <f>COUNTIF($J$2:$J$277,J192)</f>
        <v/>
      </c>
    </row>
    <row r="193" ht="30" customHeight="1">
      <c r="A193" s="130" t="n">
        <v>192</v>
      </c>
      <c r="B193" s="130" t="n">
        <v>210</v>
      </c>
      <c r="C193" s="130" t="n">
        <v>2023</v>
      </c>
      <c r="D193" s="41" t="inlineStr">
        <is>
          <t>Prediction of Behavioral Improvement Through Resting-State Electroencephalography and Clinical Severity in a Randomized Controlled Trial Testing Bumetanide in Autism Spectrum Disorder</t>
        </is>
      </c>
      <c r="E193" s="43" t="inlineStr">
        <is>
          <t>https://doi.org/10.1016/j.bpsc.2021.08.009</t>
        </is>
      </c>
      <c r="F193" s="43" t="inlineStr">
        <is>
          <t>Revisor A</t>
        </is>
      </c>
      <c r="G193" s="43" t="inlineStr">
        <is>
          <t>Señales fisiológicas</t>
        </is>
      </c>
      <c r="H193" s="43" t="inlineStr">
        <is>
          <t>Deep Learning</t>
        </is>
      </c>
      <c r="I193" s="43" t="inlineStr">
        <is>
          <t>Monitoring/intervention</t>
        </is>
      </c>
      <c r="J193" s="43" t="inlineStr">
        <is>
          <t>doi:10.1016/j.bpsc.2021.08.009</t>
        </is>
      </c>
      <c r="K193" s="41" t="inlineStr">
        <is>
          <t>Included in prior final corpus</t>
        </is>
      </c>
      <c r="L193" s="41" t="str"/>
      <c r="M193" s="43" t="str"/>
      <c r="N193" s="41" t="str"/>
      <c r="O193" s="43">
        <f>COUNTIF($B$2:$B$277,B193)</f>
        <v/>
      </c>
      <c r="P193" s="43">
        <f>COUNTIF($J$2:$J$277,J193)</f>
        <v/>
      </c>
    </row>
    <row r="194" ht="30" customHeight="1">
      <c r="A194" s="130" t="n">
        <v>193</v>
      </c>
      <c r="B194" s="130" t="n">
        <v>211</v>
      </c>
      <c r="C194" s="130" t="n">
        <v>2022</v>
      </c>
      <c r="D194" s="41" t="inlineStr">
        <is>
          <t>Prediction of Outcomes in Mini-Basketball Training Program for Preschool Children with Autism Using Machine Learning Models</t>
        </is>
      </c>
      <c r="E194" s="43" t="inlineStr">
        <is>
          <t>https://doi.org/10.32604/ijmhp.2022.020075</t>
        </is>
      </c>
      <c r="F194" s="43" t="inlineStr">
        <is>
          <t>Revisor B</t>
        </is>
      </c>
      <c r="G194" s="43" t="inlineStr">
        <is>
          <t>No especificado</t>
        </is>
      </c>
      <c r="H194" s="43" t="inlineStr">
        <is>
          <t>Machine Learning</t>
        </is>
      </c>
      <c r="I194" s="43" t="inlineStr">
        <is>
          <t>monitoring_intervention</t>
        </is>
      </c>
      <c r="J194" s="43" t="inlineStr">
        <is>
          <t>doi:10.32604/ijmhp.2022.020075</t>
        </is>
      </c>
      <c r="K194" s="41" t="inlineStr">
        <is>
          <t>Included in prior final corpus</t>
        </is>
      </c>
      <c r="L194" s="41" t="str"/>
      <c r="M194" s="43" t="str"/>
      <c r="N194" s="41" t="str"/>
      <c r="O194" s="43">
        <f>COUNTIF($B$2:$B$277,B194)</f>
        <v/>
      </c>
      <c r="P194" s="43">
        <f>COUNTIF($J$2:$J$277,J194)</f>
        <v/>
      </c>
    </row>
    <row r="195" ht="30" customHeight="1">
      <c r="A195" s="130" t="n">
        <v>194</v>
      </c>
      <c r="B195" s="130" t="n">
        <v>212</v>
      </c>
      <c r="C195" s="130" t="n">
        <v>2025</v>
      </c>
      <c r="D195" s="41" t="inlineStr">
        <is>
          <t>Pre-trained artificial intelligence language model represents pragmatic language variability central to autism and genetically related phenotypes</t>
        </is>
      </c>
      <c r="E195" s="43" t="inlineStr">
        <is>
          <t>https://doi.org/10.1177/13623613241304488</t>
        </is>
      </c>
      <c r="F195" s="43" t="inlineStr">
        <is>
          <t>Revisor B</t>
        </is>
      </c>
      <c r="G195" s="43" t="inlineStr">
        <is>
          <t>Texto · NLP</t>
        </is>
      </c>
      <c r="H195" s="43" t="inlineStr">
        <is>
          <t>Deep Learning</t>
        </is>
      </c>
      <c r="I195" s="43" t="inlineStr">
        <is>
          <t>Monitoring/intervention</t>
        </is>
      </c>
      <c r="J195" s="43" t="inlineStr">
        <is>
          <t>doi:10.1177/13623613241304488</t>
        </is>
      </c>
      <c r="K195" s="41" t="inlineStr">
        <is>
          <t>Included in prior final corpus</t>
        </is>
      </c>
      <c r="L195" s="41" t="str"/>
      <c r="M195" s="43" t="str"/>
      <c r="N195" s="41" t="str"/>
      <c r="O195" s="43">
        <f>COUNTIF($B$2:$B$277,B195)</f>
        <v/>
      </c>
      <c r="P195" s="43">
        <f>COUNTIF($J$2:$J$277,J195)</f>
        <v/>
      </c>
    </row>
    <row r="196" ht="30" customHeight="1">
      <c r="A196" s="130" t="n">
        <v>195</v>
      </c>
      <c r="B196" s="130" t="n">
        <v>213</v>
      </c>
      <c r="C196" s="130" t="n">
        <v>2015</v>
      </c>
      <c r="D196" s="41" t="inlineStr">
        <is>
          <t>Resting state functional magnetic resonance imaging and neural network classified autism and control</t>
        </is>
      </c>
      <c r="E196" s="43" t="inlineStr">
        <is>
          <t>https://doi.org/10.1016/j.cortex.2014.08.011</t>
        </is>
      </c>
      <c r="F196" s="43" t="inlineStr">
        <is>
          <t>Revisor A</t>
        </is>
      </c>
      <c r="G196" s="43" t="inlineStr">
        <is>
          <t>Señales fisiológicas</t>
        </is>
      </c>
      <c r="H196" s="43" t="inlineStr">
        <is>
          <t>Deep Learning</t>
        </is>
      </c>
      <c r="I196" s="43" t="inlineStr">
        <is>
          <t>Diagnosis</t>
        </is>
      </c>
      <c r="J196" s="43" t="inlineStr">
        <is>
          <t>doi:10.1016/j.cortex.2014.08.011</t>
        </is>
      </c>
      <c r="K196" s="41" t="inlineStr">
        <is>
          <t>Included in prior final corpus</t>
        </is>
      </c>
      <c r="L196" s="41" t="str"/>
      <c r="M196" s="43" t="str"/>
      <c r="N196" s="41" t="str"/>
      <c r="O196" s="43">
        <f>COUNTIF($B$2:$B$277,B196)</f>
        <v/>
      </c>
      <c r="P196" s="43">
        <f>COUNTIF($J$2:$J$277,J196)</f>
        <v/>
      </c>
    </row>
    <row r="197" ht="30" customHeight="1">
      <c r="A197" s="130" t="n">
        <v>196</v>
      </c>
      <c r="B197" s="130" t="n">
        <v>214</v>
      </c>
      <c r="C197" s="130" t="n">
        <v>2021</v>
      </c>
      <c r="D197" s="41" t="inlineStr">
        <is>
          <t>Self-Paced Learning and Privileged Information based Cascaded Multi-column Classification algorithm for ASD diagnosis</t>
        </is>
      </c>
      <c r="E197" s="43" t="inlineStr">
        <is>
          <t>https://doi.org/10.1109/EMBC46164.2021.9630150</t>
        </is>
      </c>
      <c r="F197" s="43" t="inlineStr">
        <is>
          <t>Revisor B</t>
        </is>
      </c>
      <c r="G197" s="43" t="inlineStr">
        <is>
          <t>Imagen</t>
        </is>
      </c>
      <c r="H197" s="43" t="inlineStr">
        <is>
          <t>Deep Learning</t>
        </is>
      </c>
      <c r="I197" s="43" t="inlineStr">
        <is>
          <t>Diagnosis</t>
        </is>
      </c>
      <c r="J197" s="43" t="inlineStr">
        <is>
          <t>doi:10.1109/embc46164.2021.9630150</t>
        </is>
      </c>
      <c r="K197" s="41" t="inlineStr">
        <is>
          <t>Included in prior final corpus</t>
        </is>
      </c>
      <c r="L197" s="41" t="str"/>
      <c r="M197" s="43" t="str"/>
      <c r="N197" s="41" t="str"/>
      <c r="O197" s="43">
        <f>COUNTIF($B$2:$B$277,B197)</f>
        <v/>
      </c>
      <c r="P197" s="43">
        <f>COUNTIF($J$2:$J$277,J197)</f>
        <v/>
      </c>
    </row>
    <row r="198" ht="30" customHeight="1">
      <c r="A198" s="130" t="n">
        <v>197</v>
      </c>
      <c r="B198" s="130" t="n">
        <v>215</v>
      </c>
      <c r="C198" s="130" t="n">
        <v>2024</v>
      </c>
      <c r="D198" s="41" t="inlineStr">
        <is>
          <t>Smartphone Haptics Can Uncover Differences in Touch Interactions Between ASD and Neurotypicals</t>
        </is>
      </c>
      <c r="E198" s="43" t="inlineStr">
        <is>
          <t>https://doi.org/10.1145/3699749</t>
        </is>
      </c>
      <c r="F198" s="43" t="inlineStr">
        <is>
          <t>Revisor B</t>
        </is>
      </c>
      <c r="G198" s="43" t="inlineStr">
        <is>
          <t>Señales fisiológicas</t>
        </is>
      </c>
      <c r="H198" s="43" t="inlineStr">
        <is>
          <t>Deep Learning</t>
        </is>
      </c>
      <c r="I198" s="43" t="inlineStr">
        <is>
          <t>Screening</t>
        </is>
      </c>
      <c r="J198" s="43" t="inlineStr">
        <is>
          <t>doi:10.1145/3699749</t>
        </is>
      </c>
      <c r="K198" s="41" t="inlineStr">
        <is>
          <t>Included in prior final corpus</t>
        </is>
      </c>
      <c r="L198" s="41" t="str"/>
      <c r="M198" s="43" t="str"/>
      <c r="N198" s="41" t="str"/>
      <c r="O198" s="43">
        <f>COUNTIF($B$2:$B$277,B198)</f>
        <v/>
      </c>
      <c r="P198" s="43">
        <f>COUNTIF($J$2:$J$277,J198)</f>
        <v/>
      </c>
    </row>
    <row r="199" ht="30" customHeight="1">
      <c r="A199" s="130" t="n">
        <v>198</v>
      </c>
      <c r="B199" s="130" t="n">
        <v>216</v>
      </c>
      <c r="C199" s="130" t="n">
        <v>2025</v>
      </c>
      <c r="D199" s="41" t="inlineStr">
        <is>
          <t>Targeted metabolomics in children with autism spectrum disorder with and without developmental regression</t>
        </is>
      </c>
      <c r="E199" s="43" t="inlineStr">
        <is>
          <t>https://doi.org/10.1007/s11011-025-01604-y</t>
        </is>
      </c>
      <c r="F199" s="43" t="inlineStr">
        <is>
          <t>Revisor B</t>
        </is>
      </c>
      <c r="G199" s="43" t="inlineStr">
        <is>
          <t>No especificado</t>
        </is>
      </c>
      <c r="H199" s="43" t="inlineStr">
        <is>
          <t>Machine Learning</t>
        </is>
      </c>
      <c r="I199" s="43" t="inlineStr">
        <is>
          <t>diagnosis</t>
        </is>
      </c>
      <c r="J199" s="43" t="inlineStr">
        <is>
          <t>doi:10.1007/s11011-025-01604-y</t>
        </is>
      </c>
      <c r="K199" s="41" t="inlineStr">
        <is>
          <t>Included in prior final corpus</t>
        </is>
      </c>
      <c r="L199" s="41" t="str"/>
      <c r="M199" s="43" t="str"/>
      <c r="N199" s="41" t="str"/>
      <c r="O199" s="43">
        <f>COUNTIF($B$2:$B$277,B199)</f>
        <v/>
      </c>
      <c r="P199" s="43">
        <f>COUNTIF($J$2:$J$277,J199)</f>
        <v/>
      </c>
    </row>
    <row r="200" ht="30" customHeight="1">
      <c r="A200" s="130" t="n">
        <v>199</v>
      </c>
      <c r="B200" s="130" t="n">
        <v>217</v>
      </c>
      <c r="C200" s="130" t="n">
        <v>2024</v>
      </c>
      <c r="D200" s="41" t="inlineStr">
        <is>
          <t>Twinned neuroimaging analysis contributes to improving the classification of young people with autism spectrum disorder</t>
        </is>
      </c>
      <c r="E200" s="43" t="inlineStr">
        <is>
          <t>https://doi.org/10.1038/s41598-024-71174-z</t>
        </is>
      </c>
      <c r="F200" s="43" t="inlineStr">
        <is>
          <t>Revisor B</t>
        </is>
      </c>
      <c r="G200" s="43" t="inlineStr">
        <is>
          <t>Imagen</t>
        </is>
      </c>
      <c r="H200" s="43" t="inlineStr">
        <is>
          <t>Deep Learning</t>
        </is>
      </c>
      <c r="I200" s="43" t="inlineStr">
        <is>
          <t>Diagnosis</t>
        </is>
      </c>
      <c r="J200" s="43" t="inlineStr">
        <is>
          <t>doi:10.1038/s41598-024-71174-z</t>
        </is>
      </c>
      <c r="K200" s="41" t="inlineStr">
        <is>
          <t>Included in prior final corpus</t>
        </is>
      </c>
      <c r="L200" s="41" t="str"/>
      <c r="M200" s="43" t="str"/>
      <c r="N200" s="41" t="str"/>
      <c r="O200" s="43">
        <f>COUNTIF($B$2:$B$277,B200)</f>
        <v/>
      </c>
      <c r="P200" s="43">
        <f>COUNTIF($J$2:$J$277,J200)</f>
        <v/>
      </c>
    </row>
    <row r="201" ht="30" customHeight="1">
      <c r="A201" s="130" t="n">
        <v>200</v>
      </c>
      <c r="B201" s="130" t="n">
        <v>218</v>
      </c>
      <c r="C201" s="130" t="n">
        <v>2022</v>
      </c>
      <c r="D201" s="41" t="inlineStr">
        <is>
          <t>Using a small dataset to classify strength-interactions with an elastic display: a case study for the screening of autism spectrum disorder</t>
        </is>
      </c>
      <c r="E201" s="43" t="inlineStr">
        <is>
          <t>https://doi.org/10.1007/s13042-022-01554-2</t>
        </is>
      </c>
      <c r="F201" s="43" t="inlineStr">
        <is>
          <t>Revisor A</t>
        </is>
      </c>
      <c r="G201" s="43" t="inlineStr">
        <is>
          <t>Imagen</t>
        </is>
      </c>
      <c r="H201" s="43" t="inlineStr">
        <is>
          <t>Deep Learning</t>
        </is>
      </c>
      <c r="I201" s="43" t="inlineStr">
        <is>
          <t>Screening</t>
        </is>
      </c>
      <c r="J201" s="43" t="inlineStr">
        <is>
          <t>doi:10.1007/s13042-022-01554-2</t>
        </is>
      </c>
      <c r="K201" s="41" t="inlineStr">
        <is>
          <t>Included in prior final corpus</t>
        </is>
      </c>
      <c r="L201" s="41" t="str"/>
      <c r="M201" s="43" t="str"/>
      <c r="N201" s="41" t="str"/>
      <c r="O201" s="43">
        <f>COUNTIF($B$2:$B$277,B201)</f>
        <v/>
      </c>
      <c r="P201" s="43">
        <f>COUNTIF($J$2:$J$277,J201)</f>
        <v/>
      </c>
    </row>
    <row r="202" ht="30" customHeight="1">
      <c r="A202" s="130" t="n">
        <v>201</v>
      </c>
      <c r="B202" s="130" t="n">
        <v>219</v>
      </c>
      <c r="C202" s="130" t="n">
        <v>2024</v>
      </c>
      <c r="D202" s="41" t="inlineStr">
        <is>
          <t>Wearable EEG Neurofeedback Based-on Machine Learning Algorithms for Children with Autism: A Randomized, Placebo-controlled Study</t>
        </is>
      </c>
      <c r="E202" s="43" t="inlineStr">
        <is>
          <t>https://doi.org/10.1007/s11596-024-2938-3</t>
        </is>
      </c>
      <c r="F202" s="43" t="inlineStr">
        <is>
          <t>Revisor B</t>
        </is>
      </c>
      <c r="G202" s="43" t="inlineStr">
        <is>
          <t>Imagen</t>
        </is>
      </c>
      <c r="H202" s="43" t="inlineStr">
        <is>
          <t>Deep Learning</t>
        </is>
      </c>
      <c r="I202" s="43" t="inlineStr">
        <is>
          <t>Monitoring/intervention</t>
        </is>
      </c>
      <c r="J202" s="43" t="inlineStr">
        <is>
          <t>doi:10.1007/s11596-024-2938-3</t>
        </is>
      </c>
      <c r="K202" s="41" t="inlineStr">
        <is>
          <t>Included in prior final corpus</t>
        </is>
      </c>
      <c r="L202" s="41" t="str"/>
      <c r="M202" s="43" t="str"/>
      <c r="N202" s="41" t="str"/>
      <c r="O202" s="43">
        <f>COUNTIF($B$2:$B$277,B202)</f>
        <v/>
      </c>
      <c r="P202" s="43">
        <f>COUNTIF($J$2:$J$277,J202)</f>
        <v/>
      </c>
    </row>
    <row r="203" ht="30" customHeight="1">
      <c r="A203" s="130" t="n">
        <v>202</v>
      </c>
      <c r="B203" s="130" t="n">
        <v>220</v>
      </c>
      <c r="C203" s="130" t="n">
        <v>2025</v>
      </c>
      <c r="D203" s="41" t="inlineStr">
        <is>
          <t>1D-convolutional neural network and fast Walsh–Hadamard transform approach for diagnosing autism spectrum disorder</t>
        </is>
      </c>
      <c r="E203" s="43" t="inlineStr">
        <is>
          <t>https://doi.org/10.1007/s00521-025-11208-3</t>
        </is>
      </c>
      <c r="F203" s="43" t="inlineStr">
        <is>
          <t>Revisor B</t>
        </is>
      </c>
      <c r="G203" s="43" t="inlineStr">
        <is>
          <t>No especificado</t>
        </is>
      </c>
      <c r="H203" s="43" t="inlineStr">
        <is>
          <t>Deep Learning</t>
        </is>
      </c>
      <c r="I203" s="43" t="inlineStr">
        <is>
          <t>diagnosis</t>
        </is>
      </c>
      <c r="J203" s="43" t="inlineStr">
        <is>
          <t>doi:10.1007/s00521-025-11208-3</t>
        </is>
      </c>
      <c r="K203" s="41" t="inlineStr">
        <is>
          <t>Included in prior final corpus</t>
        </is>
      </c>
      <c r="L203" s="41" t="str"/>
      <c r="M203" s="43" t="str"/>
      <c r="N203" s="41" t="str"/>
      <c r="O203" s="43">
        <f>COUNTIF($B$2:$B$277,B203)</f>
        <v/>
      </c>
      <c r="P203" s="43">
        <f>COUNTIF($J$2:$J$277,J203)</f>
        <v/>
      </c>
    </row>
    <row r="204" ht="30" customHeight="1">
      <c r="A204" s="130" t="n">
        <v>203</v>
      </c>
      <c r="B204" s="130" t="n">
        <v>221</v>
      </c>
      <c r="C204" s="130" t="n">
        <v>2023</v>
      </c>
      <c r="D204" s="41" t="inlineStr">
        <is>
          <t>A hybrid Stacking-SMOTE model for optimizing the prediction of autistic genes</t>
        </is>
      </c>
      <c r="E204" s="43" t="inlineStr">
        <is>
          <t>https://doi.org/10.1186/S12859-023-05501-Y</t>
        </is>
      </c>
      <c r="F204" s="43" t="inlineStr">
        <is>
          <t>Revisor A</t>
        </is>
      </c>
      <c r="G204" s="43" t="inlineStr">
        <is>
          <t>No especificado</t>
        </is>
      </c>
      <c r="H204" s="43" t="inlineStr">
        <is>
          <t>Machine Learning</t>
        </is>
      </c>
      <c r="I204" s="43" t="inlineStr">
        <is>
          <t>Diagnosis</t>
        </is>
      </c>
      <c r="J204" s="43" t="inlineStr">
        <is>
          <t>doi:10.1186/s12859-023-05501-y</t>
        </is>
      </c>
      <c r="K204" s="41" t="inlineStr">
        <is>
          <t>Included in prior final corpus</t>
        </is>
      </c>
      <c r="L204" s="41" t="str"/>
      <c r="M204" s="43" t="str"/>
      <c r="N204" s="41" t="str"/>
      <c r="O204" s="43">
        <f>COUNTIF($B$2:$B$277,B204)</f>
        <v/>
      </c>
      <c r="P204" s="43">
        <f>COUNTIF($J$2:$J$277,J204)</f>
        <v/>
      </c>
    </row>
    <row r="205" ht="30" customHeight="1">
      <c r="A205" s="130" t="n">
        <v>204</v>
      </c>
      <c r="B205" s="130" t="n">
        <v>222</v>
      </c>
      <c r="C205" s="130" t="n">
        <v>2021</v>
      </c>
      <c r="D205" s="41" t="inlineStr">
        <is>
          <t>An amygdala-centered hyper-connectivity signature of threatening face processing predicts anxiety in youths with autism spectrum conditions</t>
        </is>
      </c>
      <c r="E205" s="43" t="inlineStr">
        <is>
          <t>https://doi.org/10.1002/AUR.2595</t>
        </is>
      </c>
      <c r="F205" s="43" t="inlineStr">
        <is>
          <t>Revisor A</t>
        </is>
      </c>
      <c r="G205" s="43" t="inlineStr">
        <is>
          <t>Imagen</t>
        </is>
      </c>
      <c r="H205" s="43" t="inlineStr">
        <is>
          <t>Machine Learning</t>
        </is>
      </c>
      <c r="I205" s="43" t="inlineStr">
        <is>
          <t>Monitoring/intervention</t>
        </is>
      </c>
      <c r="J205" s="43" t="inlineStr">
        <is>
          <t>doi:10.1002/aur.2595</t>
        </is>
      </c>
      <c r="K205" s="41" t="inlineStr">
        <is>
          <t>Included in prior final corpus</t>
        </is>
      </c>
      <c r="L205" s="41" t="str"/>
      <c r="M205" s="43" t="str"/>
      <c r="N205" s="41" t="str"/>
      <c r="O205" s="43">
        <f>COUNTIF($B$2:$B$277,B205)</f>
        <v/>
      </c>
      <c r="P205" s="43">
        <f>COUNTIF($J$2:$J$277,J205)</f>
        <v/>
      </c>
    </row>
    <row r="206" ht="30" customHeight="1">
      <c r="A206" s="130" t="n">
        <v>205</v>
      </c>
      <c r="B206" s="130" t="n">
        <v>223</v>
      </c>
      <c r="C206" s="130" t="n">
        <v>2024</v>
      </c>
      <c r="D206" s="41" t="inlineStr">
        <is>
          <t>An effective autism spectrum disorder screening method using machine learning classification techniques</t>
        </is>
      </c>
      <c r="E206" s="43" t="inlineStr">
        <is>
          <t>https://doi.org/10.1002/CPE.7898</t>
        </is>
      </c>
      <c r="F206" s="43" t="inlineStr">
        <is>
          <t>Revisor B</t>
        </is>
      </c>
      <c r="G206" s="43" t="inlineStr">
        <is>
          <t>No especificado</t>
        </is>
      </c>
      <c r="H206" s="43" t="inlineStr">
        <is>
          <t>Machine Learning</t>
        </is>
      </c>
      <c r="I206" s="43" t="inlineStr">
        <is>
          <t>Diagnosis</t>
        </is>
      </c>
      <c r="J206" s="43" t="inlineStr">
        <is>
          <t>doi:10.1002/cpe.7898</t>
        </is>
      </c>
      <c r="K206" s="41" t="inlineStr">
        <is>
          <t>Included in prior final corpus</t>
        </is>
      </c>
      <c r="L206" s="41" t="str"/>
      <c r="M206" s="43" t="str"/>
      <c r="N206" s="41" t="str"/>
      <c r="O206" s="43">
        <f>COUNTIF($B$2:$B$277,B206)</f>
        <v/>
      </c>
      <c r="P206" s="43">
        <f>COUNTIF($J$2:$J$277,J206)</f>
        <v/>
      </c>
    </row>
    <row r="207" ht="30" customHeight="1">
      <c r="A207" s="130" t="n">
        <v>206</v>
      </c>
      <c r="B207" s="130" t="n">
        <v>224</v>
      </c>
      <c r="C207" s="130" t="n">
        <v>2025</v>
      </c>
      <c r="D207" s="41" t="inlineStr">
        <is>
          <t>An ensemble classifier for emotion classification from EEG and GSR signals for autism detection</t>
        </is>
      </c>
      <c r="E207" s="43" t="inlineStr">
        <is>
          <t>https://doi.org/10.1016/j.cmpb.2025.108921</t>
        </is>
      </c>
      <c r="F207" s="43" t="inlineStr">
        <is>
          <t>Revisor B</t>
        </is>
      </c>
      <c r="G207" s="43" t="inlineStr">
        <is>
          <t>Señales fisiológicas</t>
        </is>
      </c>
      <c r="H207" s="43" t="inlineStr">
        <is>
          <t>Deep Learning</t>
        </is>
      </c>
      <c r="I207" s="43" t="inlineStr">
        <is>
          <t>Monitoring/intervention</t>
        </is>
      </c>
      <c r="J207" s="43" t="inlineStr">
        <is>
          <t>doi:10.1016/j.cmpb.2025.108921</t>
        </is>
      </c>
      <c r="K207" s="41" t="inlineStr">
        <is>
          <t>Included in prior final corpus</t>
        </is>
      </c>
      <c r="L207" s="41" t="str"/>
      <c r="M207" s="43" t="str"/>
      <c r="N207" s="41" t="str"/>
      <c r="O207" s="43">
        <f>COUNTIF($B$2:$B$277,B207)</f>
        <v/>
      </c>
      <c r="P207" s="43">
        <f>COUNTIF($J$2:$J$277,J207)</f>
        <v/>
      </c>
    </row>
    <row r="208" ht="30" customHeight="1">
      <c r="A208" s="130" t="n">
        <v>207</v>
      </c>
      <c r="B208" s="130" t="n">
        <v>225</v>
      </c>
      <c r="C208" s="130" t="n">
        <v>2019</v>
      </c>
      <c r="D208" s="41" t="inlineStr">
        <is>
          <t>Applying Eye Tracking to Identify Autism Spectrum Disorder in Children</t>
        </is>
      </c>
      <c r="E208" s="43" t="inlineStr">
        <is>
          <t>https://doi.org/10.1007/s10803-018-3690-y</t>
        </is>
      </c>
      <c r="F208" s="43" t="inlineStr">
        <is>
          <t>Revisor A</t>
        </is>
      </c>
      <c r="G208" s="43" t="inlineStr">
        <is>
          <t>Imagen</t>
        </is>
      </c>
      <c r="H208" s="43" t="inlineStr">
        <is>
          <t>Deep Learning</t>
        </is>
      </c>
      <c r="I208" s="43" t="inlineStr">
        <is>
          <t>Screening</t>
        </is>
      </c>
      <c r="J208" s="43" t="inlineStr">
        <is>
          <t>doi:10.1007/s10803-018-3690-y</t>
        </is>
      </c>
      <c r="K208" s="41" t="inlineStr">
        <is>
          <t>Included in prior final corpus</t>
        </is>
      </c>
      <c r="L208" s="41" t="str"/>
      <c r="M208" s="43" t="str"/>
      <c r="N208" s="41" t="str"/>
      <c r="O208" s="43">
        <f>COUNTIF($B$2:$B$277,B208)</f>
        <v/>
      </c>
      <c r="P208" s="43">
        <f>COUNTIF($J$2:$J$277,J208)</f>
        <v/>
      </c>
    </row>
    <row r="209" ht="30" customHeight="1">
      <c r="A209" s="130" t="n">
        <v>208</v>
      </c>
      <c r="B209" s="130" t="n">
        <v>226</v>
      </c>
      <c r="C209" s="130" t="n">
        <v>2023</v>
      </c>
      <c r="D209" s="41" t="inlineStr">
        <is>
          <t>Artificial intelligence and sensor-based autism spectrum disorder diagnosis using brain connectivity analysis</t>
        </is>
      </c>
      <c r="E209" s="43" t="inlineStr">
        <is>
          <t>https://doi.org/10.1016/j.compeleceng.2023.108720</t>
        </is>
      </c>
      <c r="F209" s="43" t="inlineStr">
        <is>
          <t>Revisor A</t>
        </is>
      </c>
      <c r="G209" s="43" t="inlineStr">
        <is>
          <t>Imagen</t>
        </is>
      </c>
      <c r="H209" s="43" t="inlineStr">
        <is>
          <t>Deep Learning</t>
        </is>
      </c>
      <c r="I209" s="43" t="inlineStr">
        <is>
          <t>Diagnosis</t>
        </is>
      </c>
      <c r="J209" s="43" t="inlineStr">
        <is>
          <t>doi:10.1016/j.compeleceng.2023.108720</t>
        </is>
      </c>
      <c r="K209" s="41" t="inlineStr">
        <is>
          <t>Included in prior final corpus</t>
        </is>
      </c>
      <c r="L209" s="41" t="str"/>
      <c r="M209" s="43" t="str"/>
      <c r="N209" s="41" t="str"/>
      <c r="O209" s="43">
        <f>COUNTIF($B$2:$B$277,B209)</f>
        <v/>
      </c>
      <c r="P209" s="43">
        <f>COUNTIF($J$2:$J$277,J209)</f>
        <v/>
      </c>
    </row>
    <row r="210" ht="30" customHeight="1">
      <c r="A210" s="130" t="n">
        <v>209</v>
      </c>
      <c r="B210" s="130" t="n">
        <v>227</v>
      </c>
      <c r="C210" s="130" t="n">
        <v>2024</v>
      </c>
      <c r="D210" s="41" t="inlineStr">
        <is>
          <t>Attention Level Evaluation in Children With Autism: Leveraging Head Pose and Gaze Parameters From Videos for Educational Intervention</t>
        </is>
      </c>
      <c r="E210" s="43" t="inlineStr">
        <is>
          <t>https://doi.org/10.1109/TLT.2024.3409702</t>
        </is>
      </c>
      <c r="F210" s="43" t="inlineStr">
        <is>
          <t>Revisor B</t>
        </is>
      </c>
      <c r="G210" s="43" t="inlineStr">
        <is>
          <t>Imagen</t>
        </is>
      </c>
      <c r="H210" s="43" t="inlineStr">
        <is>
          <t>Híbrido</t>
        </is>
      </c>
      <c r="I210" s="43" t="inlineStr">
        <is>
          <t>Monitoring/intervention</t>
        </is>
      </c>
      <c r="J210" s="43" t="inlineStr">
        <is>
          <t>doi:10.1109/tlt.2024.3409702</t>
        </is>
      </c>
      <c r="K210" s="41" t="inlineStr">
        <is>
          <t>Included in prior final corpus</t>
        </is>
      </c>
      <c r="L210" s="41" t="str"/>
      <c r="M210" s="43" t="str"/>
      <c r="N210" s="41" t="str"/>
      <c r="O210" s="43">
        <f>COUNTIF($B$2:$B$277,B210)</f>
        <v/>
      </c>
      <c r="P210" s="43">
        <f>COUNTIF($J$2:$J$277,J210)</f>
        <v/>
      </c>
    </row>
    <row r="211" ht="30" customHeight="1">
      <c r="A211" s="130" t="n">
        <v>210</v>
      </c>
      <c r="B211" s="130" t="n">
        <v>228</v>
      </c>
      <c r="C211" s="130" t="n">
        <v>2024</v>
      </c>
      <c r="D211" s="41" t="inlineStr">
        <is>
          <t>Autism Spectrum Disorder Diagnosis Using Graph Neural Network Based on\&amp;#xa0;Graph Pooling and\&amp;#xa0;Self-adjust Filter</t>
        </is>
      </c>
      <c r="E211" s="43" t="inlineStr">
        <is>
          <t>https://doi.org/10.1007/978-981-99-8558-6_35</t>
        </is>
      </c>
      <c r="F211" s="43" t="inlineStr">
        <is>
          <t>Revisor B</t>
        </is>
      </c>
      <c r="G211" s="43" t="inlineStr">
        <is>
          <t>No especificado</t>
        </is>
      </c>
      <c r="H211" s="43" t="inlineStr">
        <is>
          <t>Deep Learning</t>
        </is>
      </c>
      <c r="I211" s="43" t="inlineStr">
        <is>
          <t>Diagnosis</t>
        </is>
      </c>
      <c r="J211" s="43" t="inlineStr">
        <is>
          <t>doi:10.1007/978-981-99-8558-6_35</t>
        </is>
      </c>
      <c r="K211" s="41" t="inlineStr">
        <is>
          <t>Included in prior final corpus</t>
        </is>
      </c>
      <c r="L211" s="41" t="str"/>
      <c r="M211" s="43" t="str"/>
      <c r="N211" s="41" t="str"/>
      <c r="O211" s="43">
        <f>COUNTIF($B$2:$B$277,B211)</f>
        <v/>
      </c>
      <c r="P211" s="43">
        <f>COUNTIF($J$2:$J$277,J211)</f>
        <v/>
      </c>
    </row>
    <row r="212" ht="30" customHeight="1">
      <c r="A212" s="130" t="n">
        <v>211</v>
      </c>
      <c r="B212" s="130" t="n">
        <v>229</v>
      </c>
      <c r="C212" s="130" t="n">
        <v>2020</v>
      </c>
      <c r="D212" s="41" t="inlineStr">
        <is>
          <t>Autoencoder Based Methods for Diagnosis of Autism Spectrum Disorder</t>
        </is>
      </c>
      <c r="E212" s="43" t="inlineStr">
        <is>
          <t>https://doi.org/10.1007/978-3-030-46165-2_4</t>
        </is>
      </c>
      <c r="F212" s="43" t="inlineStr">
        <is>
          <t>Revisor B</t>
        </is>
      </c>
      <c r="G212" s="43" t="inlineStr">
        <is>
          <t>No especificado</t>
        </is>
      </c>
      <c r="H212" s="43" t="inlineStr">
        <is>
          <t>Deep Learning</t>
        </is>
      </c>
      <c r="I212" s="43" t="inlineStr">
        <is>
          <t>diagnosis</t>
        </is>
      </c>
      <c r="J212" s="43" t="inlineStr">
        <is>
          <t>doi:10.1007/978-3-030-46165-2_4</t>
        </is>
      </c>
      <c r="K212" s="41" t="inlineStr">
        <is>
          <t>Included in prior final corpus</t>
        </is>
      </c>
      <c r="L212" s="41" t="str"/>
      <c r="M212" s="43" t="str"/>
      <c r="N212" s="41" t="str"/>
      <c r="O212" s="43">
        <f>COUNTIF($B$2:$B$277,B212)</f>
        <v/>
      </c>
      <c r="P212" s="43">
        <f>COUNTIF($J$2:$J$277,J212)</f>
        <v/>
      </c>
    </row>
    <row r="213" ht="30" customHeight="1">
      <c r="A213" s="130" t="n">
        <v>212</v>
      </c>
      <c r="B213" s="130" t="n">
        <v>230</v>
      </c>
      <c r="C213" s="130" t="n">
        <v>2024</v>
      </c>
      <c r="D213" s="41" t="inlineStr">
        <is>
          <t>BrainWaveNet: Wavelet-based Transformer for Autism Spectrum Disorder Diagnosis</t>
        </is>
      </c>
      <c r="E213" s="43" t="inlineStr">
        <is>
          <t>https://doi.org/10.1007/978-3-031-72069-7_6</t>
        </is>
      </c>
      <c r="F213" s="43" t="inlineStr">
        <is>
          <t>Revisor A</t>
        </is>
      </c>
      <c r="G213" s="43" t="inlineStr">
        <is>
          <t>Señales fisiológicas</t>
        </is>
      </c>
      <c r="H213" s="43" t="inlineStr">
        <is>
          <t>Deep Learning</t>
        </is>
      </c>
      <c r="I213" s="43" t="inlineStr">
        <is>
          <t>Diagnosis</t>
        </is>
      </c>
      <c r="J213" s="43" t="inlineStr">
        <is>
          <t>doi:10.1007/978-3-031-72069-7_6</t>
        </is>
      </c>
      <c r="K213" s="41" t="inlineStr">
        <is>
          <t>Included in prior final corpus</t>
        </is>
      </c>
      <c r="L213" s="41" t="str"/>
      <c r="M213" s="43" t="str"/>
      <c r="N213" s="41" t="str"/>
      <c r="O213" s="43">
        <f>COUNTIF($B$2:$B$277,B213)</f>
        <v/>
      </c>
      <c r="P213" s="43">
        <f>COUNTIF($J$2:$J$277,J213)</f>
        <v/>
      </c>
    </row>
    <row r="214" ht="30" customHeight="1">
      <c r="A214" s="130" t="n">
        <v>213</v>
      </c>
      <c r="B214" s="130" t="n">
        <v>231</v>
      </c>
      <c r="C214" s="130" t="n">
        <v>2024</v>
      </c>
      <c r="D214" s="41" t="inlineStr">
        <is>
          <t>Can lung airway geometry be used to predict autism? A preliminary machine learning-based study</t>
        </is>
      </c>
      <c r="E214" s="43" t="inlineStr">
        <is>
          <t>https://doi.org/10.1002/ar.25332</t>
        </is>
      </c>
      <c r="F214" s="43" t="inlineStr">
        <is>
          <t>Revisor A</t>
        </is>
      </c>
      <c r="G214" s="43" t="inlineStr">
        <is>
          <t>Imagen</t>
        </is>
      </c>
      <c r="H214" s="43" t="inlineStr">
        <is>
          <t>Machine Learning</t>
        </is>
      </c>
      <c r="I214" s="43" t="inlineStr">
        <is>
          <t>Diagnosis</t>
        </is>
      </c>
      <c r="J214" s="43" t="inlineStr">
        <is>
          <t>doi:10.1002/ar.25332</t>
        </is>
      </c>
      <c r="K214" s="41" t="inlineStr">
        <is>
          <t>Included in prior final corpus</t>
        </is>
      </c>
      <c r="L214" s="41" t="str"/>
      <c r="M214" s="43" t="str"/>
      <c r="N214" s="41" t="str"/>
      <c r="O214" s="43">
        <f>COUNTIF($B$2:$B$277,B214)</f>
        <v/>
      </c>
      <c r="P214" s="43">
        <f>COUNTIF($J$2:$J$277,J214)</f>
        <v/>
      </c>
    </row>
    <row r="215" ht="30" customHeight="1">
      <c r="A215" s="130" t="n">
        <v>214</v>
      </c>
      <c r="B215" s="130" t="n">
        <v>232</v>
      </c>
      <c r="C215" s="130" t="n">
        <v>2020</v>
      </c>
      <c r="D215" s="41" t="inlineStr">
        <is>
          <t>Classification of autism spectrum disorder based on fluctuation entropy of spontaneous hemodynamic fluctuations</t>
        </is>
      </c>
      <c r="E215" s="43" t="inlineStr">
        <is>
          <t>https://doi.org/10.1016/j.bspc.2020.101958</t>
        </is>
      </c>
      <c r="F215" s="43" t="inlineStr">
        <is>
          <t>Revisor B</t>
        </is>
      </c>
      <c r="G215" s="43" t="inlineStr">
        <is>
          <t>Señales fisiológicas</t>
        </is>
      </c>
      <c r="H215" s="43" t="inlineStr">
        <is>
          <t>Machine Learning</t>
        </is>
      </c>
      <c r="I215" s="43" t="inlineStr">
        <is>
          <t>diagnosis</t>
        </is>
      </c>
      <c r="J215" s="43" t="inlineStr">
        <is>
          <t>doi:10.1016/j.bspc.2020.101958</t>
        </is>
      </c>
      <c r="K215" s="41" t="inlineStr">
        <is>
          <t>Included in prior final corpus</t>
        </is>
      </c>
      <c r="L215" s="41" t="str"/>
      <c r="M215" s="43" t="str"/>
      <c r="N215" s="41" t="str"/>
      <c r="O215" s="43">
        <f>COUNTIF($B$2:$B$277,B215)</f>
        <v/>
      </c>
      <c r="P215" s="43">
        <f>COUNTIF($J$2:$J$277,J215)</f>
        <v/>
      </c>
    </row>
    <row r="216" ht="30" customHeight="1">
      <c r="A216" s="130" t="n">
        <v>215</v>
      </c>
      <c r="B216" s="130" t="n">
        <v>233</v>
      </c>
      <c r="C216" s="130" t="n">
        <v>2020</v>
      </c>
      <c r="D216" s="41" t="inlineStr">
        <is>
          <t>Classification of autism spectrum disorder based on sample entropy of spontaneous functional near infra-red spectroscopy signal</t>
        </is>
      </c>
      <c r="E216" s="43" t="inlineStr">
        <is>
          <t>https://doi.org/10.1016/j.clinph.2019.12.400</t>
        </is>
      </c>
      <c r="F216" s="43" t="inlineStr">
        <is>
          <t>Revisor B</t>
        </is>
      </c>
      <c r="G216" s="43" t="inlineStr">
        <is>
          <t>Señales fisiológicas</t>
        </is>
      </c>
      <c r="H216" s="43" t="inlineStr">
        <is>
          <t>Machine Learning</t>
        </is>
      </c>
      <c r="I216" s="43" t="inlineStr">
        <is>
          <t>diagnosis</t>
        </is>
      </c>
      <c r="J216" s="43" t="inlineStr">
        <is>
          <t>doi:10.1016/j.clinph.2019.12.400</t>
        </is>
      </c>
      <c r="K216" s="41" t="inlineStr">
        <is>
          <t>Included in prior final corpus</t>
        </is>
      </c>
      <c r="L216" s="41" t="str"/>
      <c r="M216" s="43" t="str"/>
      <c r="N216" s="41" t="str"/>
      <c r="O216" s="43">
        <f>COUNTIF($B$2:$B$277,B216)</f>
        <v/>
      </c>
      <c r="P216" s="43">
        <f>COUNTIF($J$2:$J$277,J216)</f>
        <v/>
      </c>
    </row>
    <row r="217" ht="30" customHeight="1">
      <c r="A217" s="130" t="n">
        <v>216</v>
      </c>
      <c r="B217" s="130" t="n">
        <v>234</v>
      </c>
      <c r="C217" s="130" t="n">
        <v>2023</v>
      </c>
      <c r="D217" s="41" t="inlineStr">
        <is>
          <t>Classification of\&amp;#xa0;Facial Images to\&amp;#xa0;Assist in\&amp;#xa0;the\&amp;#xa0;Diagnosis of\&amp;#xa0;Autism Spectrum Disorder: A Study on\&amp;#xa0;the\&amp;#xa0;Effect of\&amp;#xa0;Face Detection and\&amp;#xa0;Landmark Identification Algorithms</t>
        </is>
      </c>
      <c r="E217" s="43" t="inlineStr">
        <is>
          <t>https://doi.org/10.1007/978-3-031-45389-2_18</t>
        </is>
      </c>
      <c r="F217" s="43" t="inlineStr">
        <is>
          <t>Revisor A</t>
        </is>
      </c>
      <c r="G217" s="43" t="inlineStr">
        <is>
          <t>Imagen</t>
        </is>
      </c>
      <c r="H217" s="43" t="inlineStr">
        <is>
          <t>No especificado</t>
        </is>
      </c>
      <c r="I217" s="43" t="inlineStr">
        <is>
          <t>Diagnosis</t>
        </is>
      </c>
      <c r="J217" s="43" t="inlineStr">
        <is>
          <t>doi:10.1007/978-3-031-45389-2_18</t>
        </is>
      </c>
      <c r="K217" s="41" t="inlineStr">
        <is>
          <t>Included in prior final corpus</t>
        </is>
      </c>
      <c r="L217" s="41" t="str"/>
      <c r="M217" s="43" t="str"/>
      <c r="N217" s="41" t="str"/>
      <c r="O217" s="43">
        <f>COUNTIF($B$2:$B$277,B217)</f>
        <v/>
      </c>
      <c r="P217" s="43">
        <f>COUNTIF($J$2:$J$277,J217)</f>
        <v/>
      </c>
    </row>
    <row r="218" ht="30" customHeight="1">
      <c r="A218" s="130" t="n">
        <v>217</v>
      </c>
      <c r="B218" s="130" t="n">
        <v>235</v>
      </c>
      <c r="C218" s="130" t="n">
        <v>2021</v>
      </c>
      <c r="D218" s="41" t="inlineStr">
        <is>
          <t>Combining anatomical and functional networks for neuropathology identification: A case study on autism spectrum disorder</t>
        </is>
      </c>
      <c r="E218" s="43" t="inlineStr">
        <is>
          <t>https://doi.org/10.1016/j.media.2021.101986</t>
        </is>
      </c>
      <c r="F218" s="43" t="inlineStr">
        <is>
          <t>Revisor B</t>
        </is>
      </c>
      <c r="G218" s="43" t="inlineStr">
        <is>
          <t>Señales fisiológicas</t>
        </is>
      </c>
      <c r="H218" s="43" t="inlineStr">
        <is>
          <t>Machine Learning</t>
        </is>
      </c>
      <c r="I218" s="43" t="inlineStr">
        <is>
          <t>diagnosis</t>
        </is>
      </c>
      <c r="J218" s="43" t="inlineStr">
        <is>
          <t>doi:10.1016/j.media.2021.101986</t>
        </is>
      </c>
      <c r="K218" s="41" t="inlineStr">
        <is>
          <t>Included in prior final corpus</t>
        </is>
      </c>
      <c r="L218" s="41" t="str"/>
      <c r="M218" s="43" t="str"/>
      <c r="N218" s="41" t="str"/>
      <c r="O218" s="43">
        <f>COUNTIF($B$2:$B$277,B218)</f>
        <v/>
      </c>
      <c r="P218" s="43">
        <f>COUNTIF($J$2:$J$277,J218)</f>
        <v/>
      </c>
    </row>
    <row r="219" ht="30" customHeight="1">
      <c r="A219" s="130" t="n">
        <v>218</v>
      </c>
      <c r="B219" s="130" t="n">
        <v>236</v>
      </c>
      <c r="C219" s="130" t="n">
        <v>2025</v>
      </c>
      <c r="D219" s="41" t="inlineStr">
        <is>
          <t>Correlations between blood group and Rh factor in families and autism spectrum disorder: A comprehensive analysis</t>
        </is>
      </c>
      <c r="E219" s="43" t="inlineStr">
        <is>
          <t>https://doi.org/10.1038/s41598-025-97313-8</t>
        </is>
      </c>
      <c r="F219" s="43" t="inlineStr">
        <is>
          <t>Revisor A</t>
        </is>
      </c>
      <c r="G219" s="43" t="inlineStr">
        <is>
          <t>No especificado</t>
        </is>
      </c>
      <c r="H219" s="43" t="inlineStr">
        <is>
          <t>Machine Learning</t>
        </is>
      </c>
      <c r="I219" s="43" t="inlineStr">
        <is>
          <t>Not clear</t>
        </is>
      </c>
      <c r="J219" s="43" t="inlineStr">
        <is>
          <t>doi:10.1038/s41598-025-97313-8</t>
        </is>
      </c>
      <c r="K219" s="41" t="inlineStr">
        <is>
          <t>Included in prior final corpus</t>
        </is>
      </c>
      <c r="L219" s="41" t="str"/>
      <c r="M219" s="43" t="str"/>
      <c r="N219" s="41" t="str"/>
      <c r="O219" s="43">
        <f>COUNTIF($B$2:$B$277,B219)</f>
        <v/>
      </c>
      <c r="P219" s="43">
        <f>COUNTIF($J$2:$J$277,J219)</f>
        <v/>
      </c>
    </row>
    <row r="220" ht="30" customHeight="1">
      <c r="A220" s="130" t="n">
        <v>219</v>
      </c>
      <c r="B220" s="130" t="n">
        <v>237</v>
      </c>
      <c r="C220" s="130" t="n">
        <v>2022</v>
      </c>
      <c r="D220" s="41" t="inlineStr">
        <is>
          <t>Cross-linguistic patterns of speech prosodic differences in autism: A machine learning study</t>
        </is>
      </c>
      <c r="E220" s="43" t="inlineStr">
        <is>
          <t>https://doi.org/10.1371/journal.pone.0269637</t>
        </is>
      </c>
      <c r="F220" s="43" t="inlineStr">
        <is>
          <t>Revisor A</t>
        </is>
      </c>
      <c r="G220" s="43" t="inlineStr">
        <is>
          <t>Audio · Voz</t>
        </is>
      </c>
      <c r="H220" s="43" t="inlineStr">
        <is>
          <t>Machine Learning</t>
        </is>
      </c>
      <c r="I220" s="43" t="inlineStr">
        <is>
          <t>Screening</t>
        </is>
      </c>
      <c r="J220" s="43" t="inlineStr">
        <is>
          <t>doi:10.1371/journal.pone.0269637</t>
        </is>
      </c>
      <c r="K220" s="41" t="inlineStr">
        <is>
          <t>Included in prior final corpus</t>
        </is>
      </c>
      <c r="L220" s="41" t="str"/>
      <c r="M220" s="43" t="str"/>
      <c r="N220" s="41" t="str"/>
      <c r="O220" s="43">
        <f>COUNTIF($B$2:$B$277,B220)</f>
        <v/>
      </c>
      <c r="P220" s="43">
        <f>COUNTIF($J$2:$J$277,J220)</f>
        <v/>
      </c>
    </row>
    <row r="221" ht="30" customHeight="1">
      <c r="A221" s="130" t="n">
        <v>220</v>
      </c>
      <c r="B221" s="130" t="n">
        <v>238</v>
      </c>
      <c r="C221" s="130" t="n">
        <v>2021</v>
      </c>
      <c r="D221" s="41" t="inlineStr">
        <is>
          <t>Data mining and machine learning techniques for early detection in autism spectrum disorder</t>
        </is>
      </c>
      <c r="E221" s="43" t="inlineStr">
        <is>
          <t>https://doi.org/10.1016/B978-0-12-822822-7.00006-5</t>
        </is>
      </c>
      <c r="F221" s="43" t="inlineStr">
        <is>
          <t>Revisor B</t>
        </is>
      </c>
      <c r="G221" s="43" t="inlineStr">
        <is>
          <t>Texto · NLP</t>
        </is>
      </c>
      <c r="H221" s="43" t="inlineStr">
        <is>
          <t>Machine Learning</t>
        </is>
      </c>
      <c r="I221" s="43" t="inlineStr">
        <is>
          <t>Screening</t>
        </is>
      </c>
      <c r="J221" s="43" t="inlineStr">
        <is>
          <t>doi:10.1016/b978-0-12-822822-7.00006-5</t>
        </is>
      </c>
      <c r="K221" s="41" t="inlineStr">
        <is>
          <t>Included in prior final corpus</t>
        </is>
      </c>
      <c r="L221" s="41" t="str"/>
      <c r="M221" s="43" t="str"/>
      <c r="N221" s="41" t="str"/>
      <c r="O221" s="43">
        <f>COUNTIF($B$2:$B$277,B221)</f>
        <v/>
      </c>
      <c r="P221" s="43">
        <f>COUNTIF($J$2:$J$277,J221)</f>
        <v/>
      </c>
    </row>
    <row r="222" ht="30" customHeight="1">
      <c r="A222" s="130" t="n">
        <v>221</v>
      </c>
      <c r="B222" s="130" t="n">
        <v>239</v>
      </c>
      <c r="C222" s="130" t="n">
        <v>2024</v>
      </c>
      <c r="D222" s="41" t="inlineStr">
        <is>
          <t>Diagnosing autism severity associated with physical fitness and gray matter volume in children with autism spectrum disorder: Explainable machine learning method</t>
        </is>
      </c>
      <c r="E222" s="43" t="inlineStr">
        <is>
          <t>https://doi.org/10.1016/j.ctcp.2023.101825</t>
        </is>
      </c>
      <c r="F222" s="43" t="inlineStr">
        <is>
          <t>Ambos (piloto)</t>
        </is>
      </c>
      <c r="G222" s="43" t="inlineStr">
        <is>
          <t>Imagen</t>
        </is>
      </c>
      <c r="H222" s="43" t="inlineStr">
        <is>
          <t>Machine Learning</t>
        </is>
      </c>
      <c r="I222" s="43" t="inlineStr">
        <is>
          <t>Diagnosis</t>
        </is>
      </c>
      <c r="J222" s="43" t="inlineStr">
        <is>
          <t>doi:10.1016/j.ctcp.2023.101825</t>
        </is>
      </c>
      <c r="K222" s="41" t="inlineStr">
        <is>
          <t>Included in prior final corpus</t>
        </is>
      </c>
      <c r="L222" s="41" t="str"/>
      <c r="M222" s="43" t="str"/>
      <c r="N222" s="41" t="str"/>
      <c r="O222" s="43">
        <f>COUNTIF($B$2:$B$277,B222)</f>
        <v/>
      </c>
      <c r="P222" s="43">
        <f>COUNTIF($J$2:$J$277,J222)</f>
        <v/>
      </c>
    </row>
    <row r="223" ht="30" customHeight="1">
      <c r="A223" s="130" t="n">
        <v>222</v>
      </c>
      <c r="B223" s="130" t="n">
        <v>240</v>
      </c>
      <c r="C223" s="130" t="n">
        <v>2022</v>
      </c>
      <c r="D223" s="41" t="inlineStr">
        <is>
          <t>Diagnosis of Autism Disorder Based on Deep Network Trained by Augmented EEG Signals</t>
        </is>
      </c>
      <c r="E223" s="43" t="inlineStr">
        <is>
          <t>https://doi.org/10.1142/S0129065722500460</t>
        </is>
      </c>
      <c r="F223" s="43" t="inlineStr">
        <is>
          <t>Revisor A</t>
        </is>
      </c>
      <c r="G223" s="43" t="inlineStr">
        <is>
          <t>Imagen</t>
        </is>
      </c>
      <c r="H223" s="43" t="inlineStr">
        <is>
          <t>Deep Learning</t>
        </is>
      </c>
      <c r="I223" s="43" t="inlineStr">
        <is>
          <t>Diagnosis</t>
        </is>
      </c>
      <c r="J223" s="43" t="inlineStr">
        <is>
          <t>doi:10.1142/s0129065722500460</t>
        </is>
      </c>
      <c r="K223" s="41" t="inlineStr">
        <is>
          <t>Included in prior final corpus</t>
        </is>
      </c>
      <c r="L223" s="41" t="str"/>
      <c r="M223" s="43" t="str"/>
      <c r="N223" s="41" t="str"/>
      <c r="O223" s="43">
        <f>COUNTIF($B$2:$B$277,B223)</f>
        <v/>
      </c>
      <c r="P223" s="43">
        <f>COUNTIF($J$2:$J$277,J223)</f>
        <v/>
      </c>
    </row>
    <row r="224" ht="30" customHeight="1">
      <c r="A224" s="130" t="n">
        <v>223</v>
      </c>
      <c r="B224" s="130" t="n">
        <v>241</v>
      </c>
      <c r="C224" s="130" t="n">
        <v>2018</v>
      </c>
      <c r="D224" s="41" t="inlineStr">
        <is>
          <t>Differences in atypical resting-state effective connectivity distinguish autism from schizophrenia</t>
        </is>
      </c>
      <c r="E224" s="43" t="inlineStr">
        <is>
          <t>https://doi.org/10.1016/j.nicl.2018.01.014</t>
        </is>
      </c>
      <c r="F224" s="43" t="inlineStr">
        <is>
          <t>Revisor A</t>
        </is>
      </c>
      <c r="G224" s="43" t="inlineStr">
        <is>
          <t>Señales fisiológicas</t>
        </is>
      </c>
      <c r="H224" s="43" t="inlineStr">
        <is>
          <t>Machine Learning</t>
        </is>
      </c>
      <c r="I224" s="43" t="inlineStr">
        <is>
          <t>Diagnosis</t>
        </is>
      </c>
      <c r="J224" s="43" t="inlineStr">
        <is>
          <t>doi:10.1016/j.nicl.2018.01.014</t>
        </is>
      </c>
      <c r="K224" s="41" t="inlineStr">
        <is>
          <t>Included in prior final corpus</t>
        </is>
      </c>
      <c r="L224" s="41" t="str"/>
      <c r="M224" s="43" t="str"/>
      <c r="N224" s="41" t="str"/>
      <c r="O224" s="43">
        <f>COUNTIF($B$2:$B$277,B224)</f>
        <v/>
      </c>
      <c r="P224" s="43">
        <f>COUNTIF($J$2:$J$277,J224)</f>
        <v/>
      </c>
    </row>
    <row r="225" ht="30" customHeight="1">
      <c r="A225" s="130" t="n">
        <v>224</v>
      </c>
      <c r="B225" s="130" t="n">
        <v>242</v>
      </c>
      <c r="C225" s="130" t="n">
        <v>2024</v>
      </c>
      <c r="D225" s="41" t="inlineStr">
        <is>
          <t>Eigenvector Centrality Characterization on fMRI Data: Gender and Node Differences in Normal and ASD Subjects: Author name</t>
        </is>
      </c>
      <c r="E225" s="43" t="inlineStr">
        <is>
          <t>https://doi.org/10.1007/s10803-023-05922-x</t>
        </is>
      </c>
      <c r="F225" s="43" t="inlineStr">
        <is>
          <t>Revisor B</t>
        </is>
      </c>
      <c r="G225" s="43" t="inlineStr">
        <is>
          <t>Señales fisiológicas</t>
        </is>
      </c>
      <c r="H225" s="43" t="inlineStr">
        <is>
          <t>Deep Learning</t>
        </is>
      </c>
      <c r="I225" s="43" t="inlineStr">
        <is>
          <t>diagnosis</t>
        </is>
      </c>
      <c r="J225" s="43" t="inlineStr">
        <is>
          <t>doi:10.1007/s10803-023-05922-x</t>
        </is>
      </c>
      <c r="K225" s="41" t="inlineStr">
        <is>
          <t>Included in prior final corpus</t>
        </is>
      </c>
      <c r="L225" s="41" t="str"/>
      <c r="M225" s="43" t="str"/>
      <c r="N225" s="41" t="str"/>
      <c r="O225" s="43">
        <f>COUNTIF($B$2:$B$277,B225)</f>
        <v/>
      </c>
      <c r="P225" s="43">
        <f>COUNTIF($J$2:$J$277,J225)</f>
        <v/>
      </c>
    </row>
    <row r="226" ht="30" customHeight="1">
      <c r="A226" s="130" t="n">
        <v>225</v>
      </c>
      <c r="B226" s="130" t="n">
        <v>243</v>
      </c>
      <c r="C226" s="130" t="n">
        <v>2025</v>
      </c>
      <c r="D226" s="41" t="inlineStr">
        <is>
          <t>Enhancing Multi-view ASD Diagnosis Using Structural MRI and Pretrained CNN</t>
        </is>
      </c>
      <c r="E226" s="43" t="inlineStr">
        <is>
          <t>https://doi.org/10.1007/978-3-031-83845-3_26</t>
        </is>
      </c>
      <c r="F226" s="43" t="inlineStr">
        <is>
          <t>Revisor B</t>
        </is>
      </c>
      <c r="G226" s="43" t="inlineStr">
        <is>
          <t>Imagen</t>
        </is>
      </c>
      <c r="H226" s="43" t="inlineStr">
        <is>
          <t>Deep Learning</t>
        </is>
      </c>
      <c r="I226" s="43" t="inlineStr">
        <is>
          <t>Diagnosis</t>
        </is>
      </c>
      <c r="J226" s="43" t="inlineStr">
        <is>
          <t>doi:10.1007/978-3-031-83845-3_26</t>
        </is>
      </c>
      <c r="K226" s="41" t="inlineStr">
        <is>
          <t>Included in prior final corpus</t>
        </is>
      </c>
      <c r="L226" s="41" t="str"/>
      <c r="M226" s="43" t="str"/>
      <c r="N226" s="41" t="str"/>
      <c r="O226" s="43">
        <f>COUNTIF($B$2:$B$277,B226)</f>
        <v/>
      </c>
      <c r="P226" s="43">
        <f>COUNTIF($J$2:$J$277,J226)</f>
        <v/>
      </c>
    </row>
    <row r="227" ht="30" customHeight="1">
      <c r="A227" s="130" t="n">
        <v>226</v>
      </c>
      <c r="B227" s="130" t="n">
        <v>245</v>
      </c>
      <c r="C227" s="130" t="n">
        <v>2024</v>
      </c>
      <c r="D227" s="41" t="inlineStr">
        <is>
          <t>Exploring Sparse Gaussian Processes for Bayesian Optimization in Convolutional Neural Networks for Autism Classification</t>
        </is>
      </c>
      <c r="E227" s="43" t="inlineStr">
        <is>
          <t>https://doi.org/10.1109/ACCESS.2024.3351168</t>
        </is>
      </c>
      <c r="F227" s="43" t="inlineStr">
        <is>
          <t>Revisor B</t>
        </is>
      </c>
      <c r="G227" s="43" t="inlineStr">
        <is>
          <t>Imagen</t>
        </is>
      </c>
      <c r="H227" s="43" t="inlineStr">
        <is>
          <t>Deep Learning</t>
        </is>
      </c>
      <c r="I227" s="43" t="inlineStr">
        <is>
          <t>Screening</t>
        </is>
      </c>
      <c r="J227" s="43" t="inlineStr">
        <is>
          <t>doi:10.1109/access.2024.3351168</t>
        </is>
      </c>
      <c r="K227" s="41" t="inlineStr">
        <is>
          <t>Included in prior final corpus</t>
        </is>
      </c>
      <c r="L227" s="41" t="str"/>
      <c r="M227" s="43" t="str"/>
      <c r="N227" s="41" t="str"/>
      <c r="O227" s="43">
        <f>COUNTIF($B$2:$B$277,B227)</f>
        <v/>
      </c>
      <c r="P227" s="43">
        <f>COUNTIF($J$2:$J$277,J227)</f>
        <v/>
      </c>
    </row>
    <row r="228" ht="30" customHeight="1">
      <c r="A228" s="130" t="n">
        <v>227</v>
      </c>
      <c r="B228" s="130" t="n">
        <v>246</v>
      </c>
      <c r="C228" s="130" t="n">
        <v>2021</v>
      </c>
      <c r="D228" s="41" t="inlineStr">
        <is>
          <t>Exploring tree-based machine learning methods to predict autism spectrum disorder</t>
        </is>
      </c>
      <c r="E228" s="43" t="inlineStr">
        <is>
          <t>https://doi.org/10.1016/B978-0-12-822822-7.00009-0</t>
        </is>
      </c>
      <c r="F228" s="43" t="inlineStr">
        <is>
          <t>Revisor A</t>
        </is>
      </c>
      <c r="G228" s="43" t="inlineStr">
        <is>
          <t>No especificado</t>
        </is>
      </c>
      <c r="H228" s="43" t="inlineStr">
        <is>
          <t>Machine Learning</t>
        </is>
      </c>
      <c r="I228" s="43" t="inlineStr">
        <is>
          <t>Screening</t>
        </is>
      </c>
      <c r="J228" s="43" t="inlineStr">
        <is>
          <t>doi:10.1016/b978-0-12-822822-7.00009-0</t>
        </is>
      </c>
      <c r="K228" s="41" t="inlineStr">
        <is>
          <t>Included in prior final corpus</t>
        </is>
      </c>
      <c r="L228" s="41" t="str"/>
      <c r="M228" s="43" t="str"/>
      <c r="N228" s="41" t="str"/>
      <c r="O228" s="43">
        <f>COUNTIF($B$2:$B$277,B228)</f>
        <v/>
      </c>
      <c r="P228" s="43">
        <f>COUNTIF($J$2:$J$277,J228)</f>
        <v/>
      </c>
    </row>
    <row r="229" ht="30" customHeight="1">
      <c r="A229" s="130" t="n">
        <v>228</v>
      </c>
      <c r="B229" s="130" t="n">
        <v>247</v>
      </c>
      <c r="C229" s="130" t="n">
        <v>2023</v>
      </c>
      <c r="D229" s="41" t="inlineStr">
        <is>
          <t>Few-Shot Classification of Autism Spectrum Disorder using Site-Agnostic Meta-Learning and Brain MRI</t>
        </is>
      </c>
      <c r="E229" s="43" t="inlineStr">
        <is>
          <t>https://doi.org/10.1109/EMBC40787.2023.10340852</t>
        </is>
      </c>
      <c r="F229" s="43" t="inlineStr">
        <is>
          <t>Revisor B</t>
        </is>
      </c>
      <c r="G229" s="43" t="inlineStr">
        <is>
          <t>Texto · NLP</t>
        </is>
      </c>
      <c r="H229" s="43" t="inlineStr">
        <is>
          <t>Machine Learning</t>
        </is>
      </c>
      <c r="I229" s="43" t="inlineStr">
        <is>
          <t>Diagnosis</t>
        </is>
      </c>
      <c r="J229" s="43" t="inlineStr">
        <is>
          <t>doi:10.1109/embc40787.2023.10340852</t>
        </is>
      </c>
      <c r="K229" s="41" t="inlineStr">
        <is>
          <t>Included in prior final corpus</t>
        </is>
      </c>
      <c r="L229" s="41" t="str"/>
      <c r="M229" s="43" t="str"/>
      <c r="N229" s="41" t="str"/>
      <c r="O229" s="43">
        <f>COUNTIF($B$2:$B$277,B229)</f>
        <v/>
      </c>
      <c r="P229" s="43">
        <f>COUNTIF($J$2:$J$277,J229)</f>
        <v/>
      </c>
    </row>
    <row r="230" ht="30" customHeight="1">
      <c r="A230" s="130" t="n">
        <v>229</v>
      </c>
      <c r="B230" s="130" t="n">
        <v>248</v>
      </c>
      <c r="C230" s="130" t="n">
        <v>2024</v>
      </c>
      <c r="D230" s="41" t="inlineStr">
        <is>
          <t>Gaze Patterns in Children With Autism Spectrum Disorder to Emotional Faces: Scanpath and Similarity</t>
        </is>
      </c>
      <c r="E230" s="43" t="inlineStr">
        <is>
          <t>https://doi.org/10.1109/TNSRE.2024.3361935</t>
        </is>
      </c>
      <c r="F230" s="43" t="inlineStr">
        <is>
          <t>Revisor B</t>
        </is>
      </c>
      <c r="G230" s="43" t="inlineStr">
        <is>
          <t>Imagen</t>
        </is>
      </c>
      <c r="H230" s="43" t="inlineStr">
        <is>
          <t>Deep Learning</t>
        </is>
      </c>
      <c r="I230" s="43" t="inlineStr">
        <is>
          <t>Screening</t>
        </is>
      </c>
      <c r="J230" s="43" t="inlineStr">
        <is>
          <t>doi:10.1109/tnsre.2024.3361935</t>
        </is>
      </c>
      <c r="K230" s="41" t="inlineStr">
        <is>
          <t>Included in prior final corpus</t>
        </is>
      </c>
      <c r="L230" s="41" t="str"/>
      <c r="M230" s="43" t="str"/>
      <c r="N230" s="41" t="str"/>
      <c r="O230" s="43">
        <f>COUNTIF($B$2:$B$277,B230)</f>
        <v/>
      </c>
      <c r="P230" s="43">
        <f>COUNTIF($J$2:$J$277,J230)</f>
        <v/>
      </c>
    </row>
    <row r="231" ht="30" customHeight="1">
      <c r="A231" s="130" t="n">
        <v>230</v>
      </c>
      <c r="B231" s="130" t="n">
        <v>249</v>
      </c>
      <c r="C231" s="130" t="n">
        <v>2015</v>
      </c>
      <c r="D231" s="41" t="inlineStr">
        <is>
          <t>Gray Matter Alterations in Young Children with Autism Spectrum Disorders: Comparing Morphometry at the Voxel and Regional Level</t>
        </is>
      </c>
      <c r="E231" s="43" t="inlineStr">
        <is>
          <t>https://doi.org/10.1111/jon.12280</t>
        </is>
      </c>
      <c r="F231" s="43" t="inlineStr">
        <is>
          <t>Revisor A</t>
        </is>
      </c>
      <c r="G231" s="43" t="inlineStr">
        <is>
          <t>Imagen</t>
        </is>
      </c>
      <c r="H231" s="43" t="inlineStr">
        <is>
          <t>Machine Learning</t>
        </is>
      </c>
      <c r="I231" s="43" t="inlineStr">
        <is>
          <t>Diagnosis</t>
        </is>
      </c>
      <c r="J231" s="43" t="inlineStr">
        <is>
          <t>doi:10.1111/jon.12280</t>
        </is>
      </c>
      <c r="K231" s="41" t="inlineStr">
        <is>
          <t>Included in prior final corpus</t>
        </is>
      </c>
      <c r="L231" s="41" t="str"/>
      <c r="M231" s="43" t="str"/>
      <c r="N231" s="41" t="str"/>
      <c r="O231" s="43">
        <f>COUNTIF($B$2:$B$277,B231)</f>
        <v/>
      </c>
      <c r="P231" s="43">
        <f>COUNTIF($J$2:$J$277,J231)</f>
        <v/>
      </c>
    </row>
    <row r="232" ht="30" customHeight="1">
      <c r="A232" s="130" t="n">
        <v>231</v>
      </c>
      <c r="B232" s="130" t="n">
        <v>250</v>
      </c>
      <c r="C232" s="130" t="n">
        <v>2022</v>
      </c>
      <c r="D232" s="41" t="inlineStr">
        <is>
          <t>Identification of Autism spectrum disorder based on a novel feature selection method and Variational Autoencoder</t>
        </is>
      </c>
      <c r="E232" s="43" t="inlineStr">
        <is>
          <t>https://doi.org/10.1016/j.compbiomed.2022.105854</t>
        </is>
      </c>
      <c r="F232" s="43" t="inlineStr">
        <is>
          <t>Revisor A</t>
        </is>
      </c>
      <c r="G232" s="43" t="inlineStr">
        <is>
          <t>Señales fisiológicas</t>
        </is>
      </c>
      <c r="H232" s="43" t="inlineStr">
        <is>
          <t>Deep Learning</t>
        </is>
      </c>
      <c r="I232" s="43" t="inlineStr">
        <is>
          <t>Diagnosis</t>
        </is>
      </c>
      <c r="J232" s="43" t="inlineStr">
        <is>
          <t>doi:10.1016/j.compbiomed.2022.105854</t>
        </is>
      </c>
      <c r="K232" s="41" t="inlineStr">
        <is>
          <t>Included in prior final corpus</t>
        </is>
      </c>
      <c r="L232" s="41" t="str"/>
      <c r="M232" s="43" t="str"/>
      <c r="N232" s="41" t="str"/>
      <c r="O232" s="43">
        <f>COUNTIF($B$2:$B$277,B232)</f>
        <v/>
      </c>
      <c r="P232" s="43">
        <f>COUNTIF($J$2:$J$277,J232)</f>
        <v/>
      </c>
    </row>
    <row r="233" ht="30" customHeight="1">
      <c r="A233" s="130" t="n">
        <v>232</v>
      </c>
      <c r="B233" s="130" t="n">
        <v>251</v>
      </c>
      <c r="C233" s="130" t="n">
        <v>2023</v>
      </c>
      <c r="D233" s="41" t="inlineStr">
        <is>
          <t>Integrative analysis of long noncoding RNAs dysregulation and synapse-associated ceRNA regulatory axes in autism</t>
        </is>
      </c>
      <c r="E233" s="43" t="inlineStr">
        <is>
          <t>https://doi.org/10.1038/s41398-023-02662-5</t>
        </is>
      </c>
      <c r="F233" s="43" t="inlineStr">
        <is>
          <t>Revisor A</t>
        </is>
      </c>
      <c r="G233" s="43" t="inlineStr">
        <is>
          <t>Señales fisiológicas</t>
        </is>
      </c>
      <c r="H233" s="43" t="inlineStr">
        <is>
          <t>Machine Learning</t>
        </is>
      </c>
      <c r="I233" s="43" t="inlineStr">
        <is>
          <t>Diagnosis</t>
        </is>
      </c>
      <c r="J233" s="43" t="inlineStr">
        <is>
          <t>doi:10.1038/s41398-023-02662-5</t>
        </is>
      </c>
      <c r="K233" s="41" t="inlineStr">
        <is>
          <t>Included in prior final corpus</t>
        </is>
      </c>
      <c r="L233" s="41" t="str"/>
      <c r="M233" s="43" t="str"/>
      <c r="N233" s="41" t="str"/>
      <c r="O233" s="43">
        <f>COUNTIF($B$2:$B$277,B233)</f>
        <v/>
      </c>
      <c r="P233" s="43">
        <f>COUNTIF($J$2:$J$277,J233)</f>
        <v/>
      </c>
    </row>
    <row r="234" ht="30" customHeight="1">
      <c r="A234" s="130" t="n">
        <v>233</v>
      </c>
      <c r="B234" s="130" t="n">
        <v>253</v>
      </c>
      <c r="C234" s="130" t="n">
        <v>2024</v>
      </c>
      <c r="D234" s="41" t="inlineStr">
        <is>
          <t>Interpersonal Motor Coordination in Children with Autism and the Establishment of Machine Learning Models to Objectively Classify Children with Autism and Typical Development</t>
        </is>
      </c>
      <c r="E234" s="43" t="inlineStr">
        <is>
          <t>https://doi.org/10.1016/j.irbm.2024.100838</t>
        </is>
      </c>
      <c r="F234" s="43" t="inlineStr">
        <is>
          <t>Revisor A</t>
        </is>
      </c>
      <c r="G234" s="43" t="inlineStr">
        <is>
          <t>Señales fisiológicas</t>
        </is>
      </c>
      <c r="H234" s="43" t="inlineStr">
        <is>
          <t>Deep Learning</t>
        </is>
      </c>
      <c r="I234" s="43" t="inlineStr">
        <is>
          <t>Screening</t>
        </is>
      </c>
      <c r="J234" s="43" t="inlineStr">
        <is>
          <t>doi:10.1016/j.irbm.2024.100838</t>
        </is>
      </c>
      <c r="K234" s="41" t="inlineStr">
        <is>
          <t>Included in prior final corpus</t>
        </is>
      </c>
      <c r="L234" s="41" t="str"/>
      <c r="M234" s="43" t="str"/>
      <c r="N234" s="41" t="str"/>
      <c r="O234" s="43">
        <f>COUNTIF($B$2:$B$277,B234)</f>
        <v/>
      </c>
      <c r="P234" s="43">
        <f>COUNTIF($J$2:$J$277,J234)</f>
        <v/>
      </c>
    </row>
    <row r="235" ht="30" customHeight="1">
      <c r="A235" s="130" t="n">
        <v>234</v>
      </c>
      <c r="B235" s="130" t="n">
        <v>254</v>
      </c>
      <c r="C235" s="130" t="n">
        <v>2018</v>
      </c>
      <c r="D235" s="41" t="inlineStr">
        <is>
          <t>Low-Rank Representation for Multi-center Autism Spectrum Disorder Identification.</t>
        </is>
      </c>
      <c r="E235" s="43" t="inlineStr">
        <is>
          <t>https://doi.org/10.1007/978-3-030-00928-1_73</t>
        </is>
      </c>
      <c r="F235" s="43" t="inlineStr">
        <is>
          <t>Ambos (piloto)</t>
        </is>
      </c>
      <c r="G235" s="43" t="inlineStr">
        <is>
          <t>Imagen</t>
        </is>
      </c>
      <c r="H235" s="43" t="inlineStr">
        <is>
          <t>Machine Learning</t>
        </is>
      </c>
      <c r="I235" s="43" t="inlineStr">
        <is>
          <t>Diagnosis</t>
        </is>
      </c>
      <c r="J235" s="43" t="inlineStr">
        <is>
          <t>doi:10.1007/978-3-030-00928-1_73</t>
        </is>
      </c>
      <c r="K235" s="41" t="inlineStr">
        <is>
          <t>Included in prior final corpus</t>
        </is>
      </c>
      <c r="L235" s="41" t="str"/>
      <c r="M235" s="43" t="str"/>
      <c r="N235" s="41" t="str"/>
      <c r="O235" s="43">
        <f>COUNTIF($B$2:$B$277,B235)</f>
        <v/>
      </c>
      <c r="P235" s="43">
        <f>COUNTIF($J$2:$J$277,J235)</f>
        <v/>
      </c>
    </row>
    <row r="236" ht="30" customHeight="1">
      <c r="A236" s="130" t="n">
        <v>235</v>
      </c>
      <c r="B236" s="130" t="n">
        <v>255</v>
      </c>
      <c r="C236" s="130" t="n">
        <v>2025</v>
      </c>
      <c r="D236" s="41" t="inlineStr">
        <is>
          <t>LSTA-CNN: A Lightweight Spatiotemporal Attention-Based Convolutional Neural Network for ASD Diagnosis Using EEG</t>
        </is>
      </c>
      <c r="E236" s="43" t="inlineStr">
        <is>
          <t>https://doi.org/10.1109/TNSRE.2025.3580593</t>
        </is>
      </c>
      <c r="F236" s="43" t="inlineStr">
        <is>
          <t>Revisor A</t>
        </is>
      </c>
      <c r="G236" s="43" t="inlineStr">
        <is>
          <t>Señales fisiológicas</t>
        </is>
      </c>
      <c r="H236" s="43" t="inlineStr">
        <is>
          <t>Deep Learning</t>
        </is>
      </c>
      <c r="I236" s="43" t="inlineStr">
        <is>
          <t>Diagnosis</t>
        </is>
      </c>
      <c r="J236" s="43" t="inlineStr">
        <is>
          <t>doi:10.1109/tnsre.2025.3580593</t>
        </is>
      </c>
      <c r="K236" s="41" t="inlineStr">
        <is>
          <t>Included in prior final corpus</t>
        </is>
      </c>
      <c r="L236" s="41" t="str"/>
      <c r="M236" s="43" t="str"/>
      <c r="N236" s="41" t="str"/>
      <c r="O236" s="43">
        <f>COUNTIF($B$2:$B$277,B236)</f>
        <v/>
      </c>
      <c r="P236" s="43">
        <f>COUNTIF($J$2:$J$277,J236)</f>
        <v/>
      </c>
    </row>
    <row r="237" ht="30" customHeight="1">
      <c r="A237" s="130" t="n">
        <v>236</v>
      </c>
      <c r="B237" s="130" t="n">
        <v>256</v>
      </c>
      <c r="C237" s="130" t="n">
        <v>2021</v>
      </c>
      <c r="D237" s="41" t="inlineStr">
        <is>
          <t>Machine learning methods for autism spectrum disorder classification</t>
        </is>
      </c>
      <c r="E237" s="43" t="inlineStr">
        <is>
          <t>https://doi.org/10.1016/B978-0-12-822822-7.00008-9</t>
        </is>
      </c>
      <c r="F237" s="43" t="inlineStr">
        <is>
          <t>Revisor B</t>
        </is>
      </c>
      <c r="G237" s="43" t="inlineStr">
        <is>
          <t>Señales fisiológicas</t>
        </is>
      </c>
      <c r="H237" s="43" t="inlineStr">
        <is>
          <t>Deep Learning</t>
        </is>
      </c>
      <c r="I237" s="43" t="inlineStr">
        <is>
          <t>Diagnosis</t>
        </is>
      </c>
      <c r="J237" s="43" t="inlineStr">
        <is>
          <t>doi:10.1016/b978-0-12-822822-7.00008-9</t>
        </is>
      </c>
      <c r="K237" s="41" t="inlineStr">
        <is>
          <t>Included in prior final corpus</t>
        </is>
      </c>
      <c r="L237" s="41" t="str"/>
      <c r="M237" s="43" t="str"/>
      <c r="N237" s="41" t="str"/>
      <c r="O237" s="43">
        <f>COUNTIF($B$2:$B$277,B237)</f>
        <v/>
      </c>
      <c r="P237" s="43">
        <f>COUNTIF($J$2:$J$277,J237)</f>
        <v/>
      </c>
    </row>
    <row r="238" ht="30" customHeight="1">
      <c r="A238" s="130" t="n">
        <v>237</v>
      </c>
      <c r="B238" s="130" t="n">
        <v>258</v>
      </c>
      <c r="C238" s="130" t="n">
        <v>2025</v>
      </c>
      <c r="D238" s="41" t="inlineStr">
        <is>
          <t>MDNCT: a multi-domain neurocognitive transformer architecture approach for early prediction of autism spectrum disorders</t>
        </is>
      </c>
      <c r="E238" s="43" t="inlineStr">
        <is>
          <t>https://doi.org/10.1038/s41598-025-09862-7</t>
        </is>
      </c>
      <c r="F238" s="43" t="inlineStr">
        <is>
          <t>Revisor A</t>
        </is>
      </c>
      <c r="G238" s="43" t="inlineStr">
        <is>
          <t>Señales fisiológicas</t>
        </is>
      </c>
      <c r="H238" s="43" t="inlineStr">
        <is>
          <t>Deep Learning</t>
        </is>
      </c>
      <c r="I238" s="43" t="inlineStr">
        <is>
          <t>Screening</t>
        </is>
      </c>
      <c r="J238" s="43" t="inlineStr">
        <is>
          <t>doi:10.1038/s41598-025-09862-7</t>
        </is>
      </c>
      <c r="K238" s="41" t="inlineStr">
        <is>
          <t>Included in prior final corpus</t>
        </is>
      </c>
      <c r="L238" s="41" t="str"/>
      <c r="M238" s="43" t="str"/>
      <c r="N238" s="41" t="str"/>
      <c r="O238" s="43">
        <f>COUNTIF($B$2:$B$277,B238)</f>
        <v/>
      </c>
      <c r="P238" s="43">
        <f>COUNTIF($J$2:$J$277,J238)</f>
        <v/>
      </c>
    </row>
    <row r="239" ht="30" customHeight="1">
      <c r="A239" s="130" t="n">
        <v>238</v>
      </c>
      <c r="B239" s="130" t="n">
        <v>259</v>
      </c>
      <c r="C239" s="130" t="n">
        <v>2022</v>
      </c>
      <c r="D239" s="41" t="inlineStr">
        <is>
          <t>MHATC: Autism Spectrum Disorder Identification Utilizing Multi-Head Attention Encoder Along with Temporal Consolidation Modules</t>
        </is>
      </c>
      <c r="E239" s="43" t="inlineStr">
        <is>
          <t>https://doi.org/10.1109/EMBC48229.2022.9871130</t>
        </is>
      </c>
      <c r="F239" s="43" t="inlineStr">
        <is>
          <t>Revisor B</t>
        </is>
      </c>
      <c r="G239" s="43" t="inlineStr">
        <is>
          <t>Señales fisiológicas</t>
        </is>
      </c>
      <c r="H239" s="43" t="inlineStr">
        <is>
          <t>Deep Learning</t>
        </is>
      </c>
      <c r="I239" s="43" t="inlineStr">
        <is>
          <t>diagnosis</t>
        </is>
      </c>
      <c r="J239" s="43" t="inlineStr">
        <is>
          <t>doi:10.1109/embc48229.2022.9871130</t>
        </is>
      </c>
      <c r="K239" s="41" t="inlineStr">
        <is>
          <t>Included in prior final corpus</t>
        </is>
      </c>
      <c r="L239" s="41" t="str"/>
      <c r="M239" s="43" t="str"/>
      <c r="N239" s="41" t="str"/>
      <c r="O239" s="43">
        <f>COUNTIF($B$2:$B$277,B239)</f>
        <v/>
      </c>
      <c r="P239" s="43">
        <f>COUNTIF($J$2:$J$277,J239)</f>
        <v/>
      </c>
    </row>
    <row r="240" ht="30" customHeight="1">
      <c r="A240" s="130" t="n">
        <v>239</v>
      </c>
      <c r="B240" s="130" t="n">
        <v>260</v>
      </c>
      <c r="C240" s="130" t="n">
        <v>2024</v>
      </c>
      <c r="D240" s="41" t="inlineStr">
        <is>
          <t>Multi-atlas Representations Based on\&amp;#xa0;Graph Convolutional Networks for\&amp;#xa0;Autism Spectrum Disorder Diagnosis</t>
        </is>
      </c>
      <c r="E240" s="43" t="inlineStr">
        <is>
          <t>https://doi.org/10.1007/978-981-99-8558-6_38</t>
        </is>
      </c>
      <c r="F240" s="43" t="inlineStr">
        <is>
          <t>Revisor A</t>
        </is>
      </c>
      <c r="G240" s="43" t="inlineStr">
        <is>
          <t>No especificado</t>
        </is>
      </c>
      <c r="H240" s="43" t="inlineStr">
        <is>
          <t>Deep Learning</t>
        </is>
      </c>
      <c r="I240" s="43" t="inlineStr">
        <is>
          <t>Diagnosis</t>
        </is>
      </c>
      <c r="J240" s="43" t="inlineStr">
        <is>
          <t>doi:10.1007/978-981-99-8558-6_38</t>
        </is>
      </c>
      <c r="K240" s="41" t="inlineStr">
        <is>
          <t>Included in prior final corpus</t>
        </is>
      </c>
      <c r="L240" s="41" t="str"/>
      <c r="M240" s="43" t="str"/>
      <c r="N240" s="41" t="str"/>
      <c r="O240" s="43">
        <f>COUNTIF($B$2:$B$277,B240)</f>
        <v/>
      </c>
      <c r="P240" s="43">
        <f>COUNTIF($J$2:$J$277,J240)</f>
        <v/>
      </c>
    </row>
    <row r="241" ht="30" customHeight="1">
      <c r="A241" s="130" t="n">
        <v>240</v>
      </c>
      <c r="B241" s="130" t="n">
        <v>261</v>
      </c>
      <c r="C241" s="130" t="n">
        <v>2024</v>
      </c>
      <c r="D241" s="41" t="inlineStr">
        <is>
          <t>Multiple Classification of Brain MRI Autism Spectrum Disorder by Age and Gender Using Deep Learning</t>
        </is>
      </c>
      <c r="E241" s="43" t="inlineStr">
        <is>
          <t>https://doi.org/10.1007/s10916-023-02032-0</t>
        </is>
      </c>
      <c r="F241" s="43" t="inlineStr">
        <is>
          <t>Revisor B</t>
        </is>
      </c>
      <c r="G241" s="43" t="inlineStr">
        <is>
          <t>Imagen</t>
        </is>
      </c>
      <c r="H241" s="43" t="inlineStr">
        <is>
          <t>Deep Learning</t>
        </is>
      </c>
      <c r="I241" s="43" t="inlineStr">
        <is>
          <t>diagnosis</t>
        </is>
      </c>
      <c r="J241" s="43" t="inlineStr">
        <is>
          <t>doi:10.1007/s10916-023-02032-0</t>
        </is>
      </c>
      <c r="K241" s="41" t="inlineStr">
        <is>
          <t>Included in prior final corpus</t>
        </is>
      </c>
      <c r="L241" s="41" t="str"/>
      <c r="M241" s="43" t="str"/>
      <c r="N241" s="41" t="str"/>
      <c r="O241" s="43">
        <f>COUNTIF($B$2:$B$277,B241)</f>
        <v/>
      </c>
      <c r="P241" s="43">
        <f>COUNTIF($J$2:$J$277,J241)</f>
        <v/>
      </c>
    </row>
    <row r="242" ht="30" customHeight="1">
      <c r="A242" s="130" t="n">
        <v>241</v>
      </c>
      <c r="B242" s="130" t="n">
        <v>262</v>
      </c>
      <c r="C242" s="130" t="n">
        <v>2022</v>
      </c>
      <c r="D242" s="41" t="inlineStr">
        <is>
          <t>MVS-GCN: A prior brain structure learning-guided multi-view graph convolution network for autism spectrum disorder diagnosis</t>
        </is>
      </c>
      <c r="E242" s="43" t="inlineStr">
        <is>
          <t>https://doi.org/10.1016/j.compbiomed.2022.105239</t>
        </is>
      </c>
      <c r="F242" s="43" t="inlineStr">
        <is>
          <t>Revisor B</t>
        </is>
      </c>
      <c r="G242" s="43" t="inlineStr">
        <is>
          <t>Imagen</t>
        </is>
      </c>
      <c r="H242" s="43" t="inlineStr">
        <is>
          <t>Deep Learning</t>
        </is>
      </c>
      <c r="I242" s="43" t="inlineStr">
        <is>
          <t>diagnosis</t>
        </is>
      </c>
      <c r="J242" s="43" t="inlineStr">
        <is>
          <t>doi:10.1016/j.compbiomed.2022.105239</t>
        </is>
      </c>
      <c r="K242" s="41" t="inlineStr">
        <is>
          <t>Included in prior final corpus</t>
        </is>
      </c>
      <c r="L242" s="41" t="str"/>
      <c r="M242" s="43" t="str"/>
      <c r="N242" s="41" t="str"/>
      <c r="O242" s="43">
        <f>COUNTIF($B$2:$B$277,B242)</f>
        <v/>
      </c>
      <c r="P242" s="43">
        <f>COUNTIF($J$2:$J$277,J242)</f>
        <v/>
      </c>
    </row>
    <row r="243" ht="30" customHeight="1">
      <c r="A243" s="130" t="n">
        <v>242</v>
      </c>
      <c r="B243" s="130" t="n">
        <v>263</v>
      </c>
      <c r="C243" s="130" t="n">
        <v>2022</v>
      </c>
      <c r="D243" s="41" t="inlineStr">
        <is>
          <t>Neurodevelopmental model of schizophrenia revisited: similarity in individual deviation and idiosyncrasy from the normative model of whole-brain white matter tracts and shared brain-cognition covariation with ADHD and ASD</t>
        </is>
      </c>
      <c r="E243" s="43" t="inlineStr">
        <is>
          <t>https://doi.org/10.1038/s41380-022-01636-1</t>
        </is>
      </c>
      <c r="F243" s="43" t="inlineStr">
        <is>
          <t>Revisor A</t>
        </is>
      </c>
      <c r="G243" s="43" t="inlineStr">
        <is>
          <t>Imagen</t>
        </is>
      </c>
      <c r="H243" s="43" t="inlineStr">
        <is>
          <t>Deep Learning</t>
        </is>
      </c>
      <c r="I243" s="43" t="inlineStr">
        <is>
          <t>diagnosis</t>
        </is>
      </c>
      <c r="J243" s="43" t="inlineStr">
        <is>
          <t>doi:10.1038/s41380-022-01636-1</t>
        </is>
      </c>
      <c r="K243" s="41" t="inlineStr">
        <is>
          <t>Included in prior final corpus</t>
        </is>
      </c>
      <c r="L243" s="41" t="str"/>
      <c r="M243" s="43" t="str"/>
      <c r="N243" s="41" t="str"/>
      <c r="O243" s="43">
        <f>COUNTIF($B$2:$B$277,B243)</f>
        <v/>
      </c>
      <c r="P243" s="43">
        <f>COUNTIF($J$2:$J$277,J243)</f>
        <v/>
      </c>
    </row>
    <row r="244" ht="30" customHeight="1">
      <c r="A244" s="130" t="n">
        <v>243</v>
      </c>
      <c r="B244" s="130" t="n">
        <v>264</v>
      </c>
      <c r="C244" s="130" t="n">
        <v>2022</v>
      </c>
      <c r="D244" s="41" t="inlineStr">
        <is>
          <t>Non-Oscillatory Connectivity Approach for Classification of Autism Spectrum Disorder Subtypes Using Resting-State fMRI</t>
        </is>
      </c>
      <c r="E244" s="43" t="inlineStr">
        <is>
          <t>https://doi.org/10.1109/ACCESS.2022.3146719</t>
        </is>
      </c>
      <c r="F244" s="43" t="inlineStr">
        <is>
          <t>Revisor B</t>
        </is>
      </c>
      <c r="G244" s="43" t="inlineStr">
        <is>
          <t>Señales fisiológicas</t>
        </is>
      </c>
      <c r="H244" s="43" t="inlineStr">
        <is>
          <t>Híbrido</t>
        </is>
      </c>
      <c r="I244" s="43" t="inlineStr">
        <is>
          <t>Diagnosis</t>
        </is>
      </c>
      <c r="J244" s="43" t="inlineStr">
        <is>
          <t>doi:10.1109/access.2022.3146719</t>
        </is>
      </c>
      <c r="K244" s="41" t="inlineStr">
        <is>
          <t>Included in prior final corpus</t>
        </is>
      </c>
      <c r="L244" s="41" t="str"/>
      <c r="M244" s="43" t="str"/>
      <c r="N244" s="41" t="str"/>
      <c r="O244" s="43">
        <f>COUNTIF($B$2:$B$277,B244)</f>
        <v/>
      </c>
      <c r="P244" s="43">
        <f>COUNTIF($J$2:$J$277,J244)</f>
        <v/>
      </c>
    </row>
    <row r="245" ht="30" customHeight="1">
      <c r="A245" s="130" t="n">
        <v>244</v>
      </c>
      <c r="B245" s="130" t="n">
        <v>265</v>
      </c>
      <c r="C245" s="130" t="n">
        <v>2024</v>
      </c>
      <c r="D245" s="41" t="inlineStr">
        <is>
          <t>Personalized identification of autism-related bacteria in the gut microbiome using explainable artificial intelligence</t>
        </is>
      </c>
      <c r="E245" s="43" t="inlineStr">
        <is>
          <t>https://doi.org/10.1016/j.isci.2024.110709</t>
        </is>
      </c>
      <c r="F245" s="43" t="inlineStr">
        <is>
          <t>Revisor B</t>
        </is>
      </c>
      <c r="G245" s="43" t="inlineStr">
        <is>
          <t>Imagen</t>
        </is>
      </c>
      <c r="H245" s="43" t="inlineStr">
        <is>
          <t>No especificado</t>
        </is>
      </c>
      <c r="I245" s="43" t="inlineStr">
        <is>
          <t>prognosis</t>
        </is>
      </c>
      <c r="J245" s="43" t="inlineStr">
        <is>
          <t>doi:10.1016/j.isci.2024.110709</t>
        </is>
      </c>
      <c r="K245" s="41" t="inlineStr">
        <is>
          <t>Included in prior final corpus</t>
        </is>
      </c>
      <c r="L245" s="41" t="str"/>
      <c r="M245" s="43" t="str"/>
      <c r="N245" s="41" t="str"/>
      <c r="O245" s="43">
        <f>COUNTIF($B$2:$B$277,B245)</f>
        <v/>
      </c>
      <c r="P245" s="43">
        <f>COUNTIF($J$2:$J$277,J245)</f>
        <v/>
      </c>
    </row>
    <row r="246" ht="30" customHeight="1">
      <c r="A246" s="130" t="n">
        <v>245</v>
      </c>
      <c r="B246" s="130" t="n">
        <v>266</v>
      </c>
      <c r="C246" s="130" t="n">
        <v>2025</v>
      </c>
      <c r="D246" s="41" t="inlineStr">
        <is>
          <t>Prenatal exposure to criteria air pollution and traffic-related air toxics and risk of autism spectrum disorder: A population-based cohort study of California births (1990–2018)</t>
        </is>
      </c>
      <c r="E246" s="43" t="inlineStr">
        <is>
          <t>https://doi.org/10.1016/j.envint.2025.109562</t>
        </is>
      </c>
      <c r="F246" s="43" t="inlineStr">
        <is>
          <t>Revisor A</t>
        </is>
      </c>
      <c r="G246" s="43" t="inlineStr">
        <is>
          <t>No especificado</t>
        </is>
      </c>
      <c r="H246" s="43" t="inlineStr">
        <is>
          <t>Machine Learning</t>
        </is>
      </c>
      <c r="I246" s="43" t="inlineStr">
        <is>
          <t>Not clear</t>
        </is>
      </c>
      <c r="J246" s="43" t="inlineStr">
        <is>
          <t>doi:10.1016/j.envint.2025.109562</t>
        </is>
      </c>
      <c r="K246" s="41" t="inlineStr">
        <is>
          <t>Included in prior final corpus</t>
        </is>
      </c>
      <c r="L246" s="41" t="str"/>
      <c r="M246" s="43" t="str"/>
      <c r="N246" s="41" t="str"/>
      <c r="O246" s="43">
        <f>COUNTIF($B$2:$B$277,B246)</f>
        <v/>
      </c>
      <c r="P246" s="43">
        <f>COUNTIF($J$2:$J$277,J246)</f>
        <v/>
      </c>
    </row>
    <row r="247" ht="30" customHeight="1">
      <c r="A247" s="130" t="n">
        <v>246</v>
      </c>
      <c r="B247" s="130" t="n">
        <v>267</v>
      </c>
      <c r="C247" s="130" t="n">
        <v>2018</v>
      </c>
      <c r="D247" s="41" t="inlineStr">
        <is>
          <t>Risk assessment for parents who suspect their child has autism spectrum disorder: Machine learning approach</t>
        </is>
      </c>
      <c r="E247" s="43" t="inlineStr">
        <is>
          <t>https://doi.org/10.2196/jmir.9496</t>
        </is>
      </c>
      <c r="F247" s="43" t="inlineStr">
        <is>
          <t>Ambos (piloto)</t>
        </is>
      </c>
      <c r="G247" s="43" t="inlineStr">
        <is>
          <t>Texto · NLP</t>
        </is>
      </c>
      <c r="H247" s="43" t="inlineStr">
        <is>
          <t>Machine Learning</t>
        </is>
      </c>
      <c r="I247" s="43" t="inlineStr">
        <is>
          <t>Prescreening</t>
        </is>
      </c>
      <c r="J247" s="43" t="inlineStr">
        <is>
          <t>doi:10.2196/jmir.9496</t>
        </is>
      </c>
      <c r="K247" s="41" t="inlineStr">
        <is>
          <t>Included in prior final corpus</t>
        </is>
      </c>
      <c r="L247" s="41" t="str"/>
      <c r="M247" s="43" t="str"/>
      <c r="N247" s="41" t="str"/>
      <c r="O247" s="43">
        <f>COUNTIF($B$2:$B$277,B247)</f>
        <v/>
      </c>
      <c r="P247" s="43">
        <f>COUNTIF($J$2:$J$277,J247)</f>
        <v/>
      </c>
    </row>
    <row r="248" ht="30" customHeight="1">
      <c r="A248" s="130" t="n">
        <v>247</v>
      </c>
      <c r="B248" s="130" t="n">
        <v>268</v>
      </c>
      <c r="C248" s="130" t="n">
        <v>2024</v>
      </c>
      <c r="D248" s="41" t="inlineStr">
        <is>
          <t>Robust Low Complexity Framework for Early Diagnosis of Autism Spectrum Disorder Based on Cross Wavelet Transform and Deep Transfer Learning</t>
        </is>
      </c>
      <c r="E248" s="43" t="inlineStr">
        <is>
          <t>https://doi.org/10.1007/s42979-023-02564-9</t>
        </is>
      </c>
      <c r="F248" s="43" t="inlineStr">
        <is>
          <t>Revisor B</t>
        </is>
      </c>
      <c r="G248" s="43" t="inlineStr">
        <is>
          <t>Señales fisiológicas</t>
        </is>
      </c>
      <c r="H248" s="43" t="inlineStr">
        <is>
          <t>Deep Learning</t>
        </is>
      </c>
      <c r="I248" s="43" t="inlineStr">
        <is>
          <t>Screening</t>
        </is>
      </c>
      <c r="J248" s="43" t="inlineStr">
        <is>
          <t>doi:10.1007/s42979-023-02564-9</t>
        </is>
      </c>
      <c r="K248" s="41" t="inlineStr">
        <is>
          <t>Included in prior final corpus</t>
        </is>
      </c>
      <c r="L248" s="41" t="str"/>
      <c r="M248" s="43" t="str"/>
      <c r="N248" s="41" t="str"/>
      <c r="O248" s="43">
        <f>COUNTIF($B$2:$B$277,B248)</f>
        <v/>
      </c>
      <c r="P248" s="43">
        <f>COUNTIF($J$2:$J$277,J248)</f>
        <v/>
      </c>
    </row>
    <row r="249" ht="30" customHeight="1">
      <c r="A249" s="130" t="n">
        <v>248</v>
      </c>
      <c r="B249" s="130" t="n">
        <v>269</v>
      </c>
      <c r="C249" s="130" t="n">
        <v>2020</v>
      </c>
      <c r="D249" s="41" t="inlineStr">
        <is>
          <t>Self-weighted adaptive structure learning for ASD diagnosis via multi-template multi-center representation</t>
        </is>
      </c>
      <c r="E249" s="43" t="inlineStr">
        <is>
          <t>https://doi.org/10.1016/j.media.2020.101662</t>
        </is>
      </c>
      <c r="F249" s="43" t="inlineStr">
        <is>
          <t>Revisor B</t>
        </is>
      </c>
      <c r="G249" s="43" t="inlineStr">
        <is>
          <t>Multimodal</t>
        </is>
      </c>
      <c r="H249" s="43" t="inlineStr">
        <is>
          <t>Deep Learning</t>
        </is>
      </c>
      <c r="I249" s="43" t="inlineStr">
        <is>
          <t>Diagnosis</t>
        </is>
      </c>
      <c r="J249" s="43" t="inlineStr">
        <is>
          <t>doi:10.1016/j.media.2020.101662</t>
        </is>
      </c>
      <c r="K249" s="41" t="inlineStr">
        <is>
          <t>Included in prior final corpus</t>
        </is>
      </c>
      <c r="L249" s="41" t="str"/>
      <c r="M249" s="43" t="str"/>
      <c r="N249" s="41" t="str"/>
      <c r="O249" s="43">
        <f>COUNTIF($B$2:$B$277,B249)</f>
        <v/>
      </c>
      <c r="P249" s="43">
        <f>COUNTIF($J$2:$J$277,J249)</f>
        <v/>
      </c>
    </row>
    <row r="250" ht="30" customHeight="1">
      <c r="A250" s="130" t="n">
        <v>249</v>
      </c>
      <c r="B250" s="130" t="n">
        <v>270</v>
      </c>
      <c r="C250" s="130" t="n">
        <v>2020</v>
      </c>
      <c r="D250" s="41" t="inlineStr">
        <is>
          <t>Smart bed based daytime behavior prediction in Children with autism spectrum disorder - A Pilot Study</t>
        </is>
      </c>
      <c r="E250" s="43" t="inlineStr">
        <is>
          <t>https://doi.org/10.1016/j.medengphy.2020.07.004</t>
        </is>
      </c>
      <c r="F250" s="43" t="inlineStr">
        <is>
          <t>Revisor A</t>
        </is>
      </c>
      <c r="G250" s="43" t="inlineStr">
        <is>
          <t>Señales fisiológicas</t>
        </is>
      </c>
      <c r="H250" s="43" t="inlineStr">
        <is>
          <t>Híbrido</t>
        </is>
      </c>
      <c r="I250" s="43" t="inlineStr">
        <is>
          <t>Monitoring/intervention</t>
        </is>
      </c>
      <c r="J250" s="43" t="inlineStr">
        <is>
          <t>doi:10.1016/j.medengphy.2020.07.004</t>
        </is>
      </c>
      <c r="K250" s="41" t="inlineStr">
        <is>
          <t>Included in prior final corpus</t>
        </is>
      </c>
      <c r="L250" s="41" t="str"/>
      <c r="M250" s="43" t="str"/>
      <c r="N250" s="41" t="str"/>
      <c r="O250" s="43">
        <f>COUNTIF($B$2:$B$277,B250)</f>
        <v/>
      </c>
      <c r="P250" s="43">
        <f>COUNTIF($J$2:$J$277,J250)</f>
        <v/>
      </c>
    </row>
    <row r="251" ht="30" customHeight="1">
      <c r="A251" s="130" t="n">
        <v>250</v>
      </c>
      <c r="B251" s="130" t="n">
        <v>272</v>
      </c>
      <c r="C251" s="130" t="n">
        <v>2018</v>
      </c>
      <c r="D251" s="41" t="inlineStr">
        <is>
          <t>Subtyping cognitive profiles in Autism Spectrum Disorder using a Functional Random Forest algorithm</t>
        </is>
      </c>
      <c r="E251" s="43" t="inlineStr">
        <is>
          <t>https://doi.org/10.1016/j.neuroimage.2017.12.044</t>
        </is>
      </c>
      <c r="F251" s="43" t="inlineStr">
        <is>
          <t>Ambos (piloto)</t>
        </is>
      </c>
      <c r="G251" s="43" t="inlineStr">
        <is>
          <t>Multimodal</t>
        </is>
      </c>
      <c r="H251" s="43" t="inlineStr">
        <is>
          <t>Machine Learning</t>
        </is>
      </c>
      <c r="I251" s="43" t="inlineStr">
        <is>
          <t>Diagnosis</t>
        </is>
      </c>
      <c r="J251" s="43" t="inlineStr">
        <is>
          <t>doi:10.1016/j.neuroimage.2017.12.044</t>
        </is>
      </c>
      <c r="K251" s="41" t="inlineStr">
        <is>
          <t>Included in prior final corpus</t>
        </is>
      </c>
      <c r="L251" s="41" t="str"/>
      <c r="M251" s="43" t="str"/>
      <c r="N251" s="41" t="str"/>
      <c r="O251" s="43">
        <f>COUNTIF($B$2:$B$277,B251)</f>
        <v/>
      </c>
      <c r="P251" s="43">
        <f>COUNTIF($J$2:$J$277,J251)</f>
        <v/>
      </c>
    </row>
    <row r="252" ht="30" customHeight="1">
      <c r="A252" s="130" t="n">
        <v>251</v>
      </c>
      <c r="B252" s="130" t="n">
        <v>273</v>
      </c>
      <c r="C252" s="130" t="n">
        <v>2021</v>
      </c>
      <c r="D252" s="41" t="inlineStr">
        <is>
          <t>Towards autism subtype detection through identification of discriminatory factors using machine learning</t>
        </is>
      </c>
      <c r="E252" s="43" t="inlineStr">
        <is>
          <t>https://doi.org/10.1007/978-3-030-86993-9_36</t>
        </is>
      </c>
      <c r="F252" s="43" t="inlineStr">
        <is>
          <t>Revisor A</t>
        </is>
      </c>
      <c r="G252" s="43" t="inlineStr">
        <is>
          <t>No especificado</t>
        </is>
      </c>
      <c r="H252" s="43" t="inlineStr">
        <is>
          <t>Machine Learning</t>
        </is>
      </c>
      <c r="I252" s="43" t="inlineStr">
        <is>
          <t>Diagnosis</t>
        </is>
      </c>
      <c r="J252" s="43" t="inlineStr">
        <is>
          <t>doi:10.1007/978-3-030-86993-9_36</t>
        </is>
      </c>
      <c r="K252" s="41" t="inlineStr">
        <is>
          <t>Included in prior final corpus</t>
        </is>
      </c>
      <c r="L252" s="41" t="str"/>
      <c r="M252" s="43" t="str"/>
      <c r="N252" s="41" t="str"/>
      <c r="O252" s="43">
        <f>COUNTIF($B$2:$B$277,B252)</f>
        <v/>
      </c>
      <c r="P252" s="43">
        <f>COUNTIF($J$2:$J$277,J252)</f>
        <v/>
      </c>
    </row>
    <row r="253" ht="30" customHeight="1">
      <c r="A253" s="130" t="n">
        <v>252</v>
      </c>
      <c r="B253" s="130" t="n">
        <v>274</v>
      </c>
      <c r="C253" s="130" t="n">
        <v>2022</v>
      </c>
      <c r="D253" s="41" t="inlineStr">
        <is>
          <t>‘IoT and AI-Based Application for Automatic Interpretation of the Affective State of Children Diagnosed with Autism</t>
        </is>
      </c>
      <c r="E253" s="43" t="inlineStr">
        <is>
          <t>https://doi.org/10.3390/s22072528</t>
        </is>
      </c>
      <c r="F253" s="43" t="inlineStr">
        <is>
          <t>Revisor A</t>
        </is>
      </c>
      <c r="G253" s="43" t="inlineStr">
        <is>
          <t>Texto · NLP</t>
        </is>
      </c>
      <c r="H253" s="43" t="inlineStr">
        <is>
          <t>Deep Learning</t>
        </is>
      </c>
      <c r="I253" s="43" t="inlineStr">
        <is>
          <t>Monitoring/intervention</t>
        </is>
      </c>
      <c r="J253" s="43" t="inlineStr">
        <is>
          <t>doi:10.3390/s22072528</t>
        </is>
      </c>
      <c r="K253" s="41" t="inlineStr">
        <is>
          <t>Included in prior final corpus</t>
        </is>
      </c>
      <c r="L253" s="41" t="str"/>
      <c r="M253" s="43" t="str"/>
      <c r="N253" s="41" t="str"/>
      <c r="O253" s="43">
        <f>COUNTIF($B$2:$B$277,B253)</f>
        <v/>
      </c>
      <c r="P253" s="43">
        <f>COUNTIF($J$2:$J$277,J253)</f>
        <v/>
      </c>
    </row>
    <row r="254" ht="30" customHeight="1">
      <c r="A254" s="130" t="n">
        <v>253</v>
      </c>
      <c r="B254" s="130" t="n">
        <v>275</v>
      </c>
      <c r="C254" s="130" t="n">
        <v>2023</v>
      </c>
      <c r="D254" s="41" t="inlineStr">
        <is>
          <t>A Fusion-Based Machine Learning Approach for Autism Detection in Young Children Using Magnetoencephalography Signals</t>
        </is>
      </c>
      <c r="E254" s="43" t="inlineStr">
        <is>
          <t>https://doi.org/10.1007/s10803-022-05767-w</t>
        </is>
      </c>
      <c r="F254" s="43" t="inlineStr">
        <is>
          <t>Revisor B</t>
        </is>
      </c>
      <c r="G254" s="43" t="inlineStr">
        <is>
          <t>Señales fisiológicas</t>
        </is>
      </c>
      <c r="H254" s="43" t="inlineStr">
        <is>
          <t>Machine Learning</t>
        </is>
      </c>
      <c r="I254" s="43" t="inlineStr">
        <is>
          <t>Diagnosis</t>
        </is>
      </c>
      <c r="J254" s="43" t="inlineStr">
        <is>
          <t>doi:10.1007/s10803-022-05767-w</t>
        </is>
      </c>
      <c r="K254" s="41" t="inlineStr">
        <is>
          <t>Included in prior final corpus</t>
        </is>
      </c>
      <c r="L254" s="41" t="str"/>
      <c r="M254" s="43" t="str"/>
      <c r="N254" s="41" t="str"/>
      <c r="O254" s="43">
        <f>COUNTIF($B$2:$B$277,B254)</f>
        <v/>
      </c>
      <c r="P254" s="43">
        <f>COUNTIF($J$2:$J$277,J254)</f>
        <v/>
      </c>
    </row>
    <row r="255" ht="30" customHeight="1">
      <c r="A255" s="130" t="n">
        <v>254</v>
      </c>
      <c r="B255" s="130" t="n">
        <v>276</v>
      </c>
      <c r="C255" s="130" t="n">
        <v>2014</v>
      </c>
      <c r="D255" s="41" t="inlineStr">
        <is>
          <t>A situation-aware system for the detection of motion disorders of patients with Autism Spectrum Disorders</t>
        </is>
      </c>
      <c r="E255" s="43" t="inlineStr">
        <is>
          <t>https://doi.org/10.1016/j.eswa.2014.05.011</t>
        </is>
      </c>
      <c r="F255" s="43" t="inlineStr">
        <is>
          <t>Revisor A</t>
        </is>
      </c>
      <c r="G255" s="43" t="inlineStr">
        <is>
          <t>Señales fisiológicas</t>
        </is>
      </c>
      <c r="H255" s="43" t="inlineStr">
        <is>
          <t>Deep Learning</t>
        </is>
      </c>
      <c r="I255" s="43" t="inlineStr">
        <is>
          <t>Monitoring/intervention</t>
        </is>
      </c>
      <c r="J255" s="43" t="inlineStr">
        <is>
          <t>doi:10.1016/j.eswa.2014.05.011</t>
        </is>
      </c>
      <c r="K255" s="41" t="inlineStr">
        <is>
          <t>Included in prior final corpus</t>
        </is>
      </c>
      <c r="L255" s="41" t="str"/>
      <c r="M255" s="43" t="str"/>
      <c r="N255" s="41" t="str"/>
      <c r="O255" s="43">
        <f>COUNTIF($B$2:$B$277,B255)</f>
        <v/>
      </c>
      <c r="P255" s="43">
        <f>COUNTIF($J$2:$J$277,J255)</f>
        <v/>
      </c>
    </row>
    <row r="256" ht="30" customHeight="1">
      <c r="A256" s="130" t="n">
        <v>255</v>
      </c>
      <c r="B256" s="130" t="n">
        <v>277</v>
      </c>
      <c r="C256" s="130" t="n">
        <v>2023</v>
      </c>
      <c r="D256" s="41" t="inlineStr">
        <is>
          <t>Accurate corresponding fiber tract segmentation via FiberGeoMap learner with application to autism</t>
        </is>
      </c>
      <c r="E256" s="43" t="inlineStr">
        <is>
          <t>https://doi.org/10.1093/cercor/bhad125</t>
        </is>
      </c>
      <c r="F256" s="43" t="inlineStr">
        <is>
          <t>Revisor A</t>
        </is>
      </c>
      <c r="G256" s="43" t="inlineStr">
        <is>
          <t>Imagen</t>
        </is>
      </c>
      <c r="H256" s="43" t="inlineStr">
        <is>
          <t>Deep Learning</t>
        </is>
      </c>
      <c r="I256" s="43" t="inlineStr">
        <is>
          <t>Diagnosis</t>
        </is>
      </c>
      <c r="J256" s="43" t="inlineStr">
        <is>
          <t>doi:10.1093/cercor/bhad125</t>
        </is>
      </c>
      <c r="K256" s="41" t="inlineStr">
        <is>
          <t>Included in prior final corpus</t>
        </is>
      </c>
      <c r="L256" s="41" t="str"/>
      <c r="M256" s="43" t="str"/>
      <c r="N256" s="41" t="str"/>
      <c r="O256" s="43">
        <f>COUNTIF($B$2:$B$277,B256)</f>
        <v/>
      </c>
      <c r="P256" s="43">
        <f>COUNTIF($J$2:$J$277,J256)</f>
        <v/>
      </c>
    </row>
    <row r="257" ht="30" customHeight="1">
      <c r="A257" s="130" t="n">
        <v>256</v>
      </c>
      <c r="B257" s="130" t="n">
        <v>278</v>
      </c>
      <c r="C257" s="130" t="n">
        <v>2017</v>
      </c>
      <c r="D257" s="41" t="inlineStr">
        <is>
          <t>Autism risk classification using placental chorionic surface vascular network features</t>
        </is>
      </c>
      <c r="E257" s="43" t="inlineStr">
        <is>
          <t>https://doi.org/10.1186/S12911-017-0564-8</t>
        </is>
      </c>
      <c r="F257" s="43" t="inlineStr">
        <is>
          <t>Revisor A</t>
        </is>
      </c>
      <c r="G257" s="43" t="inlineStr">
        <is>
          <t>Imagen</t>
        </is>
      </c>
      <c r="H257" s="43" t="inlineStr">
        <is>
          <t>Machine Learning</t>
        </is>
      </c>
      <c r="I257" s="43" t="inlineStr">
        <is>
          <t>Prescreening</t>
        </is>
      </c>
      <c r="J257" s="43" t="inlineStr">
        <is>
          <t>doi:10.1186/s12911-017-0564-8</t>
        </is>
      </c>
      <c r="K257" s="41" t="inlineStr">
        <is>
          <t>Included in prior final corpus</t>
        </is>
      </c>
      <c r="L257" s="41" t="str"/>
      <c r="M257" s="43" t="str"/>
      <c r="N257" s="41" t="str"/>
      <c r="O257" s="43">
        <f>COUNTIF($B$2:$B$277,B257)</f>
        <v/>
      </c>
      <c r="P257" s="43">
        <f>COUNTIF($J$2:$J$277,J257)</f>
        <v/>
      </c>
    </row>
    <row r="258" ht="30" customHeight="1">
      <c r="A258" s="130" t="n">
        <v>257</v>
      </c>
      <c r="B258" s="130" t="n">
        <v>279</v>
      </c>
      <c r="C258" s="130" t="n">
        <v>2022</v>
      </c>
      <c r="D258" s="41" t="inlineStr">
        <is>
          <t>Autism spectrum disorder detection using sequential minimal optimization-support vector machine hybrid classifier according to history of jaundice and family autism in children</t>
        </is>
      </c>
      <c r="E258" s="43" t="inlineStr">
        <is>
          <t>https://doi.org/10.1002/CPE.6498</t>
        </is>
      </c>
      <c r="F258" s="43" t="inlineStr">
        <is>
          <t>Revisor A</t>
        </is>
      </c>
      <c r="G258" s="43" t="inlineStr">
        <is>
          <t>No especificado</t>
        </is>
      </c>
      <c r="H258" s="43" t="inlineStr">
        <is>
          <t>Machine Learning</t>
        </is>
      </c>
      <c r="I258" s="43" t="inlineStr">
        <is>
          <t>Diagnosis</t>
        </is>
      </c>
      <c r="J258" s="43" t="inlineStr">
        <is>
          <t>doi:10.1002/cpe.6498</t>
        </is>
      </c>
      <c r="K258" s="41" t="inlineStr">
        <is>
          <t>Included in prior final corpus</t>
        </is>
      </c>
      <c r="L258" s="41" t="str"/>
      <c r="M258" s="43" t="str"/>
      <c r="N258" s="41" t="str"/>
      <c r="O258" s="43">
        <f>COUNTIF($B$2:$B$277,B258)</f>
        <v/>
      </c>
      <c r="P258" s="43">
        <f>COUNTIF($J$2:$J$277,J258)</f>
        <v/>
      </c>
    </row>
    <row r="259" ht="30" customHeight="1">
      <c r="A259" s="130" t="n">
        <v>258</v>
      </c>
      <c r="B259" s="130" t="n">
        <v>280</v>
      </c>
      <c r="C259" s="130" t="n">
        <v>2023</v>
      </c>
      <c r="D259" s="41" t="inlineStr">
        <is>
          <t>Classification of autism based on short-term spontaneous hemodynamic fluctuations using an adaptive graph neural network</t>
        </is>
      </c>
      <c r="E259" s="43" t="inlineStr">
        <is>
          <t>https://doi.org/10.1016/j.jneumeth.2023.109901</t>
        </is>
      </c>
      <c r="F259" s="43" t="inlineStr">
        <is>
          <t>Revisor A</t>
        </is>
      </c>
      <c r="G259" s="43" t="inlineStr">
        <is>
          <t>Multimodal</t>
        </is>
      </c>
      <c r="H259" s="43" t="inlineStr">
        <is>
          <t>Deep Learning</t>
        </is>
      </c>
      <c r="I259" s="43" t="inlineStr">
        <is>
          <t>Diagnosis</t>
        </is>
      </c>
      <c r="J259" s="43" t="inlineStr">
        <is>
          <t>doi:10.1016/j.jneumeth.2023.109901</t>
        </is>
      </c>
      <c r="K259" s="41" t="inlineStr">
        <is>
          <t>Included in prior final corpus</t>
        </is>
      </c>
      <c r="L259" s="41" t="str"/>
      <c r="M259" s="43" t="str"/>
      <c r="N259" s="41" t="str"/>
      <c r="O259" s="43">
        <f>COUNTIF($B$2:$B$277,B259)</f>
        <v/>
      </c>
      <c r="P259" s="43">
        <f>COUNTIF($J$2:$J$277,J259)</f>
        <v/>
      </c>
    </row>
    <row r="260" ht="30" customHeight="1">
      <c r="A260" s="130" t="n">
        <v>259</v>
      </c>
      <c r="B260" s="130" t="n">
        <v>281</v>
      </c>
      <c r="C260" s="130" t="n">
        <v>2022</v>
      </c>
      <c r="D260" s="41" t="inlineStr">
        <is>
          <t>Deep Mobile Linguistic Therapy for Patients with ASD</t>
        </is>
      </c>
      <c r="E260" s="43" t="inlineStr">
        <is>
          <t>https://doi.org/10.3390/ijerph191912857</t>
        </is>
      </c>
      <c r="F260" s="43" t="inlineStr">
        <is>
          <t>Revisor A</t>
        </is>
      </c>
      <c r="G260" s="43" t="inlineStr">
        <is>
          <t>Imagen</t>
        </is>
      </c>
      <c r="H260" s="43" t="inlineStr">
        <is>
          <t>Deep Learning</t>
        </is>
      </c>
      <c r="I260" s="43" t="inlineStr">
        <is>
          <t>Monitoring/intervention</t>
        </is>
      </c>
      <c r="J260" s="43" t="inlineStr">
        <is>
          <t>doi:10.3390/ijerph191912857</t>
        </is>
      </c>
      <c r="K260" s="41" t="inlineStr">
        <is>
          <t>Included in prior final corpus</t>
        </is>
      </c>
      <c r="L260" s="41" t="str"/>
      <c r="M260" s="43" t="str"/>
      <c r="N260" s="41" t="str"/>
      <c r="O260" s="43">
        <f>COUNTIF($B$2:$B$277,B260)</f>
        <v/>
      </c>
      <c r="P260" s="43">
        <f>COUNTIF($J$2:$J$277,J260)</f>
        <v/>
      </c>
    </row>
    <row r="261" ht="30" customHeight="1">
      <c r="A261" s="130" t="n">
        <v>260</v>
      </c>
      <c r="B261" s="130" t="n">
        <v>282</v>
      </c>
      <c r="C261" s="130" t="n">
        <v>2023</v>
      </c>
      <c r="D261" s="41" t="inlineStr">
        <is>
          <t>DeepASDPred: a CNN-LSTM-based deep learning method for Autism spectrum disorders risk RNA identification</t>
        </is>
      </c>
      <c r="E261" s="43" t="inlineStr">
        <is>
          <t>https://doi.org/10.1186/s12859-023-05378-x</t>
        </is>
      </c>
      <c r="F261" s="43" t="inlineStr">
        <is>
          <t>Revisor A</t>
        </is>
      </c>
      <c r="G261" s="43" t="inlineStr">
        <is>
          <t>Biological/omics</t>
        </is>
      </c>
      <c r="H261" s="43" t="inlineStr">
        <is>
          <t>Híbrido</t>
        </is>
      </c>
      <c r="I261" s="43" t="inlineStr">
        <is>
          <t>Not specified</t>
        </is>
      </c>
      <c r="J261" s="43" t="inlineStr">
        <is>
          <t>doi:10.1186/s12859-023-05378-x</t>
        </is>
      </c>
      <c r="K261" s="41" t="inlineStr">
        <is>
          <t>Included in prior final corpus</t>
        </is>
      </c>
      <c r="L261" s="41" t="str"/>
      <c r="M261" s="43" t="str"/>
      <c r="N261" s="41" t="inlineStr">
        <is>
          <t>Elegibilidad sin cambios; recodificación analítica aplicada a Biological/omics y etapa Not specified.</t>
        </is>
      </c>
      <c r="O261" s="43">
        <f>COUNTIF($B$2:$B$277,B261)</f>
        <v/>
      </c>
      <c r="P261" s="43">
        <f>COUNTIF($J$2:$J$277,J261)</f>
        <v/>
      </c>
    </row>
    <row r="262" ht="30" customHeight="1">
      <c r="A262" s="130" t="n">
        <v>261</v>
      </c>
      <c r="B262" s="130" t="n">
        <v>283</v>
      </c>
      <c r="C262" s="130" t="n">
        <v>2022</v>
      </c>
      <c r="D262" s="41" t="inlineStr">
        <is>
          <t>Employing Machine Learning-Based Predictive Analytical Approaches to Classify Autism Spectrum Disorder Types</t>
        </is>
      </c>
      <c r="E262" s="43" t="inlineStr">
        <is>
          <t>https://doi.org/10.1155/2022/8134018</t>
        </is>
      </c>
      <c r="F262" s="43" t="inlineStr">
        <is>
          <t>Revisor B</t>
        </is>
      </c>
      <c r="G262" s="43" t="inlineStr">
        <is>
          <t>No especificado</t>
        </is>
      </c>
      <c r="H262" s="43" t="inlineStr">
        <is>
          <t>Deep Learning</t>
        </is>
      </c>
      <c r="I262" s="43" t="inlineStr">
        <is>
          <t>Diagnosis</t>
        </is>
      </c>
      <c r="J262" s="43" t="inlineStr">
        <is>
          <t>doi:10.1155/2022/8134018</t>
        </is>
      </c>
      <c r="K262" s="41" t="inlineStr">
        <is>
          <t>Included in prior final corpus</t>
        </is>
      </c>
      <c r="L262" s="41" t="str"/>
      <c r="M262" s="43" t="str"/>
      <c r="N262" s="41" t="str"/>
      <c r="O262" s="43">
        <f>COUNTIF($B$2:$B$277,B262)</f>
        <v/>
      </c>
      <c r="P262" s="43">
        <f>COUNTIF($J$2:$J$277,J262)</f>
        <v/>
      </c>
    </row>
    <row r="263" ht="30" customHeight="1">
      <c r="A263" s="130" t="n">
        <v>262</v>
      </c>
      <c r="B263" s="130" t="n">
        <v>284</v>
      </c>
      <c r="C263" s="130" t="n">
        <v>2019</v>
      </c>
      <c r="D263" s="41" t="inlineStr">
        <is>
          <t>Exploration of Autism Spectrum Disorder using Classification Algorithms</t>
        </is>
      </c>
      <c r="E263" s="43" t="inlineStr">
        <is>
          <t>https://doi.org/10.1016/j.procs.2020.01.098</t>
        </is>
      </c>
      <c r="F263" s="43" t="inlineStr">
        <is>
          <t>Revisor B</t>
        </is>
      </c>
      <c r="G263" s="43" t="inlineStr">
        <is>
          <t>Imagen</t>
        </is>
      </c>
      <c r="H263" s="43" t="inlineStr">
        <is>
          <t>Híbrido</t>
        </is>
      </c>
      <c r="I263" s="43" t="inlineStr">
        <is>
          <t>screening</t>
        </is>
      </c>
      <c r="J263" s="43" t="inlineStr">
        <is>
          <t>doi:10.1016/j.procs.2020.01.098</t>
        </is>
      </c>
      <c r="K263" s="41" t="inlineStr">
        <is>
          <t>Included in prior final corpus</t>
        </is>
      </c>
      <c r="L263" s="41" t="str"/>
      <c r="M263" s="43" t="str"/>
      <c r="N263" s="41" t="str"/>
      <c r="O263" s="43">
        <f>COUNTIF($B$2:$B$277,B263)</f>
        <v/>
      </c>
      <c r="P263" s="43">
        <f>COUNTIF($J$2:$J$277,J263)</f>
        <v/>
      </c>
    </row>
    <row r="264" ht="30" customHeight="1">
      <c r="A264" s="130" t="n">
        <v>263</v>
      </c>
      <c r="B264" s="130" t="n">
        <v>285</v>
      </c>
      <c r="C264" s="130" t="n">
        <v>2025</v>
      </c>
      <c r="D264" s="41" t="inlineStr">
        <is>
          <t>Exploring pesticide risk in autism via integrative machine learning and network toxicology</t>
        </is>
      </c>
      <c r="E264" s="43" t="inlineStr">
        <is>
          <t>https://doi.org/10.1016/j.ecoenv.2025.118233</t>
        </is>
      </c>
      <c r="F264" s="43" t="inlineStr">
        <is>
          <t>Revisor B</t>
        </is>
      </c>
      <c r="G264" s="43" t="inlineStr">
        <is>
          <t>No especificado</t>
        </is>
      </c>
      <c r="H264" s="43" t="inlineStr">
        <is>
          <t>Híbrido</t>
        </is>
      </c>
      <c r="I264" s="43" t="inlineStr">
        <is>
          <t>Not clear</t>
        </is>
      </c>
      <c r="J264" s="43" t="inlineStr">
        <is>
          <t>doi:10.1016/j.ecoenv.2025.118233</t>
        </is>
      </c>
      <c r="K264" s="41" t="inlineStr">
        <is>
          <t>Included in prior final corpus</t>
        </is>
      </c>
      <c r="L264" s="41" t="str"/>
      <c r="M264" s="43" t="str"/>
      <c r="N264" s="41" t="str"/>
      <c r="O264" s="43">
        <f>COUNTIF($B$2:$B$277,B264)</f>
        <v/>
      </c>
      <c r="P264" s="43">
        <f>COUNTIF($J$2:$J$277,J264)</f>
        <v/>
      </c>
    </row>
    <row r="265" ht="30" customHeight="1">
      <c r="A265" s="130" t="n">
        <v>264</v>
      </c>
      <c r="B265" s="130" t="n">
        <v>286</v>
      </c>
      <c r="C265" s="130" t="n">
        <v>2022</v>
      </c>
      <c r="D265" s="41" t="inlineStr">
        <is>
          <t>Feedback Artificial Tree-Anti Corona Virus Optimization enabled deep learning for detecting autism spectrum disorder</t>
        </is>
      </c>
      <c r="E265" s="43" t="inlineStr">
        <is>
          <t>https://doi.org/10.1111/EXSY.13040</t>
        </is>
      </c>
      <c r="F265" s="43" t="inlineStr">
        <is>
          <t>Revisor A</t>
        </is>
      </c>
      <c r="G265" s="43" t="inlineStr">
        <is>
          <t>Señales fisiológicas</t>
        </is>
      </c>
      <c r="H265" s="43" t="inlineStr">
        <is>
          <t>Deep Learning</t>
        </is>
      </c>
      <c r="I265" s="43" t="inlineStr">
        <is>
          <t>Diagnosis</t>
        </is>
      </c>
      <c r="J265" s="43" t="inlineStr">
        <is>
          <t>doi:10.1111/exsy.13040</t>
        </is>
      </c>
      <c r="K265" s="41" t="inlineStr">
        <is>
          <t>Included in prior final corpus</t>
        </is>
      </c>
      <c r="L265" s="41" t="str"/>
      <c r="M265" s="43" t="str"/>
      <c r="N265" s="41" t="str"/>
      <c r="O265" s="43">
        <f>COUNTIF($B$2:$B$277,B265)</f>
        <v/>
      </c>
      <c r="P265" s="43">
        <f>COUNTIF($J$2:$J$277,J265)</f>
        <v/>
      </c>
    </row>
    <row r="266" ht="30" customHeight="1">
      <c r="A266" s="130" t="n">
        <v>265</v>
      </c>
      <c r="B266" s="130" t="n">
        <v>287</v>
      </c>
      <c r="C266" s="130" t="n">
        <v>2020</v>
      </c>
      <c r="D266" s="41" t="inlineStr">
        <is>
          <t>Forecasting risk gene discovery in autism with machine learning and genome-scale data</t>
        </is>
      </c>
      <c r="E266" s="43" t="inlineStr">
        <is>
          <t>https://doi.org/10.1038/s41598-020-61288-5</t>
        </is>
      </c>
      <c r="F266" s="43" t="inlineStr">
        <is>
          <t>Revisor A</t>
        </is>
      </c>
      <c r="G266" s="43" t="inlineStr">
        <is>
          <t>No especificado</t>
        </is>
      </c>
      <c r="H266" s="43" t="inlineStr">
        <is>
          <t>Deep Learning</t>
        </is>
      </c>
      <c r="I266" s="43" t="inlineStr">
        <is>
          <t>Prescreening</t>
        </is>
      </c>
      <c r="J266" s="43" t="inlineStr">
        <is>
          <t>doi:10.1038/s41598-020-61288-5</t>
        </is>
      </c>
      <c r="K266" s="41" t="inlineStr">
        <is>
          <t>Included in prior final corpus</t>
        </is>
      </c>
      <c r="L266" s="41" t="str"/>
      <c r="M266" s="43" t="str"/>
      <c r="N266" s="41" t="str"/>
      <c r="O266" s="43">
        <f>COUNTIF($B$2:$B$277,B266)</f>
        <v/>
      </c>
      <c r="P266" s="43">
        <f>COUNTIF($J$2:$J$277,J266)</f>
        <v/>
      </c>
    </row>
    <row r="267" ht="30" customHeight="1">
      <c r="A267" s="130" t="n">
        <v>266</v>
      </c>
      <c r="B267" s="130" t="n">
        <v>288</v>
      </c>
      <c r="C267" s="130" t="n">
        <v>2022</v>
      </c>
      <c r="D267" s="41" t="inlineStr">
        <is>
          <t>Identifying Autism with Head Movement Features by Implementing Machine Learning Algorithms</t>
        </is>
      </c>
      <c r="E267" s="43" t="inlineStr">
        <is>
          <t>https://doi.org/10.1007/s10803-021-05179-2</t>
        </is>
      </c>
      <c r="F267" s="43" t="inlineStr">
        <is>
          <t>Revisor A</t>
        </is>
      </c>
      <c r="G267" s="43" t="inlineStr">
        <is>
          <t>Señales fisiológicas</t>
        </is>
      </c>
      <c r="H267" s="43" t="inlineStr">
        <is>
          <t>Machine Learning</t>
        </is>
      </c>
      <c r="I267" s="43" t="inlineStr">
        <is>
          <t>Screening</t>
        </is>
      </c>
      <c r="J267" s="43" t="inlineStr">
        <is>
          <t>doi:10.1007/s10803-021-05179-2</t>
        </is>
      </c>
      <c r="K267" s="41" t="inlineStr">
        <is>
          <t>Included in prior final corpus</t>
        </is>
      </c>
      <c r="L267" s="41" t="str"/>
      <c r="M267" s="43" t="str"/>
      <c r="N267" s="41" t="str"/>
      <c r="O267" s="43">
        <f>COUNTIF($B$2:$B$277,B267)</f>
        <v/>
      </c>
      <c r="P267" s="43">
        <f>COUNTIF($J$2:$J$277,J267)</f>
        <v/>
      </c>
    </row>
    <row r="268" ht="30" customHeight="1">
      <c r="A268" s="130" t="n">
        <v>267</v>
      </c>
      <c r="B268" s="130" t="n">
        <v>289</v>
      </c>
      <c r="C268" s="130" t="n">
        <v>2019</v>
      </c>
      <c r="D268" s="41" t="inlineStr">
        <is>
          <t>Increased serum levels of macrophage migration inhibitory factor in autism spectrum disorders</t>
        </is>
      </c>
      <c r="E268" s="43" t="inlineStr">
        <is>
          <t>https://doi.org/10.1016/j.neuro.2018.11.015</t>
        </is>
      </c>
      <c r="F268" s="43" t="inlineStr">
        <is>
          <t>Revisor A</t>
        </is>
      </c>
      <c r="G268" s="43" t="inlineStr">
        <is>
          <t>No especificado</t>
        </is>
      </c>
      <c r="H268" s="43" t="inlineStr">
        <is>
          <t>Machine Learning</t>
        </is>
      </c>
      <c r="I268" s="43" t="inlineStr">
        <is>
          <t>Diagnosis</t>
        </is>
      </c>
      <c r="J268" s="43" t="inlineStr">
        <is>
          <t>doi:10.1016/j.neuro.2018.11.015</t>
        </is>
      </c>
      <c r="K268" s="41" t="inlineStr">
        <is>
          <t>Included in prior final corpus</t>
        </is>
      </c>
      <c r="L268" s="41" t="str"/>
      <c r="M268" s="43" t="str"/>
      <c r="N268" s="41" t="str"/>
      <c r="O268" s="43">
        <f>COUNTIF($B$2:$B$277,B268)</f>
        <v/>
      </c>
      <c r="P268" s="43">
        <f>COUNTIF($J$2:$J$277,J268)</f>
        <v/>
      </c>
    </row>
    <row r="269" ht="30" customHeight="1">
      <c r="A269" s="130" t="n">
        <v>268</v>
      </c>
      <c r="B269" s="130" t="n">
        <v>290</v>
      </c>
      <c r="C269" s="130" t="n">
        <v>2025</v>
      </c>
      <c r="D269" s="41" t="inlineStr">
        <is>
          <t>Machine Learning and Structural Dynamics-Based Approach to Reveal Molecular Mechanism of PTEN Missense Mutations Shared by Cancer and Autism Spectrum Disorder</t>
        </is>
      </c>
      <c r="E269" s="43" t="inlineStr">
        <is>
          <t>https://doi.org/10.1021/acs.jcim.5c00134</t>
        </is>
      </c>
      <c r="F269" s="43" t="inlineStr">
        <is>
          <t>Revisor B</t>
        </is>
      </c>
      <c r="G269" s="43" t="inlineStr">
        <is>
          <t>No especificado</t>
        </is>
      </c>
      <c r="H269" s="43" t="inlineStr">
        <is>
          <t>Deep Learning</t>
        </is>
      </c>
      <c r="I269" s="43" t="n"/>
      <c r="J269" s="43" t="inlineStr">
        <is>
          <t>doi:10.1021/acs.jcim.5c00134</t>
        </is>
      </c>
      <c r="K269" s="41" t="inlineStr">
        <is>
          <t>Included in prior final corpus</t>
        </is>
      </c>
      <c r="L269" s="41" t="str"/>
      <c r="M269" s="43" t="str"/>
      <c r="N269" s="41" t="str"/>
      <c r="O269" s="43">
        <f>COUNTIF($B$2:$B$277,B269)</f>
        <v/>
      </c>
      <c r="P269" s="43">
        <f>COUNTIF($J$2:$J$277,J269)</f>
        <v/>
      </c>
    </row>
    <row r="270" ht="30" customHeight="1">
      <c r="A270" s="130" t="n">
        <v>269</v>
      </c>
      <c r="B270" s="130" t="n">
        <v>291</v>
      </c>
      <c r="C270" s="130" t="n">
        <v>2025</v>
      </c>
      <c r="D270" s="41" t="inlineStr">
        <is>
          <t>MCDGLN: Masked connection-based dynamic graph learning network for autism spectrum disorder</t>
        </is>
      </c>
      <c r="E270" s="43" t="inlineStr">
        <is>
          <t>https://doi.org/10.1016/j.brainresbull.2025.111290</t>
        </is>
      </c>
      <c r="F270" s="43" t="inlineStr">
        <is>
          <t>Revisor B</t>
        </is>
      </c>
      <c r="G270" s="43" t="inlineStr">
        <is>
          <t>Señales fisiológicas</t>
        </is>
      </c>
      <c r="H270" s="43" t="inlineStr">
        <is>
          <t>Deep Learning</t>
        </is>
      </c>
      <c r="I270" s="43" t="inlineStr">
        <is>
          <t>Diagnosis</t>
        </is>
      </c>
      <c r="J270" s="43" t="inlineStr">
        <is>
          <t>doi:10.1016/j.brainresbull.2025.111290</t>
        </is>
      </c>
      <c r="K270" s="41" t="inlineStr">
        <is>
          <t>Included in prior final corpus</t>
        </is>
      </c>
      <c r="L270" s="41" t="str"/>
      <c r="M270" s="43" t="str"/>
      <c r="N270" s="41" t="str"/>
      <c r="O270" s="43">
        <f>COUNTIF($B$2:$B$277,B270)</f>
        <v/>
      </c>
      <c r="P270" s="43">
        <f>COUNTIF($J$2:$J$277,J270)</f>
        <v/>
      </c>
    </row>
    <row r="271" ht="30" customHeight="1">
      <c r="A271" s="130" t="n">
        <v>270</v>
      </c>
      <c r="B271" s="130" t="n">
        <v>292</v>
      </c>
      <c r="C271" s="130" t="n">
        <v>2015</v>
      </c>
      <c r="D271" s="41" t="inlineStr">
        <is>
          <t>Performance of case-control rare copy number variation annotation in classification of autism</t>
        </is>
      </c>
      <c r="E271" s="43" t="inlineStr">
        <is>
          <t>https://doi.org/10.1186/1755-8794-8-S1-S7</t>
        </is>
      </c>
      <c r="F271" s="43" t="inlineStr">
        <is>
          <t>Revisor A</t>
        </is>
      </c>
      <c r="G271" s="43" t="inlineStr">
        <is>
          <t>No especificado</t>
        </is>
      </c>
      <c r="H271" s="43" t="inlineStr">
        <is>
          <t>Híbrido</t>
        </is>
      </c>
      <c r="I271" s="43" t="inlineStr">
        <is>
          <t>Diagnosis</t>
        </is>
      </c>
      <c r="J271" s="43" t="inlineStr">
        <is>
          <t>doi:10.1186/1755-8794-8-s1-s7</t>
        </is>
      </c>
      <c r="K271" s="41" t="inlineStr">
        <is>
          <t>Included in prior final corpus</t>
        </is>
      </c>
      <c r="L271" s="41" t="str"/>
      <c r="M271" s="43" t="str"/>
      <c r="N271" s="41" t="str"/>
      <c r="O271" s="43">
        <f>COUNTIF($B$2:$B$277,B271)</f>
        <v/>
      </c>
      <c r="P271" s="43">
        <f>COUNTIF($J$2:$J$277,J271)</f>
        <v/>
      </c>
    </row>
    <row r="272" ht="30" customHeight="1">
      <c r="A272" s="130" t="n">
        <v>271</v>
      </c>
      <c r="B272" s="130" t="n">
        <v>293</v>
      </c>
      <c r="C272" s="130" t="n">
        <v>2018</v>
      </c>
      <c r="D272" s="41" t="inlineStr">
        <is>
          <t>Personalized machine learning for robot perception of affect and engagement in autism therapy</t>
        </is>
      </c>
      <c r="E272" s="43" t="inlineStr">
        <is>
          <t>https://doi.org/10.1126/SCIROBOTICS.AAO6760</t>
        </is>
      </c>
      <c r="F272" s="43" t="inlineStr">
        <is>
          <t>Revisor B</t>
        </is>
      </c>
      <c r="G272" s="43" t="inlineStr">
        <is>
          <t>Imagen</t>
        </is>
      </c>
      <c r="H272" s="43" t="inlineStr">
        <is>
          <t>Deep Learning</t>
        </is>
      </c>
      <c r="I272" s="43" t="inlineStr">
        <is>
          <t>Monitoring/intervention</t>
        </is>
      </c>
      <c r="J272" s="43" t="inlineStr">
        <is>
          <t>doi:10.1126/scirobotics.aao6760</t>
        </is>
      </c>
      <c r="K272" s="41" t="inlineStr">
        <is>
          <t>Included in prior final corpus</t>
        </is>
      </c>
      <c r="L272" s="41" t="str"/>
      <c r="M272" s="43" t="str"/>
      <c r="N272" s="41" t="str"/>
      <c r="O272" s="43">
        <f>COUNTIF($B$2:$B$277,B272)</f>
        <v/>
      </c>
      <c r="P272" s="43">
        <f>COUNTIF($J$2:$J$277,J272)</f>
        <v/>
      </c>
    </row>
    <row r="273" ht="30" customHeight="1">
      <c r="A273" s="130" t="n">
        <v>272</v>
      </c>
      <c r="B273" s="130" t="n">
        <v>295</v>
      </c>
      <c r="C273" s="130" t="n">
        <v>2018</v>
      </c>
      <c r="D273" s="41" t="inlineStr">
        <is>
          <t>Prediction of Autism at 3 Years from Behavioural and Developmental Measures in High-Risk Infants: A Longitudinal Cross-Domain Classifier Analysis</t>
        </is>
      </c>
      <c r="E273" s="43" t="inlineStr">
        <is>
          <t>https://doi.org/10.1007/s10803-018-3509-x</t>
        </is>
      </c>
      <c r="F273" s="43" t="inlineStr">
        <is>
          <t>Revisor B</t>
        </is>
      </c>
      <c r="G273" s="43" t="inlineStr">
        <is>
          <t>No especificado</t>
        </is>
      </c>
      <c r="H273" s="43" t="inlineStr">
        <is>
          <t>Machine Learning</t>
        </is>
      </c>
      <c r="I273" s="43" t="inlineStr">
        <is>
          <t>Prognosis</t>
        </is>
      </c>
      <c r="J273" s="43" t="inlineStr">
        <is>
          <t>doi:10.1007/s10803-018-3509-x</t>
        </is>
      </c>
      <c r="K273" s="41" t="inlineStr">
        <is>
          <t>Included in prior final corpus</t>
        </is>
      </c>
      <c r="L273" s="41" t="str"/>
      <c r="M273" s="43" t="str"/>
      <c r="N273" s="41" t="str"/>
      <c r="O273" s="43">
        <f>COUNTIF($B$2:$B$277,B273)</f>
        <v/>
      </c>
      <c r="P273" s="43">
        <f>COUNTIF($J$2:$J$277,J273)</f>
        <v/>
      </c>
    </row>
    <row r="274" ht="30" customHeight="1">
      <c r="A274" s="130" t="n">
        <v>273</v>
      </c>
      <c r="B274" s="130" t="n">
        <v>296</v>
      </c>
      <c r="C274" s="130" t="n">
        <v>2024</v>
      </c>
      <c r="D274" s="41" t="inlineStr">
        <is>
          <t>STDCformer: Spatial-temporal dual-path cross-attention model for fMRI-based autism spectrum disorder identification</t>
        </is>
      </c>
      <c r="E274" s="43" t="inlineStr">
        <is>
          <t>https://doi.org/10.1016/j.heliyon.2024.e34245</t>
        </is>
      </c>
      <c r="F274" s="43" t="inlineStr">
        <is>
          <t>Revisor B</t>
        </is>
      </c>
      <c r="G274" s="43" t="inlineStr">
        <is>
          <t>Señales fisiológicas</t>
        </is>
      </c>
      <c r="H274" s="43" t="inlineStr">
        <is>
          <t>Deep Learning</t>
        </is>
      </c>
      <c r="I274" s="43" t="inlineStr">
        <is>
          <t>Diagnosis</t>
        </is>
      </c>
      <c r="J274" s="43" t="inlineStr">
        <is>
          <t>doi:10.1016/j.heliyon.2024.e34245</t>
        </is>
      </c>
      <c r="K274" s="41" t="inlineStr">
        <is>
          <t>Included in prior final corpus</t>
        </is>
      </c>
      <c r="L274" s="41" t="str"/>
      <c r="M274" s="43" t="str"/>
      <c r="N274" s="41" t="str"/>
      <c r="O274" s="43">
        <f>COUNTIF($B$2:$B$277,B274)</f>
        <v/>
      </c>
      <c r="P274" s="43">
        <f>COUNTIF($J$2:$J$277,J274)</f>
        <v/>
      </c>
    </row>
    <row r="275" ht="30" customHeight="1">
      <c r="A275" s="130" t="n">
        <v>274</v>
      </c>
      <c r="B275" s="130" t="n">
        <v>298</v>
      </c>
      <c r="C275" s="130" t="n">
        <v>2021</v>
      </c>
      <c r="D275" s="41" t="inlineStr">
        <is>
          <t>Three Distinct Neuroanatomical Subtypes of Autism Spectrum Disorder, Revealed via Machine Learning, and Their Similarities With Schizophrenia Subtypes</t>
        </is>
      </c>
      <c r="E275" s="43" t="inlineStr">
        <is>
          <t>https://doi.org/10.1016/j.biopsych.2021.02.931</t>
        </is>
      </c>
      <c r="F275" s="43" t="inlineStr">
        <is>
          <t>Revisor B</t>
        </is>
      </c>
      <c r="G275" s="43" t="inlineStr">
        <is>
          <t>Imagen</t>
        </is>
      </c>
      <c r="H275" s="43" t="inlineStr">
        <is>
          <t>Deep Learning</t>
        </is>
      </c>
      <c r="I275" s="43" t="n"/>
      <c r="J275" s="43" t="inlineStr">
        <is>
          <t>doi:10.1016/j.biopsych.2021.02.931</t>
        </is>
      </c>
      <c r="K275" s="41" t="inlineStr">
        <is>
          <t>Included in prior final corpus</t>
        </is>
      </c>
      <c r="L275" s="41" t="str"/>
      <c r="M275" s="43" t="str"/>
      <c r="N275" s="41" t="str"/>
      <c r="O275" s="43">
        <f>COUNTIF($B$2:$B$277,B275)</f>
        <v/>
      </c>
      <c r="P275" s="43">
        <f>COUNTIF($J$2:$J$277,J275)</f>
        <v/>
      </c>
    </row>
    <row r="276" ht="30" customHeight="1">
      <c r="A276" s="130" t="n">
        <v>275</v>
      </c>
      <c r="B276" s="130" t="n">
        <v>299</v>
      </c>
      <c r="C276" s="130" t="n">
        <v>2025</v>
      </c>
      <c r="D276" s="41" t="inlineStr">
        <is>
          <t>Three-dimensional quantification of oxytocin neurons in the hypothalamic paraventricular nucleus reveals sex- and subregion-specific differences in two genetic mouse models of autism</t>
        </is>
      </c>
      <c r="E276" s="43" t="inlineStr">
        <is>
          <t>https://doi.org/10.1111/JNE.70092</t>
        </is>
      </c>
      <c r="F276" s="43" t="inlineStr">
        <is>
          <t>Revisor B</t>
        </is>
      </c>
      <c r="G276" s="43" t="inlineStr">
        <is>
          <t>Imagen</t>
        </is>
      </c>
      <c r="H276" s="43" t="inlineStr">
        <is>
          <t>Deep Learning</t>
        </is>
      </c>
      <c r="I276" s="43" t="n"/>
      <c r="J276" s="43" t="inlineStr">
        <is>
          <t>doi:10.1111/jne.70092</t>
        </is>
      </c>
      <c r="K276" s="41" t="inlineStr">
        <is>
          <t>Included in prior final corpus</t>
        </is>
      </c>
      <c r="L276" s="41" t="str"/>
      <c r="M276" s="43" t="str"/>
      <c r="N276" s="41" t="str"/>
      <c r="O276" s="43">
        <f>COUNTIF($B$2:$B$277,B276)</f>
        <v/>
      </c>
      <c r="P276" s="43">
        <f>COUNTIF($J$2:$J$277,J276)</f>
        <v/>
      </c>
    </row>
    <row r="277" ht="30" customHeight="1">
      <c r="A277" s="130" t="n">
        <v>276</v>
      </c>
      <c r="B277" s="130" t="n">
        <v>300</v>
      </c>
      <c r="C277" s="130" t="n">
        <v>2024</v>
      </c>
      <c r="D277" s="41" t="inlineStr">
        <is>
          <t>Application of Speech Signal for Early Screening of Children with Autism Spectrum Disorder</t>
        </is>
      </c>
      <c r="E277" s="43" t="inlineStr">
        <is>
          <t>https://doi.org/10.1007/978-3-031-62273-1_36</t>
        </is>
      </c>
      <c r="F277" s="43" t="inlineStr">
        <is>
          <t>Revisor A</t>
        </is>
      </c>
      <c r="G277" s="43" t="inlineStr">
        <is>
          <t>Señales fisiológicas</t>
        </is>
      </c>
      <c r="H277" s="43" t="inlineStr">
        <is>
          <t>No especificado</t>
        </is>
      </c>
      <c r="I277" s="43" t="inlineStr">
        <is>
          <t>Screening</t>
        </is>
      </c>
      <c r="J277" s="43" t="inlineStr">
        <is>
          <t>doi:10.1007/978-3-031-62273-1_36</t>
        </is>
      </c>
      <c r="K277" s="41" t="inlineStr">
        <is>
          <t>Included in prior final corpus</t>
        </is>
      </c>
      <c r="L277" s="41" t="str"/>
      <c r="M277" s="43" t="str"/>
      <c r="N277" s="41" t="str"/>
      <c r="O277" s="43">
        <f>COUNTIF($B$2:$B$277,B277)</f>
        <v/>
      </c>
      <c r="P277" s="43">
        <f>COUNTIF($J$2:$J$277,J277)</f>
        <v/>
      </c>
    </row>
  </sheetData>
  <conditionalFormatting sqref="L2:L277">
    <cfRule type="containsText" priority="1" operator="containsText" dxfId="3" text="Expression of Concern"/>
    <cfRule type="containsText" priority="2" operator="containsText" dxfId="2" text="Retract"/>
    <cfRule type="containsText" priority="3" operator="containsText" dxfId="5" text="Removal"/>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B707"/>
  <sheetViews>
    <sheetView showGridLines="0" workbookViewId="0">
      <selection activeCell="A1" sqref="A1"/>
    </sheetView>
  </sheetViews>
  <sheetFormatPr baseColWidth="8" defaultRowHeight="15"/>
  <cols>
    <col width="18" customWidth="1" min="1" max="1"/>
    <col width="18" customWidth="1" min="2" max="2"/>
    <col width="28" customWidth="1" min="3" max="3"/>
    <col width="14" customWidth="1" min="4" max="4"/>
    <col width="14" customWidth="1" min="5" max="5"/>
    <col width="14" customWidth="1" min="6" max="6"/>
    <col width="14" customWidth="1" min="7" max="7"/>
    <col width="9" customWidth="1" min="8" max="8"/>
    <col width="48" customWidth="1" min="9" max="9"/>
    <col width="34" customWidth="1" min="10" max="10"/>
    <col width="32" customWidth="1" min="11" max="11"/>
    <col width="28" customWidth="1" min="12" max="12"/>
    <col width="18" customWidth="1" min="13" max="13"/>
    <col width="28" customWidth="1" min="14" max="14"/>
    <col width="40" customWidth="1" min="15" max="15"/>
    <col width="28" customWidth="1" min="16" max="16"/>
    <col width="28" customWidth="1" min="17" max="17"/>
    <col width="18" customWidth="1" min="18" max="18"/>
    <col width="28" customWidth="1" min="19" max="19"/>
    <col width="28" customWidth="1" min="20" max="20"/>
    <col width="44" customWidth="1" min="21" max="21"/>
    <col width="14" customWidth="1" min="22" max="22"/>
    <col width="14" customWidth="1" min="23" max="23"/>
    <col width="34" customWidth="1" min="24" max="24"/>
    <col width="40" customWidth="1" min="25" max="25"/>
    <col width="68" customWidth="1" min="26" max="26"/>
    <col width="44" customWidth="1" min="27" max="27"/>
    <col width="14" customWidth="1" min="28" max="28"/>
  </cols>
  <sheetData>
    <row r="1" ht="38" customHeight="1">
      <c r="A1" s="35" t="inlineStr">
        <is>
          <t>master_record_id</t>
        </is>
      </c>
      <c r="B1" s="36" t="inlineStr">
        <is>
          <t>cohort</t>
        </is>
      </c>
      <c r="C1" s="36" t="inlineStr">
        <is>
          <t>record_role</t>
        </is>
      </c>
      <c r="D1" s="36" t="inlineStr">
        <is>
          <t>source_record_id</t>
        </is>
      </c>
      <c r="E1" s="36" t="inlineStr">
        <is>
          <t>paper_order_276</t>
        </is>
      </c>
      <c r="F1" s="36" t="inlineStr">
        <is>
          <t>study_id_276</t>
        </is>
      </c>
      <c r="G1" s="36" t="inlineStr">
        <is>
          <t>bib_index</t>
        </is>
      </c>
      <c r="H1" s="36" t="inlineStr">
        <is>
          <t>year</t>
        </is>
      </c>
      <c r="I1" s="36" t="inlineStr">
        <is>
          <t>title</t>
        </is>
      </c>
      <c r="J1" s="36" t="inlineStr">
        <is>
          <t>DOI</t>
        </is>
      </c>
      <c r="K1" s="36" t="inlineStr">
        <is>
          <t>authors</t>
        </is>
      </c>
      <c r="L1" s="36" t="inlineStr">
        <is>
          <t>journal_or_book</t>
        </is>
      </c>
      <c r="M1" s="36" t="inlineStr">
        <is>
          <t>record_type</t>
        </is>
      </c>
      <c r="N1" s="36" t="inlineStr">
        <is>
          <t>publisher</t>
        </is>
      </c>
      <c r="O1" s="36" t="inlineStr">
        <is>
          <t>decision_code</t>
        </is>
      </c>
      <c r="P1" s="36" t="inlineStr">
        <is>
          <t>decision</t>
        </is>
      </c>
      <c r="Q1" s="36" t="inlineStr">
        <is>
          <t>eligibility_bucket</t>
        </is>
      </c>
      <c r="R1" s="36" t="inlineStr">
        <is>
          <t>add_as_new_study</t>
        </is>
      </c>
      <c r="S1" s="36" t="inlineStr">
        <is>
          <t>full_text_status</t>
        </is>
      </c>
      <c r="T1" s="36" t="inlineStr">
        <is>
          <t>integrity_status</t>
        </is>
      </c>
      <c r="U1" s="36" t="inlineStr">
        <is>
          <t>exclusion_or_link_reason</t>
        </is>
      </c>
      <c r="V1" s="36" t="inlineStr">
        <is>
          <t>duplicate_of_bib_index</t>
        </is>
      </c>
      <c r="W1" s="36" t="inlineStr">
        <is>
          <t>linked_study_id_276</t>
        </is>
      </c>
      <c r="X1" s="36" t="inlineStr">
        <is>
          <t>source_url</t>
        </is>
      </c>
      <c r="Y1" s="36" t="inlineStr">
        <is>
          <t>canonical_key</t>
        </is>
      </c>
      <c r="Z1" s="36" t="inlineStr">
        <is>
          <t>abstract</t>
        </is>
      </c>
      <c r="AA1" s="36" t="inlineStr">
        <is>
          <t>screening_basis</t>
        </is>
      </c>
      <c r="AB1" s="37" t="inlineStr">
        <is>
          <t>master_record_id_occurrences</t>
        </is>
      </c>
    </row>
    <row r="2" ht="32" customHeight="1">
      <c r="A2" s="43" t="inlineStr">
        <is>
          <t>B-0001</t>
        </is>
      </c>
      <c r="B2" s="43" t="inlineStr">
        <is>
          <t>Base 276</t>
        </is>
      </c>
      <c r="C2" s="43" t="inlineStr">
        <is>
          <t>Base included</t>
        </is>
      </c>
      <c r="D2" s="43" t="n">
        <v>1</v>
      </c>
      <c r="E2" s="43" t="n">
        <v>1</v>
      </c>
      <c r="F2" s="43" t="n">
        <v>1</v>
      </c>
      <c r="G2" s="130" t="n"/>
      <c r="H2" s="130" t="n">
        <v>2025</v>
      </c>
      <c r="I2" s="41" t="inlineStr">
        <is>
          <t>A Clinically Interpretable Approach for Early Detection of Autism Using Machine Learning With Explainable AI</t>
        </is>
      </c>
      <c r="J2" s="43" t="inlineStr">
        <is>
          <t>https://doi.org/10.1109/ACCESS.2025.3586314</t>
        </is>
      </c>
      <c r="K2" s="43" t="n"/>
      <c r="L2" s="41" t="n"/>
      <c r="M2" s="43" t="n"/>
      <c r="N2" s="43" t="n"/>
      <c r="O2" s="43" t="inlineStr">
        <is>
          <t>included_prior_final_corpus</t>
        </is>
      </c>
      <c r="P2" s="41" t="inlineStr">
        <is>
          <t>Incluido en corpus final previo</t>
        </is>
      </c>
      <c r="Q2" s="43" t="inlineStr">
        <is>
          <t>Included base</t>
        </is>
      </c>
      <c r="R2" s="43" t="inlineStr">
        <is>
          <t>No</t>
        </is>
      </c>
      <c r="S2" s="41" t="inlineStr">
        <is>
          <t>Prior inclusion; not reassessed in this update</t>
        </is>
      </c>
      <c r="T2" s="41" t="str"/>
      <c r="U2" s="41" t="str"/>
      <c r="V2" s="43" t="n"/>
      <c r="W2" s="43" t="n">
        <v>1</v>
      </c>
      <c r="X2" s="43" t="inlineStr">
        <is>
          <t>https://doi.org/10.1109/ACCESS.2025.3586314</t>
        </is>
      </c>
      <c r="Y2" s="43" t="inlineStr">
        <is>
          <t>doi:10.1109/access.2025.3586314</t>
        </is>
      </c>
      <c r="Z2" s="43"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AA2" s="43" t="inlineStr">
        <is>
          <t>prior_final_corpus</t>
        </is>
      </c>
      <c r="AB2" s="43">
        <f>COUNTIF($A$2:$A$707,A2)</f>
        <v/>
      </c>
    </row>
    <row r="3" ht="32" customHeight="1">
      <c r="A3" s="43" t="inlineStr">
        <is>
          <t>B-0002</t>
        </is>
      </c>
      <c r="B3" s="43" t="inlineStr">
        <is>
          <t>Base 276</t>
        </is>
      </c>
      <c r="C3" s="43" t="inlineStr">
        <is>
          <t>Base included</t>
        </is>
      </c>
      <c r="D3" s="43" t="n">
        <v>2</v>
      </c>
      <c r="E3" s="43" t="n">
        <v>2</v>
      </c>
      <c r="F3" s="43" t="n">
        <v>2</v>
      </c>
      <c r="G3" s="130" t="n"/>
      <c r="H3" s="130" t="n">
        <v>2015</v>
      </c>
      <c r="I3" s="41" t="inlineStr">
        <is>
          <t>Searching for a minimal set of behaviors for autism detection through feature selection-based machine learning</t>
        </is>
      </c>
      <c r="J3" s="43" t="inlineStr">
        <is>
          <t>https://doi.org/10.1038/tp.2015.7</t>
        </is>
      </c>
      <c r="K3" s="43" t="n"/>
      <c r="L3" s="41" t="n"/>
      <c r="M3" s="43" t="n"/>
      <c r="N3" s="43" t="n"/>
      <c r="O3" s="43" t="inlineStr">
        <is>
          <t>included_prior_final_corpus</t>
        </is>
      </c>
      <c r="P3" s="41" t="inlineStr">
        <is>
          <t>Incluido en corpus final previo</t>
        </is>
      </c>
      <c r="Q3" s="43" t="inlineStr">
        <is>
          <t>Included base</t>
        </is>
      </c>
      <c r="R3" s="43" t="inlineStr">
        <is>
          <t>No</t>
        </is>
      </c>
      <c r="S3" s="41" t="inlineStr">
        <is>
          <t>Prior inclusion; not reassessed in this update</t>
        </is>
      </c>
      <c r="T3" s="41" t="str"/>
      <c r="U3" s="41" t="str"/>
      <c r="V3" s="43" t="n"/>
      <c r="W3" s="43" t="n">
        <v>2</v>
      </c>
      <c r="X3" s="43" t="inlineStr">
        <is>
          <t>https://doi.org/10.1038/tp.2015.7</t>
        </is>
      </c>
      <c r="Y3" s="43" t="inlineStr">
        <is>
          <t>doi:10.1038/tp.2015.7</t>
        </is>
      </c>
      <c r="Z3" s="4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AA3" s="43" t="inlineStr">
        <is>
          <t>prior_final_corpus</t>
        </is>
      </c>
      <c r="AB3" s="43">
        <f>COUNTIF($A$2:$A$707,A3)</f>
        <v/>
      </c>
    </row>
    <row r="4" ht="32" customHeight="1">
      <c r="A4" s="43" t="inlineStr">
        <is>
          <t>B-0003</t>
        </is>
      </c>
      <c r="B4" s="43" t="inlineStr">
        <is>
          <t>Base 276</t>
        </is>
      </c>
      <c r="C4" s="43" t="inlineStr">
        <is>
          <t>Base included</t>
        </is>
      </c>
      <c r="D4" s="43" t="n">
        <v>3</v>
      </c>
      <c r="E4" s="43" t="n">
        <v>3</v>
      </c>
      <c r="F4" s="43" t="n">
        <v>3</v>
      </c>
      <c r="G4" s="130" t="n"/>
      <c r="H4" s="130" t="n">
        <v>2023</v>
      </c>
      <c r="I4" s="41" t="inlineStr">
        <is>
          <t>The use of data independent acquisition based proteomic analysis and machine learning to reveal potential biomarkers for autism spectrum disorder</t>
        </is>
      </c>
      <c r="J4" s="43" t="inlineStr">
        <is>
          <t>https://doi.org/10.1016/j.jprot.2023.104872</t>
        </is>
      </c>
      <c r="K4" s="43" t="n"/>
      <c r="L4" s="41" t="n"/>
      <c r="M4" s="43" t="n"/>
      <c r="N4" s="43" t="n"/>
      <c r="O4" s="43" t="inlineStr">
        <is>
          <t>included_prior_final_corpus</t>
        </is>
      </c>
      <c r="P4" s="41" t="inlineStr">
        <is>
          <t>Incluido en corpus final previo</t>
        </is>
      </c>
      <c r="Q4" s="43" t="inlineStr">
        <is>
          <t>Included base</t>
        </is>
      </c>
      <c r="R4" s="43" t="inlineStr">
        <is>
          <t>No</t>
        </is>
      </c>
      <c r="S4" s="41" t="inlineStr">
        <is>
          <t>Prior inclusion; not reassessed in this update</t>
        </is>
      </c>
      <c r="T4" s="41" t="str"/>
      <c r="U4" s="41" t="str"/>
      <c r="V4" s="43" t="n"/>
      <c r="W4" s="43" t="n">
        <v>3</v>
      </c>
      <c r="X4" s="43" t="inlineStr">
        <is>
          <t>https://doi.org/10.1016/j.jprot.2023.104872</t>
        </is>
      </c>
      <c r="Y4" s="43" t="inlineStr">
        <is>
          <t>doi:10.1016/j.jprot.2023.104872</t>
        </is>
      </c>
      <c r="Z4" s="43"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AA4" s="43" t="inlineStr">
        <is>
          <t>prior_final_corpus</t>
        </is>
      </c>
      <c r="AB4" s="43">
        <f>COUNTIF($A$2:$A$707,A4)</f>
        <v/>
      </c>
    </row>
    <row r="5" ht="32" customHeight="1">
      <c r="A5" s="43" t="inlineStr">
        <is>
          <t>B-0004</t>
        </is>
      </c>
      <c r="B5" s="43" t="inlineStr">
        <is>
          <t>Base 276</t>
        </is>
      </c>
      <c r="C5" s="43" t="inlineStr">
        <is>
          <t>Base included</t>
        </is>
      </c>
      <c r="D5" s="43" t="n">
        <v>4</v>
      </c>
      <c r="E5" s="43" t="n">
        <v>4</v>
      </c>
      <c r="F5" s="43" t="n">
        <v>4</v>
      </c>
      <c r="G5" s="130" t="n"/>
      <c r="H5" s="130" t="n">
        <v>2025</v>
      </c>
      <c r="I5" s="41" t="inlineStr">
        <is>
          <t>Cognitive Disorder Detection Used for Early Autism Screening Using Deep Learning</t>
        </is>
      </c>
      <c r="J5" s="43" t="inlineStr">
        <is>
          <t>https://doi.org/10.1007/978-981-96-3942-7_18</t>
        </is>
      </c>
      <c r="K5" s="43" t="n"/>
      <c r="L5" s="41" t="n"/>
      <c r="M5" s="43" t="n"/>
      <c r="N5" s="43" t="n"/>
      <c r="O5" s="43" t="inlineStr">
        <is>
          <t>included_prior_final_corpus</t>
        </is>
      </c>
      <c r="P5" s="41" t="inlineStr">
        <is>
          <t>Incluido en corpus final previo</t>
        </is>
      </c>
      <c r="Q5" s="43" t="inlineStr">
        <is>
          <t>Included base</t>
        </is>
      </c>
      <c r="R5" s="43" t="inlineStr">
        <is>
          <t>No</t>
        </is>
      </c>
      <c r="S5" s="41" t="inlineStr">
        <is>
          <t>Prior inclusion; not reassessed in this update</t>
        </is>
      </c>
      <c r="T5" s="41" t="str"/>
      <c r="U5" s="41" t="str"/>
      <c r="V5" s="43" t="n"/>
      <c r="W5" s="43" t="n">
        <v>4</v>
      </c>
      <c r="X5" s="43" t="inlineStr">
        <is>
          <t>https://doi.org/10.1007/978-981-96-3942-7_18</t>
        </is>
      </c>
      <c r="Y5" s="43" t="inlineStr">
        <is>
          <t>doi:10.1007/978-981-96-3942-7_18</t>
        </is>
      </c>
      <c r="Z5" s="43"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AA5" s="43" t="inlineStr">
        <is>
          <t>prior_final_corpus</t>
        </is>
      </c>
      <c r="AB5" s="43">
        <f>COUNTIF($A$2:$A$707,A5)</f>
        <v/>
      </c>
    </row>
    <row r="6" ht="32" customHeight="1">
      <c r="A6" s="43" t="inlineStr">
        <is>
          <t>B-0005</t>
        </is>
      </c>
      <c r="B6" s="43" t="inlineStr">
        <is>
          <t>Base 276</t>
        </is>
      </c>
      <c r="C6" s="43" t="inlineStr">
        <is>
          <t>Base included</t>
        </is>
      </c>
      <c r="D6" s="43" t="n">
        <v>5</v>
      </c>
      <c r="E6" s="43" t="n">
        <v>5</v>
      </c>
      <c r="F6" s="43" t="n">
        <v>5</v>
      </c>
      <c r="G6" s="130" t="n"/>
      <c r="H6" s="130" t="n">
        <v>2014</v>
      </c>
      <c r="I6" s="41" t="inlineStr">
        <is>
          <t>Metabolomics as a tool for discovery of biomarkers of autism spectrum disorder in the blood plasma of children</t>
        </is>
      </c>
      <c r="J6" s="43" t="inlineStr">
        <is>
          <t>https://doi.org/10.1371/journal.pone.0112445</t>
        </is>
      </c>
      <c r="K6" s="43" t="n"/>
      <c r="L6" s="41" t="n"/>
      <c r="M6" s="43" t="n"/>
      <c r="N6" s="43" t="n"/>
      <c r="O6" s="43" t="inlineStr">
        <is>
          <t>included_prior_final_corpus</t>
        </is>
      </c>
      <c r="P6" s="41" t="inlineStr">
        <is>
          <t>Incluido en corpus final previo</t>
        </is>
      </c>
      <c r="Q6" s="43" t="inlineStr">
        <is>
          <t>Included base</t>
        </is>
      </c>
      <c r="R6" s="43" t="inlineStr">
        <is>
          <t>No</t>
        </is>
      </c>
      <c r="S6" s="41" t="inlineStr">
        <is>
          <t>Prior inclusion; not reassessed in this update</t>
        </is>
      </c>
      <c r="T6" s="41" t="str"/>
      <c r="U6" s="41" t="str"/>
      <c r="V6" s="43" t="n"/>
      <c r="W6" s="43" t="n">
        <v>5</v>
      </c>
      <c r="X6" s="43" t="inlineStr">
        <is>
          <t>https://doi.org/10.1371/journal.pone.0112445</t>
        </is>
      </c>
      <c r="Y6" s="43" t="inlineStr">
        <is>
          <t>doi:10.1371/journal.pone.0112445</t>
        </is>
      </c>
      <c r="Z6" s="43"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AA6" s="43" t="inlineStr">
        <is>
          <t>prior_final_corpus</t>
        </is>
      </c>
      <c r="AB6" s="43">
        <f>COUNTIF($A$2:$A$707,A6)</f>
        <v/>
      </c>
    </row>
    <row r="7" ht="32" customHeight="1">
      <c r="A7" s="43" t="inlineStr">
        <is>
          <t>B-0006</t>
        </is>
      </c>
      <c r="B7" s="43" t="inlineStr">
        <is>
          <t>Base 276</t>
        </is>
      </c>
      <c r="C7" s="43" t="inlineStr">
        <is>
          <t>Base included</t>
        </is>
      </c>
      <c r="D7" s="43" t="n">
        <v>6</v>
      </c>
      <c r="E7" s="43" t="n">
        <v>6</v>
      </c>
      <c r="F7" s="43" t="n">
        <v>6</v>
      </c>
      <c r="G7" s="130" t="n"/>
      <c r="H7" s="130" t="n">
        <v>2017</v>
      </c>
      <c r="I7" s="41" t="inlineStr">
        <is>
          <t>Sparsifying machine learning models identify stable subsets of predictive features for behavioral detection of autism</t>
        </is>
      </c>
      <c r="J7" s="43" t="inlineStr">
        <is>
          <t>https://doi.org/10.1186/s13229-017-0180-6</t>
        </is>
      </c>
      <c r="K7" s="43" t="n"/>
      <c r="L7" s="41" t="n"/>
      <c r="M7" s="43" t="n"/>
      <c r="N7" s="43" t="n"/>
      <c r="O7" s="43" t="inlineStr">
        <is>
          <t>included_prior_final_corpus</t>
        </is>
      </c>
      <c r="P7" s="41" t="inlineStr">
        <is>
          <t>Incluido en corpus final previo</t>
        </is>
      </c>
      <c r="Q7" s="43" t="inlineStr">
        <is>
          <t>Included base</t>
        </is>
      </c>
      <c r="R7" s="43" t="inlineStr">
        <is>
          <t>No</t>
        </is>
      </c>
      <c r="S7" s="41" t="inlineStr">
        <is>
          <t>Prior inclusion; not reassessed in this update</t>
        </is>
      </c>
      <c r="T7" s="41" t="str"/>
      <c r="U7" s="41" t="str"/>
      <c r="V7" s="43" t="n"/>
      <c r="W7" s="43" t="n">
        <v>6</v>
      </c>
      <c r="X7" s="43" t="inlineStr">
        <is>
          <t>https://doi.org/10.1186/s13229-017-0180-6</t>
        </is>
      </c>
      <c r="Y7" s="43" t="inlineStr">
        <is>
          <t>doi:10.1186/s13229-017-0180-6</t>
        </is>
      </c>
      <c r="Z7" s="43"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AA7" s="43" t="inlineStr">
        <is>
          <t>prior_final_corpus</t>
        </is>
      </c>
      <c r="AB7" s="43">
        <f>COUNTIF($A$2:$A$707,A7)</f>
        <v/>
      </c>
    </row>
    <row r="8" ht="32" customHeight="1">
      <c r="A8" s="43" t="inlineStr">
        <is>
          <t>B-0007</t>
        </is>
      </c>
      <c r="B8" s="43" t="inlineStr">
        <is>
          <t>Base 276</t>
        </is>
      </c>
      <c r="C8" s="43" t="inlineStr">
        <is>
          <t>Base included</t>
        </is>
      </c>
      <c r="D8" s="43" t="n">
        <v>7</v>
      </c>
      <c r="E8" s="43" t="n">
        <v>7</v>
      </c>
      <c r="F8" s="43" t="n">
        <v>7</v>
      </c>
      <c r="G8" s="130" t="n"/>
      <c r="H8" s="130" t="n">
        <v>2025</v>
      </c>
      <c r="I8" s="41" t="inlineStr">
        <is>
          <t>Transformer-based deep learning ensemble framework predicts autism spectrum disorder using health administrative and birth registry data</t>
        </is>
      </c>
      <c r="J8" s="43" t="inlineStr">
        <is>
          <t>https://doi.org/10.1038/s41598-025-90216-8</t>
        </is>
      </c>
      <c r="K8" s="43" t="n"/>
      <c r="L8" s="41" t="n"/>
      <c r="M8" s="43" t="n"/>
      <c r="N8" s="43" t="n"/>
      <c r="O8" s="43" t="inlineStr">
        <is>
          <t>included_prior_final_corpus</t>
        </is>
      </c>
      <c r="P8" s="41" t="inlineStr">
        <is>
          <t>Incluido en corpus final previo</t>
        </is>
      </c>
      <c r="Q8" s="43" t="inlineStr">
        <is>
          <t>Included base</t>
        </is>
      </c>
      <c r="R8" s="43" t="inlineStr">
        <is>
          <t>No</t>
        </is>
      </c>
      <c r="S8" s="41" t="inlineStr">
        <is>
          <t>Prior inclusion; not reassessed in this update</t>
        </is>
      </c>
      <c r="T8" s="41" t="str"/>
      <c r="U8" s="41" t="str"/>
      <c r="V8" s="43" t="n"/>
      <c r="W8" s="43" t="n">
        <v>7</v>
      </c>
      <c r="X8" s="43" t="inlineStr">
        <is>
          <t>https://doi.org/10.1038/s41598-025-90216-8</t>
        </is>
      </c>
      <c r="Y8" s="43" t="inlineStr">
        <is>
          <t>doi:10.1038/s41598-025-90216-8</t>
        </is>
      </c>
      <c r="Z8" s="43"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AA8" s="43" t="inlineStr">
        <is>
          <t>prior_final_corpus</t>
        </is>
      </c>
      <c r="AB8" s="43">
        <f>COUNTIF($A$2:$A$707,A8)</f>
        <v/>
      </c>
    </row>
    <row r="9" ht="32" customHeight="1">
      <c r="A9" s="43" t="inlineStr">
        <is>
          <t>B-0008</t>
        </is>
      </c>
      <c r="B9" s="43" t="inlineStr">
        <is>
          <t>Base 276</t>
        </is>
      </c>
      <c r="C9" s="43" t="inlineStr">
        <is>
          <t>Base included</t>
        </is>
      </c>
      <c r="D9" s="43" t="n">
        <v>8</v>
      </c>
      <c r="E9" s="43" t="n">
        <v>8</v>
      </c>
      <c r="F9" s="43" t="n">
        <v>8</v>
      </c>
      <c r="G9" s="130" t="n"/>
      <c r="H9" s="130" t="n">
        <v>2024</v>
      </c>
      <c r="I9" s="41" t="inlineStr">
        <is>
          <t>A Closed-Loop Ear-Worn Wearable EEG System with Real-Time Passive Electrode Skin Impedance Measurement for Early Autism Detection †</t>
        </is>
      </c>
      <c r="J9" s="43" t="inlineStr">
        <is>
          <t>https://doi.org/10.3390/s24237489</t>
        </is>
      </c>
      <c r="K9" s="43" t="n"/>
      <c r="L9" s="41" t="n"/>
      <c r="M9" s="43" t="n"/>
      <c r="N9" s="43" t="n"/>
      <c r="O9" s="43" t="inlineStr">
        <is>
          <t>included_prior_final_corpus</t>
        </is>
      </c>
      <c r="P9" s="41" t="inlineStr">
        <is>
          <t>Incluido en corpus final previo</t>
        </is>
      </c>
      <c r="Q9" s="43" t="inlineStr">
        <is>
          <t>Included base</t>
        </is>
      </c>
      <c r="R9" s="43" t="inlineStr">
        <is>
          <t>No</t>
        </is>
      </c>
      <c r="S9" s="41" t="inlineStr">
        <is>
          <t>Prior inclusion; not reassessed in this update</t>
        </is>
      </c>
      <c r="T9" s="41" t="str"/>
      <c r="U9" s="41" t="str"/>
      <c r="V9" s="43" t="n"/>
      <c r="W9" s="43" t="n">
        <v>8</v>
      </c>
      <c r="X9" s="43" t="inlineStr">
        <is>
          <t>https://doi.org/10.3390/s24237489</t>
        </is>
      </c>
      <c r="Y9" s="43" t="inlineStr">
        <is>
          <t>doi:10.3390/s24237489</t>
        </is>
      </c>
      <c r="Z9" s="43"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AA9" s="43" t="inlineStr">
        <is>
          <t>prior_final_corpus</t>
        </is>
      </c>
      <c r="AB9" s="43">
        <f>COUNTIF($A$2:$A$707,A9)</f>
        <v/>
      </c>
    </row>
    <row r="10" ht="32" customHeight="1">
      <c r="A10" s="43" t="inlineStr">
        <is>
          <t>B-0009</t>
        </is>
      </c>
      <c r="B10" s="43" t="inlineStr">
        <is>
          <t>Base 276</t>
        </is>
      </c>
      <c r="C10" s="43" t="inlineStr">
        <is>
          <t>Base included</t>
        </is>
      </c>
      <c r="D10" s="43" t="n">
        <v>9</v>
      </c>
      <c r="E10" s="43" t="n">
        <v>9</v>
      </c>
      <c r="F10" s="43" t="n">
        <v>9</v>
      </c>
      <c r="G10" s="130" t="n"/>
      <c r="H10" s="130" t="n">
        <v>2019</v>
      </c>
      <c r="I10" s="41" t="inlineStr">
        <is>
          <t>An automated assessment framework for atypical prosody and stereotyped idiosyncratic phrases related to autism spectrum disorder</t>
        </is>
      </c>
      <c r="J10" s="43" t="inlineStr">
        <is>
          <t>https://doi.org/10.1016/j.csl.2018.11.002</t>
        </is>
      </c>
      <c r="K10" s="43" t="n"/>
      <c r="L10" s="41" t="n"/>
      <c r="M10" s="43" t="n"/>
      <c r="N10" s="43" t="n"/>
      <c r="O10" s="43" t="inlineStr">
        <is>
          <t>included_prior_final_corpus</t>
        </is>
      </c>
      <c r="P10" s="41" t="inlineStr">
        <is>
          <t>Incluido en corpus final previo</t>
        </is>
      </c>
      <c r="Q10" s="43" t="inlineStr">
        <is>
          <t>Included base</t>
        </is>
      </c>
      <c r="R10" s="43" t="inlineStr">
        <is>
          <t>No</t>
        </is>
      </c>
      <c r="S10" s="41" t="inlineStr">
        <is>
          <t>Prior inclusion; not reassessed in this update</t>
        </is>
      </c>
      <c r="T10" s="41" t="str"/>
      <c r="U10" s="41" t="str"/>
      <c r="V10" s="43" t="n"/>
      <c r="W10" s="43" t="n">
        <v>9</v>
      </c>
      <c r="X10" s="43" t="inlineStr">
        <is>
          <t>https://doi.org/10.1016/j.csl.2018.11.002</t>
        </is>
      </c>
      <c r="Y10" s="43" t="inlineStr">
        <is>
          <t>doi:10.1016/j.csl.2018.11.002</t>
        </is>
      </c>
      <c r="Z10" s="43"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AA10" s="43" t="inlineStr">
        <is>
          <t>prior_final_corpus</t>
        </is>
      </c>
      <c r="AB10" s="43">
        <f>COUNTIF($A$2:$A$707,A10)</f>
        <v/>
      </c>
    </row>
    <row r="11" ht="32" customHeight="1">
      <c r="A11" s="43" t="inlineStr">
        <is>
          <t>B-0010</t>
        </is>
      </c>
      <c r="B11" s="43" t="inlineStr">
        <is>
          <t>Base 276</t>
        </is>
      </c>
      <c r="C11" s="43" t="inlineStr">
        <is>
          <t>Base included</t>
        </is>
      </c>
      <c r="D11" s="43" t="n">
        <v>10</v>
      </c>
      <c r="E11" s="43" t="n">
        <v>10</v>
      </c>
      <c r="F11" s="43" t="n">
        <v>10</v>
      </c>
      <c r="G11" s="130" t="n"/>
      <c r="H11" s="130" t="n">
        <v>2024</v>
      </c>
      <c r="I11" s="41" t="inlineStr">
        <is>
          <t>Artificial Intelligence Driven Predictive Analysis of Acoustic and Linguistic Behaviors for ASD Identification</t>
        </is>
      </c>
      <c r="J11" s="43" t="inlineStr">
        <is>
          <t>https://doi.org/10.1109/TAI.2024.3439288</t>
        </is>
      </c>
      <c r="K11" s="43" t="n"/>
      <c r="L11" s="41" t="n"/>
      <c r="M11" s="43" t="n"/>
      <c r="N11" s="43" t="n"/>
      <c r="O11" s="43" t="inlineStr">
        <is>
          <t>included_prior_final_corpus</t>
        </is>
      </c>
      <c r="P11" s="41" t="inlineStr">
        <is>
          <t>Incluido en corpus final previo</t>
        </is>
      </c>
      <c r="Q11" s="43" t="inlineStr">
        <is>
          <t>Included base</t>
        </is>
      </c>
      <c r="R11" s="43" t="inlineStr">
        <is>
          <t>No</t>
        </is>
      </c>
      <c r="S11" s="41" t="inlineStr">
        <is>
          <t>Prior inclusion; not reassessed in this update</t>
        </is>
      </c>
      <c r="T11" s="41" t="str"/>
      <c r="U11" s="41" t="str"/>
      <c r="V11" s="43" t="n"/>
      <c r="W11" s="43" t="n">
        <v>10</v>
      </c>
      <c r="X11" s="43" t="inlineStr">
        <is>
          <t>https://doi.org/10.1109/TAI.2024.3439288</t>
        </is>
      </c>
      <c r="Y11" s="43" t="inlineStr">
        <is>
          <t>doi:10.1109/tai.2024.3439288</t>
        </is>
      </c>
      <c r="Z11" s="43"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AA11" s="43" t="inlineStr">
        <is>
          <t>prior_final_corpus</t>
        </is>
      </c>
      <c r="AB11" s="43">
        <f>COUNTIF($A$2:$A$707,A11)</f>
        <v/>
      </c>
    </row>
    <row r="12" ht="32" customHeight="1">
      <c r="A12" s="43" t="inlineStr">
        <is>
          <t>B-0011</t>
        </is>
      </c>
      <c r="B12" s="43" t="inlineStr">
        <is>
          <t>Base 276</t>
        </is>
      </c>
      <c r="C12" s="43" t="inlineStr">
        <is>
          <t>Base included</t>
        </is>
      </c>
      <c r="D12" s="43" t="n">
        <v>11</v>
      </c>
      <c r="E12" s="43" t="n">
        <v>11</v>
      </c>
      <c r="F12" s="43" t="n">
        <v>11</v>
      </c>
      <c r="G12" s="130" t="n"/>
      <c r="H12" s="130" t="n">
        <v>2025</v>
      </c>
      <c r="I12" s="41" t="inlineStr">
        <is>
          <t>Data Mining-Based Model for Computer-Aided Diagnosis of Autism and Gelotophobia: Mixed Methods Deep Learning Approach.</t>
        </is>
      </c>
      <c r="J12" s="43" t="inlineStr">
        <is>
          <t>https://doi.org/10.2196/72115</t>
        </is>
      </c>
      <c r="K12" s="43" t="n"/>
      <c r="L12" s="41" t="n"/>
      <c r="M12" s="43" t="n"/>
      <c r="N12" s="43" t="n"/>
      <c r="O12" s="43" t="inlineStr">
        <is>
          <t>included_prior_final_corpus</t>
        </is>
      </c>
      <c r="P12" s="41" t="inlineStr">
        <is>
          <t>Incluido en corpus final previo</t>
        </is>
      </c>
      <c r="Q12" s="43" t="inlineStr">
        <is>
          <t>Included base</t>
        </is>
      </c>
      <c r="R12" s="43" t="inlineStr">
        <is>
          <t>No</t>
        </is>
      </c>
      <c r="S12" s="41" t="inlineStr">
        <is>
          <t>Prior inclusion; not reassessed in this update</t>
        </is>
      </c>
      <c r="T12" s="41" t="inlineStr">
        <is>
          <t>Expression of Concern</t>
        </is>
      </c>
      <c r="U12" s="41" t="inlineStr">
        <is>
          <t>El estudio permanece en el corpus base con bandera de expresión de preocupación; la alerta no modifica N automáticamente.</t>
        </is>
      </c>
      <c r="V12" s="43" t="n"/>
      <c r="W12" s="43" t="n">
        <v>11</v>
      </c>
      <c r="X12" s="43" t="inlineStr">
        <is>
          <t>https://doi.org/10.2196/72115</t>
        </is>
      </c>
      <c r="Y12" s="43" t="inlineStr">
        <is>
          <t>doi:10.2196/72115</t>
        </is>
      </c>
      <c r="Z12" s="43"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AA12" s="43" t="inlineStr">
        <is>
          <t>prior_final_corpus</t>
        </is>
      </c>
      <c r="AB12" s="43">
        <f>COUNTIF($A$2:$A$707,A12)</f>
        <v/>
      </c>
    </row>
    <row r="13" ht="32" customHeight="1">
      <c r="A13" s="43" t="inlineStr">
        <is>
          <t>B-0012</t>
        </is>
      </c>
      <c r="B13" s="43" t="inlineStr">
        <is>
          <t>Base 276</t>
        </is>
      </c>
      <c r="C13" s="43" t="inlineStr">
        <is>
          <t>Base included</t>
        </is>
      </c>
      <c r="D13" s="43" t="n">
        <v>12</v>
      </c>
      <c r="E13" s="43" t="n">
        <v>12</v>
      </c>
      <c r="F13" s="43" t="n">
        <v>12</v>
      </c>
      <c r="G13" s="130" t="n"/>
      <c r="H13" s="130" t="n">
        <v>2019</v>
      </c>
      <c r="I13" s="41" t="inlineStr">
        <is>
          <t>Effect of Wearable Digital Intervention for Improving Socialization in Children with Autism Spectrum Disorder: A Randomized Clinical Trial</t>
        </is>
      </c>
      <c r="J13" s="43" t="inlineStr">
        <is>
          <t>https://doi.org/10.1001/jamapediatrics.2019.0285</t>
        </is>
      </c>
      <c r="K13" s="43" t="n"/>
      <c r="L13" s="41" t="n"/>
      <c r="M13" s="43" t="n"/>
      <c r="N13" s="43" t="n"/>
      <c r="O13" s="43" t="inlineStr">
        <is>
          <t>included_prior_final_corpus</t>
        </is>
      </c>
      <c r="P13" s="41" t="inlineStr">
        <is>
          <t>Incluido en corpus final previo</t>
        </is>
      </c>
      <c r="Q13" s="43" t="inlineStr">
        <is>
          <t>Included base</t>
        </is>
      </c>
      <c r="R13" s="43" t="inlineStr">
        <is>
          <t>No</t>
        </is>
      </c>
      <c r="S13" s="41" t="inlineStr">
        <is>
          <t>Prior inclusion; not reassessed in this update</t>
        </is>
      </c>
      <c r="T13" s="41" t="str"/>
      <c r="U13" s="41" t="str"/>
      <c r="V13" s="43" t="n"/>
      <c r="W13" s="43" t="n">
        <v>12</v>
      </c>
      <c r="X13" s="43" t="inlineStr">
        <is>
          <t>https://doi.org/10.1001/jamapediatrics.2019.0285</t>
        </is>
      </c>
      <c r="Y13" s="43" t="inlineStr">
        <is>
          <t>doi:10.1001/jamapediatrics.2019.0285</t>
        </is>
      </c>
      <c r="Z13" s="4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AA13" s="43" t="inlineStr">
        <is>
          <t>prior_final_corpus</t>
        </is>
      </c>
      <c r="AB13" s="43">
        <f>COUNTIF($A$2:$A$707,A13)</f>
        <v/>
      </c>
    </row>
    <row r="14" ht="32" customHeight="1">
      <c r="A14" s="43" t="inlineStr">
        <is>
          <t>B-0013</t>
        </is>
      </c>
      <c r="B14" s="43" t="inlineStr">
        <is>
          <t>Base 276</t>
        </is>
      </c>
      <c r="C14" s="43" t="inlineStr">
        <is>
          <t>Base included</t>
        </is>
      </c>
      <c r="D14" s="43" t="n">
        <v>13</v>
      </c>
      <c r="E14" s="43" t="n">
        <v>13</v>
      </c>
      <c r="F14" s="43" t="n">
        <v>13</v>
      </c>
      <c r="G14" s="130" t="n"/>
      <c r="H14" s="130" t="n">
        <v>2023</v>
      </c>
      <c r="I14" s="41" t="inlineStr">
        <is>
          <t>Feature Signature Discovery for Autism Detection: An Automated Machine Learning Based Feature Ranking Framework</t>
        </is>
      </c>
      <c r="J14" s="43" t="inlineStr">
        <is>
          <t>https://doi.org/10.1155/2023/6330002</t>
        </is>
      </c>
      <c r="K14" s="43" t="n"/>
      <c r="L14" s="41" t="n"/>
      <c r="M14" s="43" t="n"/>
      <c r="N14" s="43" t="n"/>
      <c r="O14" s="43" t="inlineStr">
        <is>
          <t>included_prior_final_corpus</t>
        </is>
      </c>
      <c r="P14" s="41" t="inlineStr">
        <is>
          <t>Incluido en corpus final previo</t>
        </is>
      </c>
      <c r="Q14" s="43" t="inlineStr">
        <is>
          <t>Included base</t>
        </is>
      </c>
      <c r="R14" s="43" t="inlineStr">
        <is>
          <t>No</t>
        </is>
      </c>
      <c r="S14" s="41" t="inlineStr">
        <is>
          <t>Prior inclusion; not reassessed in this update</t>
        </is>
      </c>
      <c r="T14" s="41" t="str"/>
      <c r="U14" s="41" t="str"/>
      <c r="V14" s="43" t="n"/>
      <c r="W14" s="43" t="n">
        <v>13</v>
      </c>
      <c r="X14" s="43" t="inlineStr">
        <is>
          <t>https://doi.org/10.1155/2023/6330002</t>
        </is>
      </c>
      <c r="Y14" s="43" t="inlineStr">
        <is>
          <t>doi:10.1155/2023/6330002</t>
        </is>
      </c>
      <c r="Z14" s="43"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AA14" s="43" t="inlineStr">
        <is>
          <t>prior_final_corpus</t>
        </is>
      </c>
      <c r="AB14" s="43">
        <f>COUNTIF($A$2:$A$707,A14)</f>
        <v/>
      </c>
    </row>
    <row r="15" ht="32" customHeight="1">
      <c r="A15" s="43" t="inlineStr">
        <is>
          <t>B-0014</t>
        </is>
      </c>
      <c r="B15" s="43" t="inlineStr">
        <is>
          <t>Base 276</t>
        </is>
      </c>
      <c r="C15" s="43" t="inlineStr">
        <is>
          <t>Base included</t>
        </is>
      </c>
      <c r="D15" s="43" t="n">
        <v>14</v>
      </c>
      <c r="E15" s="43" t="n">
        <v>14</v>
      </c>
      <c r="F15" s="43" t="n">
        <v>14</v>
      </c>
      <c r="G15" s="130" t="n"/>
      <c r="H15" s="130" t="n">
        <v>2017</v>
      </c>
      <c r="I15" s="41" t="inlineStr">
        <is>
          <t>Functional neuroimaging of high-risk 6-month-old infants predicts a diagnosis of autism at 24 months of age</t>
        </is>
      </c>
      <c r="J15" s="43" t="inlineStr">
        <is>
          <t>https://doi.org/10.1126/scitranslmed.aag2882</t>
        </is>
      </c>
      <c r="K15" s="43" t="n"/>
      <c r="L15" s="41" t="n"/>
      <c r="M15" s="43" t="n"/>
      <c r="N15" s="43" t="n"/>
      <c r="O15" s="43" t="inlineStr">
        <is>
          <t>included_prior_final_corpus</t>
        </is>
      </c>
      <c r="P15" s="41" t="inlineStr">
        <is>
          <t>Incluido en corpus final previo</t>
        </is>
      </c>
      <c r="Q15" s="43" t="inlineStr">
        <is>
          <t>Included base</t>
        </is>
      </c>
      <c r="R15" s="43" t="inlineStr">
        <is>
          <t>No</t>
        </is>
      </c>
      <c r="S15" s="41" t="inlineStr">
        <is>
          <t>Prior inclusion; not reassessed in this update</t>
        </is>
      </c>
      <c r="T15" s="41" t="str"/>
      <c r="U15" s="41" t="str"/>
      <c r="V15" s="43" t="n"/>
      <c r="W15" s="43" t="n">
        <v>14</v>
      </c>
      <c r="X15" s="43" t="inlineStr">
        <is>
          <t>https://doi.org/10.1126/scitranslmed.aag2882</t>
        </is>
      </c>
      <c r="Y15" s="43" t="inlineStr">
        <is>
          <t>doi:10.1126/scitranslmed.aag2882</t>
        </is>
      </c>
      <c r="Z15" s="43"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AA15" s="43" t="inlineStr">
        <is>
          <t>prior_final_corpus</t>
        </is>
      </c>
      <c r="AB15" s="43">
        <f>COUNTIF($A$2:$A$707,A15)</f>
        <v/>
      </c>
    </row>
    <row r="16" ht="32" customHeight="1">
      <c r="A16" s="43" t="inlineStr">
        <is>
          <t>B-0015</t>
        </is>
      </c>
      <c r="B16" s="43" t="inlineStr">
        <is>
          <t>Base 276</t>
        </is>
      </c>
      <c r="C16" s="43" t="inlineStr">
        <is>
          <t>Base included</t>
        </is>
      </c>
      <c r="D16" s="43" t="n">
        <v>15</v>
      </c>
      <c r="E16" s="43" t="n">
        <v>15</v>
      </c>
      <c r="F16" s="43" t="n">
        <v>15</v>
      </c>
      <c r="G16" s="130" t="n"/>
      <c r="H16" s="130" t="n">
        <v>2025</v>
      </c>
      <c r="I16" s="41" t="inlineStr">
        <is>
          <t>Hybrid CNN and random forest model with late fusion for detection of autism spectrum disorder in Toddlers</t>
        </is>
      </c>
      <c r="J16" s="43" t="inlineStr">
        <is>
          <t>https://doi.org/10.1016/j.mex.2025.103278</t>
        </is>
      </c>
      <c r="K16" s="43" t="n"/>
      <c r="L16" s="41" t="n"/>
      <c r="M16" s="43" t="n"/>
      <c r="N16" s="43" t="n"/>
      <c r="O16" s="43" t="inlineStr">
        <is>
          <t>included_prior_final_corpus</t>
        </is>
      </c>
      <c r="P16" s="41" t="inlineStr">
        <is>
          <t>Incluido en corpus final previo</t>
        </is>
      </c>
      <c r="Q16" s="43" t="inlineStr">
        <is>
          <t>Included base</t>
        </is>
      </c>
      <c r="R16" s="43" t="inlineStr">
        <is>
          <t>No</t>
        </is>
      </c>
      <c r="S16" s="41" t="inlineStr">
        <is>
          <t>Prior inclusion; not reassessed in this update</t>
        </is>
      </c>
      <c r="T16" s="41" t="str"/>
      <c r="U16" s="41" t="str"/>
      <c r="V16" s="43" t="n"/>
      <c r="W16" s="43" t="n">
        <v>15</v>
      </c>
      <c r="X16" s="43" t="inlineStr">
        <is>
          <t>https://doi.org/10.1016/j.mex.2025.103278</t>
        </is>
      </c>
      <c r="Y16" s="43" t="inlineStr">
        <is>
          <t>doi:10.1016/j.mex.2025.103278</t>
        </is>
      </c>
      <c r="Z16" s="43"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AA16" s="43" t="inlineStr">
        <is>
          <t>prior_final_corpus</t>
        </is>
      </c>
      <c r="AB16" s="43">
        <f>COUNTIF($A$2:$A$707,A16)</f>
        <v/>
      </c>
    </row>
    <row r="17" ht="32" customHeight="1">
      <c r="A17" s="43" t="inlineStr">
        <is>
          <t>B-0016</t>
        </is>
      </c>
      <c r="B17" s="43" t="inlineStr">
        <is>
          <t>Base 276</t>
        </is>
      </c>
      <c r="C17" s="43" t="inlineStr">
        <is>
          <t>Base included</t>
        </is>
      </c>
      <c r="D17" s="43" t="n">
        <v>16</v>
      </c>
      <c r="E17" s="43" t="n">
        <v>16</v>
      </c>
      <c r="F17" s="43" t="n">
        <v>16</v>
      </c>
      <c r="G17" s="130" t="n"/>
      <c r="H17" s="130" t="n">
        <v>2025</v>
      </c>
      <c r="I17" s="41" t="inlineStr">
        <is>
          <t>Machine Learning Approaches for the Early Diagnosis of Autism Spectrum Disorder: A Systematic Framework</t>
        </is>
      </c>
      <c r="J17" s="43" t="inlineStr">
        <is>
          <t>https://doi.org/10.1007/978-3-031-81083-1_7</t>
        </is>
      </c>
      <c r="K17" s="43" t="n"/>
      <c r="L17" s="41" t="n"/>
      <c r="M17" s="43" t="n"/>
      <c r="N17" s="43" t="n"/>
      <c r="O17" s="43" t="inlineStr">
        <is>
          <t>included_prior_final_corpus</t>
        </is>
      </c>
      <c r="P17" s="41" t="inlineStr">
        <is>
          <t>Incluido en corpus final previo</t>
        </is>
      </c>
      <c r="Q17" s="43" t="inlineStr">
        <is>
          <t>Included base</t>
        </is>
      </c>
      <c r="R17" s="43" t="inlineStr">
        <is>
          <t>No</t>
        </is>
      </c>
      <c r="S17" s="41" t="inlineStr">
        <is>
          <t>Prior inclusion; not reassessed in this update</t>
        </is>
      </c>
      <c r="T17" s="41" t="str"/>
      <c r="U17" s="41" t="str"/>
      <c r="V17" s="43" t="n"/>
      <c r="W17" s="43" t="n">
        <v>16</v>
      </c>
      <c r="X17" s="43" t="inlineStr">
        <is>
          <t>https://doi.org/10.1007/978-3-031-81083-1_7</t>
        </is>
      </c>
      <c r="Y17" s="43" t="inlineStr">
        <is>
          <t>doi:10.1007/978-3-031-81083-1_7</t>
        </is>
      </c>
      <c r="Z17" s="43"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AA17" s="43" t="inlineStr">
        <is>
          <t>prior_final_corpus</t>
        </is>
      </c>
      <c r="AB17" s="43">
        <f>COUNTIF($A$2:$A$707,A17)</f>
        <v/>
      </c>
    </row>
    <row r="18" ht="32" customHeight="1">
      <c r="A18" s="43" t="inlineStr">
        <is>
          <t>B-0017</t>
        </is>
      </c>
      <c r="B18" s="43" t="inlineStr">
        <is>
          <t>Base 276</t>
        </is>
      </c>
      <c r="C18" s="43" t="inlineStr">
        <is>
          <t>Base included</t>
        </is>
      </c>
      <c r="D18" s="43" t="n">
        <v>17</v>
      </c>
      <c r="E18" s="43" t="n">
        <v>17</v>
      </c>
      <c r="F18" s="43" t="n">
        <v>17</v>
      </c>
      <c r="G18" s="130" t="n"/>
      <c r="H18" s="130" t="n">
        <v>2024</v>
      </c>
      <c r="I18" s="41" t="inlineStr">
        <is>
          <t>Machine learning classification of autism spectrum disorder based on reciprocity in naturalistic social interactions</t>
        </is>
      </c>
      <c r="J18" s="43" t="inlineStr">
        <is>
          <t>https://doi.org/10.1038/s41398-024-02802-5</t>
        </is>
      </c>
      <c r="K18" s="43" t="n"/>
      <c r="L18" s="41" t="n"/>
      <c r="M18" s="43" t="n"/>
      <c r="N18" s="43" t="n"/>
      <c r="O18" s="43" t="inlineStr">
        <is>
          <t>included_prior_final_corpus</t>
        </is>
      </c>
      <c r="P18" s="41" t="inlineStr">
        <is>
          <t>Incluido en corpus final previo</t>
        </is>
      </c>
      <c r="Q18" s="43" t="inlineStr">
        <is>
          <t>Included base</t>
        </is>
      </c>
      <c r="R18" s="43" t="inlineStr">
        <is>
          <t>No</t>
        </is>
      </c>
      <c r="S18" s="41" t="inlineStr">
        <is>
          <t>Prior inclusion; not reassessed in this update</t>
        </is>
      </c>
      <c r="T18" s="41" t="str"/>
      <c r="U18" s="41" t="str"/>
      <c r="V18" s="43" t="n"/>
      <c r="W18" s="43" t="n">
        <v>17</v>
      </c>
      <c r="X18" s="43" t="inlineStr">
        <is>
          <t>https://doi.org/10.1038/s41398-024-02802-5</t>
        </is>
      </c>
      <c r="Y18" s="43" t="inlineStr">
        <is>
          <t>doi:10.1038/s41398-024-02802-5</t>
        </is>
      </c>
      <c r="Z18" s="43"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AA18" s="43" t="inlineStr">
        <is>
          <t>prior_final_corpus</t>
        </is>
      </c>
      <c r="AB18" s="43">
        <f>COUNTIF($A$2:$A$707,A18)</f>
        <v/>
      </c>
    </row>
    <row r="19" ht="32" customHeight="1">
      <c r="A19" s="43" t="inlineStr">
        <is>
          <t>B-0018</t>
        </is>
      </c>
      <c r="B19" s="43" t="inlineStr">
        <is>
          <t>Base 276</t>
        </is>
      </c>
      <c r="C19" s="43" t="inlineStr">
        <is>
          <t>Base included</t>
        </is>
      </c>
      <c r="D19" s="43" t="n">
        <v>18</v>
      </c>
      <c r="E19" s="43" t="n">
        <v>18</v>
      </c>
      <c r="F19" s="43" t="n">
        <v>18</v>
      </c>
      <c r="G19" s="130" t="n"/>
      <c r="H19" s="130" t="n">
        <v>2014</v>
      </c>
      <c r="I19" s="41" t="inlineStr">
        <is>
          <t>Multiparametric MRI characterization and prediction in autism spectrum disorder using graph theory and machine learning</t>
        </is>
      </c>
      <c r="J19" s="43" t="inlineStr">
        <is>
          <t>https://doi.org/10.1371/journal.pone.0090405</t>
        </is>
      </c>
      <c r="K19" s="43" t="n"/>
      <c r="L19" s="41" t="n"/>
      <c r="M19" s="43" t="n"/>
      <c r="N19" s="43" t="n"/>
      <c r="O19" s="43" t="inlineStr">
        <is>
          <t>included_prior_final_corpus</t>
        </is>
      </c>
      <c r="P19" s="41" t="inlineStr">
        <is>
          <t>Incluido en corpus final previo</t>
        </is>
      </c>
      <c r="Q19" s="43" t="inlineStr">
        <is>
          <t>Included base</t>
        </is>
      </c>
      <c r="R19" s="43" t="inlineStr">
        <is>
          <t>No</t>
        </is>
      </c>
      <c r="S19" s="41" t="inlineStr">
        <is>
          <t>Prior inclusion; not reassessed in this update</t>
        </is>
      </c>
      <c r="T19" s="41" t="str"/>
      <c r="U19" s="41" t="str"/>
      <c r="V19" s="43" t="n"/>
      <c r="W19" s="43" t="n">
        <v>18</v>
      </c>
      <c r="X19" s="43" t="inlineStr">
        <is>
          <t>https://doi.org/10.1371/journal.pone.0090405</t>
        </is>
      </c>
      <c r="Y19" s="43" t="inlineStr">
        <is>
          <t>doi:10.1371/journal.pone.0090405</t>
        </is>
      </c>
      <c r="Z19" s="43"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AA19" s="43" t="inlineStr">
        <is>
          <t>prior_final_corpus</t>
        </is>
      </c>
      <c r="AB19" s="43">
        <f>COUNTIF($A$2:$A$707,A19)</f>
        <v/>
      </c>
    </row>
    <row r="20" ht="32" customHeight="1">
      <c r="A20" s="43" t="inlineStr">
        <is>
          <t>B-0019</t>
        </is>
      </c>
      <c r="B20" s="43" t="inlineStr">
        <is>
          <t>Base 276</t>
        </is>
      </c>
      <c r="C20" s="43" t="inlineStr">
        <is>
          <t>Base included</t>
        </is>
      </c>
      <c r="D20" s="43" t="n">
        <v>19</v>
      </c>
      <c r="E20" s="43" t="n">
        <v>19</v>
      </c>
      <c r="F20" s="43" t="n">
        <v>19</v>
      </c>
      <c r="G20" s="130" t="n"/>
      <c r="H20" s="130" t="n">
        <v>2021</v>
      </c>
      <c r="I20" s="41" t="inlineStr">
        <is>
          <t>Multivariate Neural Connectivity Patterns in Early Infancy Predict Later Autism Symptoms</t>
        </is>
      </c>
      <c r="J20" s="43" t="inlineStr">
        <is>
          <t>https://doi.org/10.1016/j.bpsc.2020.06.003</t>
        </is>
      </c>
      <c r="K20" s="43" t="n"/>
      <c r="L20" s="41" t="n"/>
      <c r="M20" s="43" t="n"/>
      <c r="N20" s="43" t="n"/>
      <c r="O20" s="43" t="inlineStr">
        <is>
          <t>included_prior_final_corpus</t>
        </is>
      </c>
      <c r="P20" s="41" t="inlineStr">
        <is>
          <t>Incluido en corpus final previo</t>
        </is>
      </c>
      <c r="Q20" s="43" t="inlineStr">
        <is>
          <t>Included base</t>
        </is>
      </c>
      <c r="R20" s="43" t="inlineStr">
        <is>
          <t>No</t>
        </is>
      </c>
      <c r="S20" s="41" t="inlineStr">
        <is>
          <t>Prior inclusion; not reassessed in this update</t>
        </is>
      </c>
      <c r="T20" s="41" t="str"/>
      <c r="U20" s="41" t="str"/>
      <c r="V20" s="43" t="n"/>
      <c r="W20" s="43" t="n">
        <v>19</v>
      </c>
      <c r="X20" s="43" t="inlineStr">
        <is>
          <t>https://doi.org/10.1016/j.bpsc.2020.06.003</t>
        </is>
      </c>
      <c r="Y20" s="43" t="inlineStr">
        <is>
          <t>doi:10.1016/j.bpsc.2020.06.003</t>
        </is>
      </c>
      <c r="Z20" s="43"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AA20" s="43" t="inlineStr">
        <is>
          <t>prior_final_corpus</t>
        </is>
      </c>
      <c r="AB20" s="43">
        <f>COUNTIF($A$2:$A$707,A20)</f>
        <v/>
      </c>
    </row>
    <row r="21" ht="32" customHeight="1">
      <c r="A21" s="43" t="inlineStr">
        <is>
          <t>B-0020</t>
        </is>
      </c>
      <c r="B21" s="43" t="inlineStr">
        <is>
          <t>Base 276</t>
        </is>
      </c>
      <c r="C21" s="43" t="inlineStr">
        <is>
          <t>Base included</t>
        </is>
      </c>
      <c r="D21" s="43" t="n">
        <v>20</v>
      </c>
      <c r="E21" s="43" t="n">
        <v>20</v>
      </c>
      <c r="F21" s="43" t="n">
        <v>20</v>
      </c>
      <c r="G21" s="130" t="n"/>
      <c r="H21" s="130" t="n">
        <v>2014</v>
      </c>
      <c r="I21" s="41" t="inlineStr">
        <is>
          <t>Testing the accuracy of an observation-based classifier for rapid detection of autism risk.</t>
        </is>
      </c>
      <c r="J21" s="43" t="inlineStr">
        <is>
          <t>https://doi.org/10.1038/tp.2014.65</t>
        </is>
      </c>
      <c r="K21" s="43" t="n"/>
      <c r="L21" s="41" t="n"/>
      <c r="M21" s="43" t="n"/>
      <c r="N21" s="43" t="n"/>
      <c r="O21" s="43" t="inlineStr">
        <is>
          <t>included_prior_final_corpus</t>
        </is>
      </c>
      <c r="P21" s="41" t="inlineStr">
        <is>
          <t>Incluido en corpus final previo</t>
        </is>
      </c>
      <c r="Q21" s="43" t="inlineStr">
        <is>
          <t>Included base</t>
        </is>
      </c>
      <c r="R21" s="43" t="inlineStr">
        <is>
          <t>No</t>
        </is>
      </c>
      <c r="S21" s="41" t="inlineStr">
        <is>
          <t>Prior inclusion; not reassessed in this update</t>
        </is>
      </c>
      <c r="T21" s="41" t="str"/>
      <c r="U21" s="41" t="str"/>
      <c r="V21" s="43" t="n"/>
      <c r="W21" s="43" t="n">
        <v>20</v>
      </c>
      <c r="X21" s="43" t="inlineStr">
        <is>
          <t>https://doi.org/10.1038/tp.2014.65</t>
        </is>
      </c>
      <c r="Y21" s="43" t="inlineStr">
        <is>
          <t>doi:10.1038/tp.2014.65</t>
        </is>
      </c>
      <c r="Z21" s="43"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AA21" s="43" t="inlineStr">
        <is>
          <t>prior_final_corpus</t>
        </is>
      </c>
      <c r="AB21" s="43">
        <f>COUNTIF($A$2:$A$707,A21)</f>
        <v/>
      </c>
    </row>
    <row r="22" ht="32" customHeight="1">
      <c r="A22" s="43" t="inlineStr">
        <is>
          <t>B-0021</t>
        </is>
      </c>
      <c r="B22" s="43" t="inlineStr">
        <is>
          <t>Base 276</t>
        </is>
      </c>
      <c r="C22" s="43" t="inlineStr">
        <is>
          <t>Base included</t>
        </is>
      </c>
      <c r="D22" s="43" t="n">
        <v>21</v>
      </c>
      <c r="E22" s="43" t="n">
        <v>21</v>
      </c>
      <c r="F22" s="43" t="n">
        <v>21</v>
      </c>
      <c r="G22" s="130" t="n"/>
      <c r="H22" s="130" t="n">
        <v>2024</v>
      </c>
      <c r="I22" s="41" t="inlineStr">
        <is>
          <t>Using deep learning to classify developmental differences in reaching and placing movements in children with and without autism spectrum disorder</t>
        </is>
      </c>
      <c r="J22" s="43" t="inlineStr">
        <is>
          <t>https://doi.org/10.1038/s41598-024-81652-z</t>
        </is>
      </c>
      <c r="K22" s="43" t="n"/>
      <c r="L22" s="41" t="n"/>
      <c r="M22" s="43" t="n"/>
      <c r="N22" s="43" t="n"/>
      <c r="O22" s="43" t="inlineStr">
        <is>
          <t>included_prior_final_corpus</t>
        </is>
      </c>
      <c r="P22" s="41" t="inlineStr">
        <is>
          <t>Incluido en corpus final previo</t>
        </is>
      </c>
      <c r="Q22" s="43" t="inlineStr">
        <is>
          <t>Included base</t>
        </is>
      </c>
      <c r="R22" s="43" t="inlineStr">
        <is>
          <t>No</t>
        </is>
      </c>
      <c r="S22" s="41" t="inlineStr">
        <is>
          <t>Prior inclusion; not reassessed in this update</t>
        </is>
      </c>
      <c r="T22" s="41" t="str"/>
      <c r="U22" s="41" t="str"/>
      <c r="V22" s="43" t="n"/>
      <c r="W22" s="43" t="n">
        <v>21</v>
      </c>
      <c r="X22" s="43" t="inlineStr">
        <is>
          <t>https://doi.org/10.1038/s41598-024-81652-z</t>
        </is>
      </c>
      <c r="Y22" s="43" t="inlineStr">
        <is>
          <t>doi:10.1038/s41598-024-81652-z</t>
        </is>
      </c>
      <c r="Z22" s="43"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AA22" s="43" t="inlineStr">
        <is>
          <t>prior_final_corpus</t>
        </is>
      </c>
      <c r="AB22" s="43">
        <f>COUNTIF($A$2:$A$707,A22)</f>
        <v/>
      </c>
    </row>
    <row r="23" ht="32" customHeight="1">
      <c r="A23" s="43" t="inlineStr">
        <is>
          <t>B-0022</t>
        </is>
      </c>
      <c r="B23" s="43" t="inlineStr">
        <is>
          <t>Base 276</t>
        </is>
      </c>
      <c r="C23" s="43" t="inlineStr">
        <is>
          <t>Base included</t>
        </is>
      </c>
      <c r="D23" s="43" t="n">
        <v>22</v>
      </c>
      <c r="E23" s="43" t="n">
        <v>22</v>
      </c>
      <c r="F23" s="43" t="n">
        <v>22</v>
      </c>
      <c r="G23" s="130" t="n"/>
      <c r="H23" s="130" t="n">
        <v>2021</v>
      </c>
      <c r="I23" s="41" t="inlineStr">
        <is>
          <t>A CNN deep local and global ASD classification approach with continuous wavelet transform using task-based FMRI</t>
        </is>
      </c>
      <c r="J23" s="43" t="inlineStr">
        <is>
          <t>https://doi.org/10.3390/s21175822</t>
        </is>
      </c>
      <c r="K23" s="43" t="n"/>
      <c r="L23" s="41" t="n"/>
      <c r="M23" s="43" t="n"/>
      <c r="N23" s="43" t="n"/>
      <c r="O23" s="43" t="inlineStr">
        <is>
          <t>included_prior_final_corpus</t>
        </is>
      </c>
      <c r="P23" s="41" t="inlineStr">
        <is>
          <t>Incluido en corpus final previo</t>
        </is>
      </c>
      <c r="Q23" s="43" t="inlineStr">
        <is>
          <t>Included base</t>
        </is>
      </c>
      <c r="R23" s="43" t="inlineStr">
        <is>
          <t>No</t>
        </is>
      </c>
      <c r="S23" s="41" t="inlineStr">
        <is>
          <t>Prior inclusion; not reassessed in this update</t>
        </is>
      </c>
      <c r="T23" s="41" t="str"/>
      <c r="U23" s="41" t="str"/>
      <c r="V23" s="43" t="n"/>
      <c r="W23" s="43" t="n">
        <v>22</v>
      </c>
      <c r="X23" s="43" t="inlineStr">
        <is>
          <t>https://doi.org/10.3390/s21175822</t>
        </is>
      </c>
      <c r="Y23" s="43" t="inlineStr">
        <is>
          <t>doi:10.3390/s21175822</t>
        </is>
      </c>
      <c r="Z23" s="4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AA23" s="43" t="inlineStr">
        <is>
          <t>prior_final_corpus</t>
        </is>
      </c>
      <c r="AB23" s="43">
        <f>COUNTIF($A$2:$A$707,A23)</f>
        <v/>
      </c>
    </row>
    <row r="24" ht="32" customHeight="1">
      <c r="A24" s="43" t="inlineStr">
        <is>
          <t>B-0023</t>
        </is>
      </c>
      <c r="B24" s="43" t="inlineStr">
        <is>
          <t>Base 276</t>
        </is>
      </c>
      <c r="C24" s="43" t="inlineStr">
        <is>
          <t>Base included</t>
        </is>
      </c>
      <c r="D24" s="43" t="n">
        <v>23</v>
      </c>
      <c r="E24" s="43" t="n">
        <v>23</v>
      </c>
      <c r="F24" s="43" t="n">
        <v>23</v>
      </c>
      <c r="G24" s="130" t="n"/>
      <c r="H24" s="130" t="n">
        <v>2020</v>
      </c>
      <c r="I24" s="41" t="inlineStr">
        <is>
          <t>A new machine learning model based on induction of rules for autism detection</t>
        </is>
      </c>
      <c r="J24" s="43" t="inlineStr">
        <is>
          <t>https://doi.org/10.1177/1460458218824711</t>
        </is>
      </c>
      <c r="K24" s="43" t="n"/>
      <c r="L24" s="41" t="n"/>
      <c r="M24" s="43" t="n"/>
      <c r="N24" s="43" t="n"/>
      <c r="O24" s="43" t="inlineStr">
        <is>
          <t>included_prior_final_corpus</t>
        </is>
      </c>
      <c r="P24" s="41" t="inlineStr">
        <is>
          <t>Incluido en corpus final previo</t>
        </is>
      </c>
      <c r="Q24" s="43" t="inlineStr">
        <is>
          <t>Included base</t>
        </is>
      </c>
      <c r="R24" s="43" t="inlineStr">
        <is>
          <t>No</t>
        </is>
      </c>
      <c r="S24" s="41" t="inlineStr">
        <is>
          <t>Prior inclusion; not reassessed in this update</t>
        </is>
      </c>
      <c r="T24" s="41" t="str"/>
      <c r="U24" s="41" t="str"/>
      <c r="V24" s="43" t="n"/>
      <c r="W24" s="43" t="n">
        <v>23</v>
      </c>
      <c r="X24" s="43" t="inlineStr">
        <is>
          <t>https://doi.org/10.1177/1460458218824711</t>
        </is>
      </c>
      <c r="Y24" s="43" t="inlineStr">
        <is>
          <t>doi:10.1177/1460458218824711</t>
        </is>
      </c>
      <c r="Z24" s="43"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AA24" s="43" t="inlineStr">
        <is>
          <t>prior_final_corpus</t>
        </is>
      </c>
      <c r="AB24" s="43">
        <f>COUNTIF($A$2:$A$707,A24)</f>
        <v/>
      </c>
    </row>
    <row r="25" ht="32" customHeight="1">
      <c r="A25" s="43" t="inlineStr">
        <is>
          <t>B-0024</t>
        </is>
      </c>
      <c r="B25" s="43" t="inlineStr">
        <is>
          <t>Base 276</t>
        </is>
      </c>
      <c r="C25" s="43" t="inlineStr">
        <is>
          <t>Base included</t>
        </is>
      </c>
      <c r="D25" s="43" t="n">
        <v>24</v>
      </c>
      <c r="E25" s="43" t="n">
        <v>24</v>
      </c>
      <c r="F25" s="43" t="n">
        <v>24</v>
      </c>
      <c r="G25" s="130" t="n"/>
      <c r="H25" s="130" t="n">
        <v>2021</v>
      </c>
      <c r="I25" s="41" t="inlineStr">
        <is>
          <t>A Novel Grading System for Autism Severity Level Using Task-Based Functional MRI: A Response to Speech Study</t>
        </is>
      </c>
      <c r="J25" s="43" t="inlineStr">
        <is>
          <t>https://doi.org/10.1109/ACCESS.2021.3097606</t>
        </is>
      </c>
      <c r="K25" s="43" t="n"/>
      <c r="L25" s="41" t="n"/>
      <c r="M25" s="43" t="n"/>
      <c r="N25" s="43" t="n"/>
      <c r="O25" s="43" t="inlineStr">
        <is>
          <t>included_prior_final_corpus</t>
        </is>
      </c>
      <c r="P25" s="41" t="inlineStr">
        <is>
          <t>Incluido en corpus final previo</t>
        </is>
      </c>
      <c r="Q25" s="43" t="inlineStr">
        <is>
          <t>Included base</t>
        </is>
      </c>
      <c r="R25" s="43" t="inlineStr">
        <is>
          <t>No</t>
        </is>
      </c>
      <c r="S25" s="41" t="inlineStr">
        <is>
          <t>Prior inclusion; not reassessed in this update</t>
        </is>
      </c>
      <c r="T25" s="41" t="str"/>
      <c r="U25" s="41" t="str"/>
      <c r="V25" s="43" t="n"/>
      <c r="W25" s="43" t="n">
        <v>24</v>
      </c>
      <c r="X25" s="43" t="inlineStr">
        <is>
          <t>https://doi.org/10.1109/ACCESS.2021.3097606</t>
        </is>
      </c>
      <c r="Y25" s="43" t="inlineStr">
        <is>
          <t>doi:10.1109/access.2021.3097606</t>
        </is>
      </c>
      <c r="Z25" s="43"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AA25" s="43" t="inlineStr">
        <is>
          <t>prior_final_corpus</t>
        </is>
      </c>
      <c r="AB25" s="43">
        <f>COUNTIF($A$2:$A$707,A25)</f>
        <v/>
      </c>
    </row>
    <row r="26" ht="32" customHeight="1">
      <c r="A26" s="43" t="inlineStr">
        <is>
          <t>B-0025</t>
        </is>
      </c>
      <c r="B26" s="43" t="inlineStr">
        <is>
          <t>Base 276</t>
        </is>
      </c>
      <c r="C26" s="43" t="inlineStr">
        <is>
          <t>Base included</t>
        </is>
      </c>
      <c r="D26" s="43" t="n">
        <v>26</v>
      </c>
      <c r="E26" s="43" t="n">
        <v>25</v>
      </c>
      <c r="F26" s="43" t="n">
        <v>26</v>
      </c>
      <c r="G26" s="130" t="n"/>
      <c r="H26" s="130" t="n">
        <v>2023</v>
      </c>
      <c r="I26" s="41" t="inlineStr">
        <is>
          <t>An Analysis of the Use of Machine Learning in the Diagnosis of Autism Spectrum Disorder</t>
        </is>
      </c>
      <c r="J26" s="43" t="inlineStr">
        <is>
          <t>https://doi.org/10.1007/978-3-031-23683-9_12</t>
        </is>
      </c>
      <c r="K26" s="43" t="n"/>
      <c r="L26" s="41" t="n"/>
      <c r="M26" s="43" t="n"/>
      <c r="N26" s="43" t="n"/>
      <c r="O26" s="43" t="inlineStr">
        <is>
          <t>included_prior_final_corpus</t>
        </is>
      </c>
      <c r="P26" s="41" t="inlineStr">
        <is>
          <t>Incluido en corpus final previo</t>
        </is>
      </c>
      <c r="Q26" s="43" t="inlineStr">
        <is>
          <t>Included base</t>
        </is>
      </c>
      <c r="R26" s="43" t="inlineStr">
        <is>
          <t>No</t>
        </is>
      </c>
      <c r="S26" s="41" t="inlineStr">
        <is>
          <t>Prior inclusion; not reassessed in this update</t>
        </is>
      </c>
      <c r="T26" s="41" t="str"/>
      <c r="U26" s="41" t="str"/>
      <c r="V26" s="43" t="n"/>
      <c r="W26" s="43" t="n">
        <v>26</v>
      </c>
      <c r="X26" s="43" t="inlineStr">
        <is>
          <t>https://doi.org/10.1007/978-3-031-23683-9_12</t>
        </is>
      </c>
      <c r="Y26" s="43" t="inlineStr">
        <is>
          <t>doi:10.1007/978-3-031-23683-9_12</t>
        </is>
      </c>
      <c r="Z26" s="43"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AA26" s="43" t="inlineStr">
        <is>
          <t>prior_final_corpus</t>
        </is>
      </c>
      <c r="AB26" s="43">
        <f>COUNTIF($A$2:$A$707,A26)</f>
        <v/>
      </c>
    </row>
    <row r="27" ht="32" customHeight="1">
      <c r="A27" s="43" t="inlineStr">
        <is>
          <t>B-0026</t>
        </is>
      </c>
      <c r="B27" s="43" t="inlineStr">
        <is>
          <t>Base 276</t>
        </is>
      </c>
      <c r="C27" s="43" t="inlineStr">
        <is>
          <t>Base included</t>
        </is>
      </c>
      <c r="D27" s="43" t="n">
        <v>27</v>
      </c>
      <c r="E27" s="43" t="n">
        <v>26</v>
      </c>
      <c r="F27" s="43" t="n">
        <v>27</v>
      </c>
      <c r="G27" s="130" t="n"/>
      <c r="H27" s="130" t="n">
        <v>2025</v>
      </c>
      <c r="I27" s="41" t="inlineStr">
        <is>
          <t>An analytics-driven model for identifying autism spectrum disorder using eye tracking</t>
        </is>
      </c>
      <c r="J27" s="43" t="inlineStr">
        <is>
          <t>https://doi.org/10.1016/j.health.2025.100409</t>
        </is>
      </c>
      <c r="K27" s="43" t="n"/>
      <c r="L27" s="41" t="n"/>
      <c r="M27" s="43" t="n"/>
      <c r="N27" s="43" t="n"/>
      <c r="O27" s="43" t="inlineStr">
        <is>
          <t>included_prior_final_corpus</t>
        </is>
      </c>
      <c r="P27" s="41" t="inlineStr">
        <is>
          <t>Incluido en corpus final previo</t>
        </is>
      </c>
      <c r="Q27" s="43" t="inlineStr">
        <is>
          <t>Included base</t>
        </is>
      </c>
      <c r="R27" s="43" t="inlineStr">
        <is>
          <t>No</t>
        </is>
      </c>
      <c r="S27" s="41" t="inlineStr">
        <is>
          <t>Prior inclusion; not reassessed in this update</t>
        </is>
      </c>
      <c r="T27" s="41" t="str"/>
      <c r="U27" s="41" t="str"/>
      <c r="V27" s="43" t="n"/>
      <c r="W27" s="43" t="n">
        <v>27</v>
      </c>
      <c r="X27" s="43" t="inlineStr">
        <is>
          <t>https://doi.org/10.1016/j.health.2025.100409</t>
        </is>
      </c>
      <c r="Y27" s="43" t="inlineStr">
        <is>
          <t>doi:10.1016/j.health.2025.100409</t>
        </is>
      </c>
      <c r="Z27" s="43"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AA27" s="43" t="inlineStr">
        <is>
          <t>prior_final_corpus</t>
        </is>
      </c>
      <c r="AB27" s="43">
        <f>COUNTIF($A$2:$A$707,A27)</f>
        <v/>
      </c>
    </row>
    <row r="28" ht="32" customHeight="1">
      <c r="A28" s="43" t="inlineStr">
        <is>
          <t>B-0027</t>
        </is>
      </c>
      <c r="B28" s="43" t="inlineStr">
        <is>
          <t>Base 276</t>
        </is>
      </c>
      <c r="C28" s="43" t="inlineStr">
        <is>
          <t>Base included</t>
        </is>
      </c>
      <c r="D28" s="43" t="n">
        <v>28</v>
      </c>
      <c r="E28" s="43" t="n">
        <v>27</v>
      </c>
      <c r="F28" s="43" t="n">
        <v>28</v>
      </c>
      <c r="G28" s="130" t="n"/>
      <c r="H28" s="130" t="n">
        <v>2024</v>
      </c>
      <c r="I28" s="41" t="inlineStr">
        <is>
          <t>An evaluation of machine learning approaches for early diagnosis of autism spectrum disorder</t>
        </is>
      </c>
      <c r="J28" s="43" t="inlineStr">
        <is>
          <t>https://doi.org/10.1016/j.health.2023.100293</t>
        </is>
      </c>
      <c r="K28" s="43" t="n"/>
      <c r="L28" s="41" t="n"/>
      <c r="M28" s="43" t="n"/>
      <c r="N28" s="43" t="n"/>
      <c r="O28" s="43" t="inlineStr">
        <is>
          <t>included_prior_final_corpus</t>
        </is>
      </c>
      <c r="P28" s="41" t="inlineStr">
        <is>
          <t>Incluido en corpus final previo</t>
        </is>
      </c>
      <c r="Q28" s="43" t="inlineStr">
        <is>
          <t>Included base</t>
        </is>
      </c>
      <c r="R28" s="43" t="inlineStr">
        <is>
          <t>No</t>
        </is>
      </c>
      <c r="S28" s="41" t="inlineStr">
        <is>
          <t>Prior inclusion; not reassessed in this update</t>
        </is>
      </c>
      <c r="T28" s="41" t="str"/>
      <c r="U28" s="41" t="str"/>
      <c r="V28" s="43" t="n"/>
      <c r="W28" s="43" t="n">
        <v>28</v>
      </c>
      <c r="X28" s="43" t="inlineStr">
        <is>
          <t>https://doi.org/10.1016/j.health.2023.100293</t>
        </is>
      </c>
      <c r="Y28" s="43" t="inlineStr">
        <is>
          <t>doi:10.1016/j.health.2023.100293</t>
        </is>
      </c>
      <c r="Z28" s="43"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AA28" s="43" t="inlineStr">
        <is>
          <t>prior_final_corpus</t>
        </is>
      </c>
      <c r="AB28" s="43">
        <f>COUNTIF($A$2:$A$707,A28)</f>
        <v/>
      </c>
    </row>
    <row r="29" ht="32" customHeight="1">
      <c r="A29" s="43" t="inlineStr">
        <is>
          <t>B-0028</t>
        </is>
      </c>
      <c r="B29" s="43" t="inlineStr">
        <is>
          <t>Base 276</t>
        </is>
      </c>
      <c r="C29" s="43" t="inlineStr">
        <is>
          <t>Base included</t>
        </is>
      </c>
      <c r="D29" s="43" t="n">
        <v>29</v>
      </c>
      <c r="E29" s="43" t="n">
        <v>28</v>
      </c>
      <c r="F29" s="43" t="n">
        <v>29</v>
      </c>
      <c r="G29" s="130" t="n"/>
      <c r="H29" s="130" t="n">
        <v>2025</v>
      </c>
      <c r="I29" s="41" t="inlineStr">
        <is>
          <t>An intellectual autism spectrum disorder classification framework in healthcare industry using ViT-based adaptive deep learning model</t>
        </is>
      </c>
      <c r="J29" s="43" t="inlineStr">
        <is>
          <t>https://doi.org/10.1016/j.bspc.2025.107737</t>
        </is>
      </c>
      <c r="K29" s="43" t="n"/>
      <c r="L29" s="41" t="n"/>
      <c r="M29" s="43" t="n"/>
      <c r="N29" s="43" t="n"/>
      <c r="O29" s="43" t="inlineStr">
        <is>
          <t>included_prior_final_corpus</t>
        </is>
      </c>
      <c r="P29" s="41" t="inlineStr">
        <is>
          <t>Incluido en corpus final previo</t>
        </is>
      </c>
      <c r="Q29" s="43" t="inlineStr">
        <is>
          <t>Included base</t>
        </is>
      </c>
      <c r="R29" s="43" t="inlineStr">
        <is>
          <t>No</t>
        </is>
      </c>
      <c r="S29" s="41" t="inlineStr">
        <is>
          <t>Prior inclusion; not reassessed in this update</t>
        </is>
      </c>
      <c r="T29" s="41" t="str"/>
      <c r="U29" s="41" t="str"/>
      <c r="V29" s="43" t="n"/>
      <c r="W29" s="43" t="n">
        <v>29</v>
      </c>
      <c r="X29" s="43" t="inlineStr">
        <is>
          <t>https://doi.org/10.1016/j.bspc.2025.107737</t>
        </is>
      </c>
      <c r="Y29" s="43" t="inlineStr">
        <is>
          <t>doi:10.1016/j.bspc.2025.107737</t>
        </is>
      </c>
      <c r="Z29" s="43"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AA29" s="43" t="inlineStr">
        <is>
          <t>prior_final_corpus</t>
        </is>
      </c>
      <c r="AB29" s="43">
        <f>COUNTIF($A$2:$A$707,A29)</f>
        <v/>
      </c>
    </row>
    <row r="30" ht="32" customHeight="1">
      <c r="A30" s="43" t="inlineStr">
        <is>
          <t>B-0029</t>
        </is>
      </c>
      <c r="B30" s="43" t="inlineStr">
        <is>
          <t>Base 276</t>
        </is>
      </c>
      <c r="C30" s="43" t="inlineStr">
        <is>
          <t>Base included</t>
        </is>
      </c>
      <c r="D30" s="43" t="n">
        <v>30</v>
      </c>
      <c r="E30" s="43" t="n">
        <v>29</v>
      </c>
      <c r="F30" s="43" t="n">
        <v>30</v>
      </c>
      <c r="G30" s="130" t="n"/>
      <c r="H30" s="130" t="n">
        <v>2020</v>
      </c>
      <c r="I30" s="41" t="inlineStr">
        <is>
          <t>Analysis and Detection of Autism Spectrum Disorder Using Machine Learning Techniques</t>
        </is>
      </c>
      <c r="J30" s="43" t="inlineStr">
        <is>
          <t>https://doi.org/10.1016/j.procs.2020.03.399</t>
        </is>
      </c>
      <c r="K30" s="43" t="n"/>
      <c r="L30" s="41" t="n"/>
      <c r="M30" s="43" t="n"/>
      <c r="N30" s="43" t="n"/>
      <c r="O30" s="43" t="inlineStr">
        <is>
          <t>included_prior_final_corpus</t>
        </is>
      </c>
      <c r="P30" s="41" t="inlineStr">
        <is>
          <t>Incluido en corpus final previo</t>
        </is>
      </c>
      <c r="Q30" s="43" t="inlineStr">
        <is>
          <t>Included base</t>
        </is>
      </c>
      <c r="R30" s="43" t="inlineStr">
        <is>
          <t>No</t>
        </is>
      </c>
      <c r="S30" s="41" t="inlineStr">
        <is>
          <t>Prior inclusion; not reassessed in this update</t>
        </is>
      </c>
      <c r="T30" s="41" t="str"/>
      <c r="U30" s="41" t="str"/>
      <c r="V30" s="43" t="n"/>
      <c r="W30" s="43" t="n">
        <v>30</v>
      </c>
      <c r="X30" s="43" t="inlineStr">
        <is>
          <t>https://doi.org/10.1016/j.procs.2020.03.399</t>
        </is>
      </c>
      <c r="Y30" s="43" t="inlineStr">
        <is>
          <t>doi:10.1016/j.procs.2020.03.399</t>
        </is>
      </c>
      <c r="Z30" s="43"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AA30" s="43" t="inlineStr">
        <is>
          <t>prior_final_corpus</t>
        </is>
      </c>
      <c r="AB30" s="43">
        <f>COUNTIF($A$2:$A$707,A30)</f>
        <v/>
      </c>
    </row>
    <row r="31" ht="32" customHeight="1">
      <c r="A31" s="43" t="inlineStr">
        <is>
          <t>B-0030</t>
        </is>
      </c>
      <c r="B31" s="43" t="inlineStr">
        <is>
          <t>Base 276</t>
        </is>
      </c>
      <c r="C31" s="43" t="inlineStr">
        <is>
          <t>Base included</t>
        </is>
      </c>
      <c r="D31" s="43" t="n">
        <v>31</v>
      </c>
      <c r="E31" s="43" t="n">
        <v>30</v>
      </c>
      <c r="F31" s="43" t="n">
        <v>31</v>
      </c>
      <c r="G31" s="130" t="n"/>
      <c r="H31" s="130" t="n">
        <v>2021</v>
      </c>
      <c r="I31" s="41" t="inlineStr">
        <is>
          <t>ASD classification for children using deep neural network</t>
        </is>
      </c>
      <c r="J31" s="43" t="inlineStr">
        <is>
          <t>https://doi.org/10.1016/j.gltp.2021.08.042</t>
        </is>
      </c>
      <c r="K31" s="43" t="n"/>
      <c r="L31" s="41" t="n"/>
      <c r="M31" s="43" t="n"/>
      <c r="N31" s="43" t="n"/>
      <c r="O31" s="43" t="inlineStr">
        <is>
          <t>included_prior_final_corpus</t>
        </is>
      </c>
      <c r="P31" s="41" t="inlineStr">
        <is>
          <t>Incluido en corpus final previo</t>
        </is>
      </c>
      <c r="Q31" s="43" t="inlineStr">
        <is>
          <t>Included base</t>
        </is>
      </c>
      <c r="R31" s="43" t="inlineStr">
        <is>
          <t>No</t>
        </is>
      </c>
      <c r="S31" s="41" t="inlineStr">
        <is>
          <t>Prior inclusion; not reassessed in this update</t>
        </is>
      </c>
      <c r="T31" s="41" t="str"/>
      <c r="U31" s="41" t="str"/>
      <c r="V31" s="43" t="n"/>
      <c r="W31" s="43" t="n">
        <v>31</v>
      </c>
      <c r="X31" s="43" t="inlineStr">
        <is>
          <t>https://doi.org/10.1016/j.gltp.2021.08.042</t>
        </is>
      </c>
      <c r="Y31" s="43" t="inlineStr">
        <is>
          <t>doi:10.1016/j.gltp.2021.08.042</t>
        </is>
      </c>
      <c r="Z31" s="43"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AA31" s="43" t="inlineStr">
        <is>
          <t>prior_final_corpus</t>
        </is>
      </c>
      <c r="AB31" s="43">
        <f>COUNTIF($A$2:$A$707,A31)</f>
        <v/>
      </c>
    </row>
    <row r="32" ht="32" customHeight="1">
      <c r="A32" s="43" t="inlineStr">
        <is>
          <t>B-0031</t>
        </is>
      </c>
      <c r="B32" s="43" t="inlineStr">
        <is>
          <t>Base 276</t>
        </is>
      </c>
      <c r="C32" s="43" t="inlineStr">
        <is>
          <t>Base included</t>
        </is>
      </c>
      <c r="D32" s="43" t="n">
        <v>32</v>
      </c>
      <c r="E32" s="43" t="n">
        <v>31</v>
      </c>
      <c r="F32" s="43" t="n">
        <v>32</v>
      </c>
      <c r="G32" s="130" t="n"/>
      <c r="H32" s="130" t="n">
        <v>2025</v>
      </c>
      <c r="I32" s="41" t="inlineStr">
        <is>
          <t>ASD-GraphNet: A novel graph learning approach for Autism Spectrum Disorder diagnosis using fMRI data</t>
        </is>
      </c>
      <c r="J32" s="43" t="inlineStr">
        <is>
          <t>https://doi.org/10.1016/j.compbiomed.2025.110723</t>
        </is>
      </c>
      <c r="K32" s="43" t="n"/>
      <c r="L32" s="41" t="n"/>
      <c r="M32" s="43" t="n"/>
      <c r="N32" s="43" t="n"/>
      <c r="O32" s="43" t="inlineStr">
        <is>
          <t>included_prior_final_corpus</t>
        </is>
      </c>
      <c r="P32" s="41" t="inlineStr">
        <is>
          <t>Incluido en corpus final previo</t>
        </is>
      </c>
      <c r="Q32" s="43" t="inlineStr">
        <is>
          <t>Included base</t>
        </is>
      </c>
      <c r="R32" s="43" t="inlineStr">
        <is>
          <t>No</t>
        </is>
      </c>
      <c r="S32" s="41" t="inlineStr">
        <is>
          <t>Prior inclusion; not reassessed in this update</t>
        </is>
      </c>
      <c r="T32" s="41" t="str"/>
      <c r="U32" s="41" t="str"/>
      <c r="V32" s="43" t="n"/>
      <c r="W32" s="43" t="n">
        <v>32</v>
      </c>
      <c r="X32" s="43" t="inlineStr">
        <is>
          <t>https://doi.org/10.1016/j.compbiomed.2025.110723</t>
        </is>
      </c>
      <c r="Y32" s="43" t="inlineStr">
        <is>
          <t>doi:10.1016/j.compbiomed.2025.110723</t>
        </is>
      </c>
      <c r="Z32"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AA32" s="43" t="inlineStr">
        <is>
          <t>prior_final_corpus</t>
        </is>
      </c>
      <c r="AB32" s="43">
        <f>COUNTIF($A$2:$A$707,A32)</f>
        <v/>
      </c>
    </row>
    <row r="33" ht="32" customHeight="1">
      <c r="A33" s="43" t="inlineStr">
        <is>
          <t>B-0032</t>
        </is>
      </c>
      <c r="B33" s="43" t="inlineStr">
        <is>
          <t>Base 276</t>
        </is>
      </c>
      <c r="C33" s="43" t="inlineStr">
        <is>
          <t>Base included</t>
        </is>
      </c>
      <c r="D33" s="43" t="n">
        <v>33</v>
      </c>
      <c r="E33" s="43" t="n">
        <v>32</v>
      </c>
      <c r="F33" s="43" t="n">
        <v>33</v>
      </c>
      <c r="G33" s="130" t="n"/>
      <c r="H33" s="130" t="n">
        <v>2020</v>
      </c>
      <c r="I33" s="41" t="inlineStr">
        <is>
          <t>Automated identification of postural control for children with autism spectrum disorder using a machine learning approach</t>
        </is>
      </c>
      <c r="J33" s="43" t="inlineStr">
        <is>
          <t>https://doi.org/10.1016/j.jbiomech.2020.110073</t>
        </is>
      </c>
      <c r="K33" s="43" t="n"/>
      <c r="L33" s="41" t="n"/>
      <c r="M33" s="43" t="n"/>
      <c r="N33" s="43" t="n"/>
      <c r="O33" s="43" t="inlineStr">
        <is>
          <t>included_prior_final_corpus</t>
        </is>
      </c>
      <c r="P33" s="41" t="inlineStr">
        <is>
          <t>Incluido en corpus final previo</t>
        </is>
      </c>
      <c r="Q33" s="43" t="inlineStr">
        <is>
          <t>Included base</t>
        </is>
      </c>
      <c r="R33" s="43" t="inlineStr">
        <is>
          <t>No</t>
        </is>
      </c>
      <c r="S33" s="41" t="inlineStr">
        <is>
          <t>Prior inclusion; not reassessed in this update</t>
        </is>
      </c>
      <c r="T33" s="41" t="str"/>
      <c r="U33" s="41" t="str"/>
      <c r="V33" s="43" t="n"/>
      <c r="W33" s="43" t="n">
        <v>33</v>
      </c>
      <c r="X33" s="43" t="inlineStr">
        <is>
          <t>https://doi.org/10.1016/j.jbiomech.2020.110073</t>
        </is>
      </c>
      <c r="Y33" s="43" t="inlineStr">
        <is>
          <t>doi:10.1016/j.jbiomech.2020.110073</t>
        </is>
      </c>
      <c r="Z33" s="4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AA33" s="43" t="inlineStr">
        <is>
          <t>prior_final_corpus</t>
        </is>
      </c>
      <c r="AB33" s="43">
        <f>COUNTIF($A$2:$A$707,A33)</f>
        <v/>
      </c>
    </row>
    <row r="34" ht="32" customHeight="1">
      <c r="A34" s="43" t="inlineStr">
        <is>
          <t>B-0033</t>
        </is>
      </c>
      <c r="B34" s="43" t="inlineStr">
        <is>
          <t>Base 276</t>
        </is>
      </c>
      <c r="C34" s="43" t="inlineStr">
        <is>
          <t>Base included</t>
        </is>
      </c>
      <c r="D34" s="43" t="n">
        <v>34</v>
      </c>
      <c r="E34" s="43" t="n">
        <v>33</v>
      </c>
      <c r="F34" s="43" t="n">
        <v>34</v>
      </c>
      <c r="G34" s="130" t="n"/>
      <c r="H34" s="130" t="n">
        <v>2017</v>
      </c>
      <c r="I34" s="41" t="inlineStr">
        <is>
          <t>Distributed Intrinsic Functional Connectivity Patterns Predict Diagnostic Status in Large Autism Cohort</t>
        </is>
      </c>
      <c r="J34" s="43" t="inlineStr">
        <is>
          <t>https://doi.org/10.1089/brain.2017.0496</t>
        </is>
      </c>
      <c r="K34" s="43" t="n"/>
      <c r="L34" s="41" t="n"/>
      <c r="M34" s="43" t="n"/>
      <c r="N34" s="43" t="n"/>
      <c r="O34" s="43" t="inlineStr">
        <is>
          <t>included_prior_final_corpus</t>
        </is>
      </c>
      <c r="P34" s="41" t="inlineStr">
        <is>
          <t>Incluido en corpus final previo</t>
        </is>
      </c>
      <c r="Q34" s="43" t="inlineStr">
        <is>
          <t>Included base</t>
        </is>
      </c>
      <c r="R34" s="43" t="inlineStr">
        <is>
          <t>No</t>
        </is>
      </c>
      <c r="S34" s="41" t="inlineStr">
        <is>
          <t>Prior inclusion; not reassessed in this update</t>
        </is>
      </c>
      <c r="T34" s="41" t="str"/>
      <c r="U34" s="41" t="str"/>
      <c r="V34" s="43" t="n"/>
      <c r="W34" s="43" t="n">
        <v>34</v>
      </c>
      <c r="X34" s="43" t="inlineStr">
        <is>
          <t>https://doi.org/10.1089/brain.2017.0496</t>
        </is>
      </c>
      <c r="Y34" s="43" t="inlineStr">
        <is>
          <t>doi:10.1089/brain.2017.0496</t>
        </is>
      </c>
      <c r="Z34" s="43"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AA34" s="43" t="inlineStr">
        <is>
          <t>prior_final_corpus</t>
        </is>
      </c>
      <c r="AB34" s="43">
        <f>COUNTIF($A$2:$A$707,A34)</f>
        <v/>
      </c>
    </row>
    <row r="35" ht="32" customHeight="1">
      <c r="A35" s="43" t="inlineStr">
        <is>
          <t>B-0034</t>
        </is>
      </c>
      <c r="B35" s="43" t="inlineStr">
        <is>
          <t>Base 276</t>
        </is>
      </c>
      <c r="C35" s="43" t="inlineStr">
        <is>
          <t>Base included</t>
        </is>
      </c>
      <c r="D35" s="43" t="n">
        <v>35</v>
      </c>
      <c r="E35" s="43" t="n">
        <v>34</v>
      </c>
      <c r="F35" s="43" t="n">
        <v>35</v>
      </c>
      <c r="G35" s="130" t="n"/>
      <c r="H35" s="130" t="n">
        <v>2019</v>
      </c>
      <c r="I35" s="41" t="inlineStr">
        <is>
          <t>Enhancing diagnosis of autism with optimized machine learning models and personal characteristic data</t>
        </is>
      </c>
      <c r="J35" s="43" t="inlineStr">
        <is>
          <t>https://doi.org/10.3389/FNCOM.2019.00009/FULL</t>
        </is>
      </c>
      <c r="K35" s="43" t="n"/>
      <c r="L35" s="41" t="n"/>
      <c r="M35" s="43" t="n"/>
      <c r="N35" s="43" t="n"/>
      <c r="O35" s="43" t="inlineStr">
        <is>
          <t>included_prior_final_corpus</t>
        </is>
      </c>
      <c r="P35" s="41" t="inlineStr">
        <is>
          <t>Incluido en corpus final previo</t>
        </is>
      </c>
      <c r="Q35" s="43" t="inlineStr">
        <is>
          <t>Included base</t>
        </is>
      </c>
      <c r="R35" s="43" t="inlineStr">
        <is>
          <t>No</t>
        </is>
      </c>
      <c r="S35" s="41" t="inlineStr">
        <is>
          <t>Prior inclusion; not reassessed in this update</t>
        </is>
      </c>
      <c r="T35" s="41" t="str"/>
      <c r="U35" s="41" t="str"/>
      <c r="V35" s="43" t="n"/>
      <c r="W35" s="43" t="n">
        <v>35</v>
      </c>
      <c r="X35" s="43" t="inlineStr">
        <is>
          <t>https://doi.org/10.3389/FNCOM.2019.00009/FULL</t>
        </is>
      </c>
      <c r="Y35" s="43" t="inlineStr">
        <is>
          <t>doi:10.3389/fncom.2019.00009/full</t>
        </is>
      </c>
      <c r="Z35" s="43"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AA35" s="43" t="inlineStr">
        <is>
          <t>prior_final_corpus</t>
        </is>
      </c>
      <c r="AB35" s="43">
        <f>COUNTIF($A$2:$A$707,A35)</f>
        <v/>
      </c>
    </row>
    <row r="36" ht="32" customHeight="1">
      <c r="A36" s="43" t="inlineStr">
        <is>
          <t>B-0035</t>
        </is>
      </c>
      <c r="B36" s="43" t="inlineStr">
        <is>
          <t>Base 276</t>
        </is>
      </c>
      <c r="C36" s="43" t="inlineStr">
        <is>
          <t>Base included</t>
        </is>
      </c>
      <c r="D36" s="43" t="n">
        <v>36</v>
      </c>
      <c r="E36" s="43" t="n">
        <v>35</v>
      </c>
      <c r="F36" s="43" t="n">
        <v>36</v>
      </c>
      <c r="G36" s="130" t="n"/>
      <c r="H36" s="130" t="n">
        <v>2024</v>
      </c>
      <c r="I36" s="41" t="inlineStr">
        <is>
          <t>Investigating multiclass autism spectrum disorder classification using machine learning techniques</t>
        </is>
      </c>
      <c r="J36" s="43" t="inlineStr">
        <is>
          <t>https://doi.org/10.1016/j.prime.2024.100602</t>
        </is>
      </c>
      <c r="K36" s="43" t="n"/>
      <c r="L36" s="41" t="n"/>
      <c r="M36" s="43" t="n"/>
      <c r="N36" s="43" t="n"/>
      <c r="O36" s="43" t="inlineStr">
        <is>
          <t>included_prior_final_corpus</t>
        </is>
      </c>
      <c r="P36" s="41" t="inlineStr">
        <is>
          <t>Incluido en corpus final previo</t>
        </is>
      </c>
      <c r="Q36" s="43" t="inlineStr">
        <is>
          <t>Included base</t>
        </is>
      </c>
      <c r="R36" s="43" t="inlineStr">
        <is>
          <t>No</t>
        </is>
      </c>
      <c r="S36" s="41" t="inlineStr">
        <is>
          <t>Prior inclusion; not reassessed in this update</t>
        </is>
      </c>
      <c r="T36" s="41" t="str"/>
      <c r="U36" s="41" t="str"/>
      <c r="V36" s="43" t="n"/>
      <c r="W36" s="43" t="n">
        <v>36</v>
      </c>
      <c r="X36" s="43" t="inlineStr">
        <is>
          <t>https://doi.org/10.1016/j.prime.2024.100602</t>
        </is>
      </c>
      <c r="Y36" s="43" t="inlineStr">
        <is>
          <t>doi:10.1016/j.prime.2024.100602</t>
        </is>
      </c>
      <c r="Z36" s="43"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AA36" s="43" t="inlineStr">
        <is>
          <t>prior_final_corpus</t>
        </is>
      </c>
      <c r="AB36" s="43">
        <f>COUNTIF($A$2:$A$707,A36)</f>
        <v/>
      </c>
    </row>
    <row r="37" ht="32" customHeight="1">
      <c r="A37" s="43" t="inlineStr">
        <is>
          <t>B-0036</t>
        </is>
      </c>
      <c r="B37" s="43" t="inlineStr">
        <is>
          <t>Base 276</t>
        </is>
      </c>
      <c r="C37" s="43" t="inlineStr">
        <is>
          <t>Base included</t>
        </is>
      </c>
      <c r="D37" s="43" t="n">
        <v>37</v>
      </c>
      <c r="E37" s="43" t="n">
        <v>36</v>
      </c>
      <c r="F37" s="43" t="n">
        <v>37</v>
      </c>
      <c r="G37" s="130" t="n"/>
      <c r="H37" s="130" t="n">
        <v>2023</v>
      </c>
      <c r="I37" s="41" t="inlineStr">
        <is>
          <t>Jellyfish Search Optimization with Deep Learning Driven Autism Spectrum Disorder Classification</t>
        </is>
      </c>
      <c r="J37" s="43" t="inlineStr">
        <is>
          <t>https://doi.org/10.32604/cmc.2023.032586</t>
        </is>
      </c>
      <c r="K37" s="43" t="n"/>
      <c r="L37" s="41" t="n"/>
      <c r="M37" s="43" t="n"/>
      <c r="N37" s="43" t="n"/>
      <c r="O37" s="43" t="inlineStr">
        <is>
          <t>included_prior_final_corpus</t>
        </is>
      </c>
      <c r="P37" s="41" t="inlineStr">
        <is>
          <t>Incluido en corpus final previo</t>
        </is>
      </c>
      <c r="Q37" s="43" t="inlineStr">
        <is>
          <t>Included base</t>
        </is>
      </c>
      <c r="R37" s="43" t="inlineStr">
        <is>
          <t>No</t>
        </is>
      </c>
      <c r="S37" s="41" t="inlineStr">
        <is>
          <t>Prior inclusion; not reassessed in this update</t>
        </is>
      </c>
      <c r="T37" s="41" t="str"/>
      <c r="U37" s="41" t="str"/>
      <c r="V37" s="43" t="n"/>
      <c r="W37" s="43" t="n">
        <v>37</v>
      </c>
      <c r="X37" s="43" t="inlineStr">
        <is>
          <t>https://doi.org/10.32604/cmc.2023.032586</t>
        </is>
      </c>
      <c r="Y37" s="43" t="inlineStr">
        <is>
          <t>doi:10.32604/cmc.2023.032586</t>
        </is>
      </c>
      <c r="Z37" s="43"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AA37" s="43" t="inlineStr">
        <is>
          <t>prior_final_corpus</t>
        </is>
      </c>
      <c r="AB37" s="43">
        <f>COUNTIF($A$2:$A$707,A37)</f>
        <v/>
      </c>
    </row>
    <row r="38" ht="32" customHeight="1">
      <c r="A38" s="43" t="inlineStr">
        <is>
          <t>B-0037</t>
        </is>
      </c>
      <c r="B38" s="43" t="inlineStr">
        <is>
          <t>Base 276</t>
        </is>
      </c>
      <c r="C38" s="43" t="inlineStr">
        <is>
          <t>Base included</t>
        </is>
      </c>
      <c r="D38" s="43" t="n">
        <v>38</v>
      </c>
      <c r="E38" s="43" t="n">
        <v>37</v>
      </c>
      <c r="F38" s="43" t="n">
        <v>38</v>
      </c>
      <c r="G38" s="130" t="n"/>
      <c r="H38" s="130" t="n">
        <v>2021</v>
      </c>
      <c r="I38" s="41" t="inlineStr">
        <is>
          <t>Machine learning analysis of pregnancy data enables early identification of a subpopulation of newborns with ASD</t>
        </is>
      </c>
      <c r="J38" s="43" t="inlineStr">
        <is>
          <t>https://doi.org/10.1038/s41598-021-86320-0</t>
        </is>
      </c>
      <c r="K38" s="43" t="n"/>
      <c r="L38" s="41" t="n"/>
      <c r="M38" s="43" t="n"/>
      <c r="N38" s="43" t="n"/>
      <c r="O38" s="43" t="inlineStr">
        <is>
          <t>included_prior_final_corpus</t>
        </is>
      </c>
      <c r="P38" s="41" t="inlineStr">
        <is>
          <t>Incluido en corpus final previo</t>
        </is>
      </c>
      <c r="Q38" s="43" t="inlineStr">
        <is>
          <t>Included base</t>
        </is>
      </c>
      <c r="R38" s="43" t="inlineStr">
        <is>
          <t>No</t>
        </is>
      </c>
      <c r="S38" s="41" t="inlineStr">
        <is>
          <t>Prior inclusion; not reassessed in this update</t>
        </is>
      </c>
      <c r="T38" s="41" t="str"/>
      <c r="U38" s="41" t="str"/>
      <c r="V38" s="43" t="n"/>
      <c r="W38" s="43" t="n">
        <v>38</v>
      </c>
      <c r="X38" s="43" t="inlineStr">
        <is>
          <t>https://doi.org/10.1038/s41598-021-86320-0</t>
        </is>
      </c>
      <c r="Y38" s="43" t="inlineStr">
        <is>
          <t>doi:10.1038/s41598-021-86320-0</t>
        </is>
      </c>
      <c r="Z38" s="43"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AA38" s="43" t="inlineStr">
        <is>
          <t>prior_final_corpus</t>
        </is>
      </c>
      <c r="AB38" s="43">
        <f>COUNTIF($A$2:$A$707,A38)</f>
        <v/>
      </c>
    </row>
    <row r="39" ht="32" customHeight="1">
      <c r="A39" s="43" t="inlineStr">
        <is>
          <t>B-0038</t>
        </is>
      </c>
      <c r="B39" s="43" t="inlineStr">
        <is>
          <t>Base 276</t>
        </is>
      </c>
      <c r="C39" s="43" t="inlineStr">
        <is>
          <t>Base included</t>
        </is>
      </c>
      <c r="D39" s="43" t="n">
        <v>39</v>
      </c>
      <c r="E39" s="43" t="n">
        <v>38</v>
      </c>
      <c r="F39" s="43" t="n">
        <v>39</v>
      </c>
      <c r="G39" s="130" t="n"/>
      <c r="H39" s="130" t="n">
        <v>2023</v>
      </c>
      <c r="I39" s="41" t="inlineStr">
        <is>
          <t>Machine Learning-Based Blood RNA Signature for Diagnosis of Autism Spectrum Disorder</t>
        </is>
      </c>
      <c r="J39" s="43" t="inlineStr">
        <is>
          <t>https://doi.org/10.3390/ijms24032082</t>
        </is>
      </c>
      <c r="K39" s="43" t="n"/>
      <c r="L39" s="41" t="n"/>
      <c r="M39" s="43" t="n"/>
      <c r="N39" s="43" t="n"/>
      <c r="O39" s="43" t="inlineStr">
        <is>
          <t>included_prior_final_corpus</t>
        </is>
      </c>
      <c r="P39" s="41" t="inlineStr">
        <is>
          <t>Incluido en corpus final previo</t>
        </is>
      </c>
      <c r="Q39" s="43" t="inlineStr">
        <is>
          <t>Included base</t>
        </is>
      </c>
      <c r="R39" s="43" t="inlineStr">
        <is>
          <t>No</t>
        </is>
      </c>
      <c r="S39" s="41" t="inlineStr">
        <is>
          <t>Prior inclusion; not reassessed in this update</t>
        </is>
      </c>
      <c r="T39" s="41" t="str"/>
      <c r="U39" s="41" t="str"/>
      <c r="V39" s="43" t="n"/>
      <c r="W39" s="43" t="n">
        <v>39</v>
      </c>
      <c r="X39" s="43" t="inlineStr">
        <is>
          <t>https://doi.org/10.3390/ijms24032082</t>
        </is>
      </c>
      <c r="Y39" s="43" t="inlineStr">
        <is>
          <t>doi:10.3390/ijms24032082</t>
        </is>
      </c>
      <c r="Z39" s="43"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AA39" s="43" t="inlineStr">
        <is>
          <t>prior_final_corpus</t>
        </is>
      </c>
      <c r="AB39" s="43">
        <f>COUNTIF($A$2:$A$707,A39)</f>
        <v/>
      </c>
    </row>
    <row r="40" ht="32" customHeight="1">
      <c r="A40" s="43" t="inlineStr">
        <is>
          <t>B-0039</t>
        </is>
      </c>
      <c r="B40" s="43" t="inlineStr">
        <is>
          <t>Base 276</t>
        </is>
      </c>
      <c r="C40" s="43" t="inlineStr">
        <is>
          <t>Base included</t>
        </is>
      </c>
      <c r="D40" s="43" t="n">
        <v>40</v>
      </c>
      <c r="E40" s="43" t="n">
        <v>39</v>
      </c>
      <c r="F40" s="43" t="n">
        <v>40</v>
      </c>
      <c r="G40" s="130" t="n"/>
      <c r="H40" s="130" t="n">
        <v>2023</v>
      </c>
      <c r="I40" s="41" t="inlineStr">
        <is>
          <t>Metabolomic analysis of maternal mid-gestation plasma and cord blood in autism spectrum disorders</t>
        </is>
      </c>
      <c r="J40" s="43" t="inlineStr">
        <is>
          <t>https://doi.org/10.1038/s41380-023-02051-w</t>
        </is>
      </c>
      <c r="K40" s="43" t="n"/>
      <c r="L40" s="41" t="n"/>
      <c r="M40" s="43" t="n"/>
      <c r="N40" s="43" t="n"/>
      <c r="O40" s="43" t="inlineStr">
        <is>
          <t>included_prior_final_corpus</t>
        </is>
      </c>
      <c r="P40" s="41" t="inlineStr">
        <is>
          <t>Incluido en corpus final previo</t>
        </is>
      </c>
      <c r="Q40" s="43" t="inlineStr">
        <is>
          <t>Included base</t>
        </is>
      </c>
      <c r="R40" s="43" t="inlineStr">
        <is>
          <t>No</t>
        </is>
      </c>
      <c r="S40" s="41" t="inlineStr">
        <is>
          <t>Prior inclusion; not reassessed in this update</t>
        </is>
      </c>
      <c r="T40" s="41" t="str"/>
      <c r="U40" s="41" t="str"/>
      <c r="V40" s="43" t="n"/>
      <c r="W40" s="43" t="n">
        <v>40</v>
      </c>
      <c r="X40" s="43" t="inlineStr">
        <is>
          <t>https://doi.org/10.1038/s41380-023-02051-w</t>
        </is>
      </c>
      <c r="Y40" s="43" t="inlineStr">
        <is>
          <t>doi:10.1038/s41380-023-02051-w</t>
        </is>
      </c>
      <c r="Z40" s="43"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AA40" s="43" t="inlineStr">
        <is>
          <t>prior_final_corpus</t>
        </is>
      </c>
      <c r="AB40" s="43">
        <f>COUNTIF($A$2:$A$707,A40)</f>
        <v/>
      </c>
    </row>
    <row r="41" ht="32" customHeight="1">
      <c r="A41" s="43" t="inlineStr">
        <is>
          <t>B-0040</t>
        </is>
      </c>
      <c r="B41" s="43" t="inlineStr">
        <is>
          <t>Base 276</t>
        </is>
      </c>
      <c r="C41" s="43" t="inlineStr">
        <is>
          <t>Base included</t>
        </is>
      </c>
      <c r="D41" s="43" t="n">
        <v>41</v>
      </c>
      <c r="E41" s="43" t="n">
        <v>40</v>
      </c>
      <c r="F41" s="43" t="n">
        <v>41</v>
      </c>
      <c r="G41" s="130" t="n"/>
      <c r="H41" s="130" t="n">
        <v>2023</v>
      </c>
      <c r="I41" s="41" t="inlineStr">
        <is>
          <t>Predictors of age at diagnosis in autism spectrum disorders: the use of multiple regression analyses and a classification tree on a clinical sample</t>
        </is>
      </c>
      <c r="J41" s="43" t="inlineStr">
        <is>
          <t>https://doi.org/10.1007/s00787-023-02189-6</t>
        </is>
      </c>
      <c r="K41" s="43" t="n"/>
      <c r="L41" s="41" t="n"/>
      <c r="M41" s="43" t="n"/>
      <c r="N41" s="43" t="n"/>
      <c r="O41" s="43" t="inlineStr">
        <is>
          <t>included_prior_final_corpus</t>
        </is>
      </c>
      <c r="P41" s="41" t="inlineStr">
        <is>
          <t>Incluido en corpus final previo</t>
        </is>
      </c>
      <c r="Q41" s="43" t="inlineStr">
        <is>
          <t>Included base</t>
        </is>
      </c>
      <c r="R41" s="43" t="inlineStr">
        <is>
          <t>No</t>
        </is>
      </c>
      <c r="S41" s="41" t="inlineStr">
        <is>
          <t>Prior inclusion; not reassessed in this update</t>
        </is>
      </c>
      <c r="T41" s="41" t="str"/>
      <c r="U41" s="41" t="str"/>
      <c r="V41" s="43" t="n"/>
      <c r="W41" s="43" t="n">
        <v>41</v>
      </c>
      <c r="X41" s="43" t="inlineStr">
        <is>
          <t>https://doi.org/10.1007/s00787-023-02189-6</t>
        </is>
      </c>
      <c r="Y41" s="43" t="inlineStr">
        <is>
          <t>doi:10.1007/s00787-023-02189-6</t>
        </is>
      </c>
      <c r="Z41" s="43"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AA41" s="43" t="inlineStr">
        <is>
          <t>prior_final_corpus</t>
        </is>
      </c>
      <c r="AB41" s="43">
        <f>COUNTIF($A$2:$A$707,A41)</f>
        <v/>
      </c>
    </row>
    <row r="42" ht="32" customHeight="1">
      <c r="A42" s="43" t="inlineStr">
        <is>
          <t>B-0041</t>
        </is>
      </c>
      <c r="B42" s="43" t="inlineStr">
        <is>
          <t>Base 276</t>
        </is>
      </c>
      <c r="C42" s="43" t="inlineStr">
        <is>
          <t>Base included</t>
        </is>
      </c>
      <c r="D42" s="43" t="n">
        <v>42</v>
      </c>
      <c r="E42" s="43" t="n">
        <v>41</v>
      </c>
      <c r="F42" s="43" t="n">
        <v>42</v>
      </c>
      <c r="G42" s="130" t="n"/>
      <c r="H42" s="130" t="n">
        <v>2024</v>
      </c>
      <c r="I42" s="41" t="inlineStr">
        <is>
          <t>Promoting emotional and behavioral interventions in ASD treatment: Evidence from EPIGRAM, A naturalistic, prospective and longitudinal study</t>
        </is>
      </c>
      <c r="J42" s="43" t="inlineStr">
        <is>
          <t>https://doi.org/10.1016/j.ridd.2024.104688</t>
        </is>
      </c>
      <c r="K42" s="43" t="n"/>
      <c r="L42" s="41" t="n"/>
      <c r="M42" s="43" t="n"/>
      <c r="N42" s="43" t="n"/>
      <c r="O42" s="43" t="inlineStr">
        <is>
          <t>included_prior_final_corpus</t>
        </is>
      </c>
      <c r="P42" s="41" t="inlineStr">
        <is>
          <t>Incluido en corpus final previo</t>
        </is>
      </c>
      <c r="Q42" s="43" t="inlineStr">
        <is>
          <t>Included base</t>
        </is>
      </c>
      <c r="R42" s="43" t="inlineStr">
        <is>
          <t>No</t>
        </is>
      </c>
      <c r="S42" s="41" t="inlineStr">
        <is>
          <t>Prior inclusion; not reassessed in this update</t>
        </is>
      </c>
      <c r="T42" s="41" t="str"/>
      <c r="U42" s="41" t="str"/>
      <c r="V42" s="43" t="n"/>
      <c r="W42" s="43" t="n">
        <v>42</v>
      </c>
      <c r="X42" s="43" t="inlineStr">
        <is>
          <t>https://doi.org/10.1016/j.ridd.2024.104688</t>
        </is>
      </c>
      <c r="Y42" s="43" t="inlineStr">
        <is>
          <t>doi:10.1016/j.ridd.2024.104688</t>
        </is>
      </c>
      <c r="Z42" s="43"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AA42" s="43" t="inlineStr">
        <is>
          <t>prior_final_corpus</t>
        </is>
      </c>
      <c r="AB42" s="43">
        <f>COUNTIF($A$2:$A$707,A42)</f>
        <v/>
      </c>
    </row>
    <row r="43" ht="32" customHeight="1">
      <c r="A43" s="43" t="inlineStr">
        <is>
          <t>B-0042</t>
        </is>
      </c>
      <c r="B43" s="43" t="inlineStr">
        <is>
          <t>Base 276</t>
        </is>
      </c>
      <c r="C43" s="43" t="inlineStr">
        <is>
          <t>Base included</t>
        </is>
      </c>
      <c r="D43" s="43" t="n">
        <v>43</v>
      </c>
      <c r="E43" s="43" t="n">
        <v>42</v>
      </c>
      <c r="F43" s="43" t="n">
        <v>43</v>
      </c>
      <c r="G43" s="130" t="n"/>
      <c r="H43" s="130" t="n">
        <v>2025</v>
      </c>
      <c r="I43" s="41" t="inlineStr">
        <is>
          <t>The role of the dopamine system in autism spectrum disorder revealed using machine learning: an ABIDE database–based study</t>
        </is>
      </c>
      <c r="J43" s="43" t="inlineStr">
        <is>
          <t>https://doi.org/10.1093/cercor/bhaf022</t>
        </is>
      </c>
      <c r="K43" s="43" t="n"/>
      <c r="L43" s="41" t="n"/>
      <c r="M43" s="43" t="n"/>
      <c r="N43" s="43" t="n"/>
      <c r="O43" s="43" t="inlineStr">
        <is>
          <t>included_prior_final_corpus</t>
        </is>
      </c>
      <c r="P43" s="41" t="inlineStr">
        <is>
          <t>Incluido en corpus final previo</t>
        </is>
      </c>
      <c r="Q43" s="43" t="inlineStr">
        <is>
          <t>Included base</t>
        </is>
      </c>
      <c r="R43" s="43" t="inlineStr">
        <is>
          <t>No</t>
        </is>
      </c>
      <c r="S43" s="41" t="inlineStr">
        <is>
          <t>Prior inclusion; not reassessed in this update</t>
        </is>
      </c>
      <c r="T43" s="41" t="str"/>
      <c r="U43" s="41" t="str"/>
      <c r="V43" s="43" t="n"/>
      <c r="W43" s="43" t="n">
        <v>43</v>
      </c>
      <c r="X43" s="43" t="inlineStr">
        <is>
          <t>https://doi.org/10.1093/cercor/bhaf022</t>
        </is>
      </c>
      <c r="Y43" s="43" t="inlineStr">
        <is>
          <t>doi:10.1093/cercor/bhaf022</t>
        </is>
      </c>
      <c r="Z43" s="43"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AA43" s="43" t="inlineStr">
        <is>
          <t>prior_final_corpus</t>
        </is>
      </c>
      <c r="AB43" s="43">
        <f>COUNTIF($A$2:$A$707,A43)</f>
        <v/>
      </c>
    </row>
    <row r="44" ht="32" customHeight="1">
      <c r="A44" s="43" t="inlineStr">
        <is>
          <t>B-0043</t>
        </is>
      </c>
      <c r="B44" s="43" t="inlineStr">
        <is>
          <t>Base 276</t>
        </is>
      </c>
      <c r="C44" s="43" t="inlineStr">
        <is>
          <t>Base included</t>
        </is>
      </c>
      <c r="D44" s="43" t="n">
        <v>44</v>
      </c>
      <c r="E44" s="43" t="n">
        <v>43</v>
      </c>
      <c r="F44" s="43" t="n">
        <v>44</v>
      </c>
      <c r="G44" s="130" t="n"/>
      <c r="H44" s="130" t="n">
        <v>2019</v>
      </c>
      <c r="I44" s="41" t="inlineStr">
        <is>
          <t>Using Artificial Intelligence to Identify Factors Associated with Autism Spectrum Disorder in Adolescents with Cerebral Palsy</t>
        </is>
      </c>
      <c r="J44" s="43" t="inlineStr">
        <is>
          <t>https://doi.org/10.1055/s-0039-1685525</t>
        </is>
      </c>
      <c r="K44" s="43" t="n"/>
      <c r="L44" s="41" t="n"/>
      <c r="M44" s="43" t="n"/>
      <c r="N44" s="43" t="n"/>
      <c r="O44" s="43" t="inlineStr">
        <is>
          <t>included_prior_final_corpus</t>
        </is>
      </c>
      <c r="P44" s="41" t="inlineStr">
        <is>
          <t>Incluido en corpus final previo</t>
        </is>
      </c>
      <c r="Q44" s="43" t="inlineStr">
        <is>
          <t>Included base</t>
        </is>
      </c>
      <c r="R44" s="43" t="inlineStr">
        <is>
          <t>No</t>
        </is>
      </c>
      <c r="S44" s="41" t="inlineStr">
        <is>
          <t>Prior inclusion; not reassessed in this update</t>
        </is>
      </c>
      <c r="T44" s="41" t="str"/>
      <c r="U44" s="41" t="str"/>
      <c r="V44" s="43" t="n"/>
      <c r="W44" s="43" t="n">
        <v>44</v>
      </c>
      <c r="X44" s="43" t="inlineStr">
        <is>
          <t>https://doi.org/10.1055/s-0039-1685525</t>
        </is>
      </c>
      <c r="Y44" s="43" t="inlineStr">
        <is>
          <t>doi:10.1055/s-0039-1685525</t>
        </is>
      </c>
      <c r="Z44" s="43"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AA44" s="43" t="inlineStr">
        <is>
          <t>prior_final_corpus</t>
        </is>
      </c>
      <c r="AB44" s="43">
        <f>COUNTIF($A$2:$A$707,A44)</f>
        <v/>
      </c>
    </row>
    <row r="45" ht="32" customHeight="1">
      <c r="A45" s="43" t="inlineStr">
        <is>
          <t>B-0044</t>
        </is>
      </c>
      <c r="B45" s="43" t="inlineStr">
        <is>
          <t>Base 276</t>
        </is>
      </c>
      <c r="C45" s="43" t="inlineStr">
        <is>
          <t>Base included</t>
        </is>
      </c>
      <c r="D45" s="43" t="n">
        <v>45</v>
      </c>
      <c r="E45" s="43" t="n">
        <v>44</v>
      </c>
      <c r="F45" s="43" t="n">
        <v>45</v>
      </c>
      <c r="G45" s="130" t="n"/>
      <c r="H45" s="130" t="n">
        <v>2018</v>
      </c>
      <c r="I45" s="41" t="inlineStr">
        <is>
          <t>Using resting state functional MRI to build a personalized autism diagnosis system</t>
        </is>
      </c>
      <c r="J45" s="43" t="inlineStr">
        <is>
          <t>https://doi.org/10.1371/journal.pone.0206351</t>
        </is>
      </c>
      <c r="K45" s="43" t="n"/>
      <c r="L45" s="41" t="n"/>
      <c r="M45" s="43" t="n"/>
      <c r="N45" s="43" t="n"/>
      <c r="O45" s="43" t="inlineStr">
        <is>
          <t>included_prior_final_corpus</t>
        </is>
      </c>
      <c r="P45" s="41" t="inlineStr">
        <is>
          <t>Incluido en corpus final previo</t>
        </is>
      </c>
      <c r="Q45" s="43" t="inlineStr">
        <is>
          <t>Included base</t>
        </is>
      </c>
      <c r="R45" s="43" t="inlineStr">
        <is>
          <t>No</t>
        </is>
      </c>
      <c r="S45" s="41" t="inlineStr">
        <is>
          <t>Prior inclusion; not reassessed in this update</t>
        </is>
      </c>
      <c r="T45" s="41" t="str"/>
      <c r="U45" s="41" t="str"/>
      <c r="V45" s="43" t="n"/>
      <c r="W45" s="43" t="n">
        <v>45</v>
      </c>
      <c r="X45" s="43" t="inlineStr">
        <is>
          <t>https://doi.org/10.1371/journal.pone.0206351</t>
        </is>
      </c>
      <c r="Y45" s="43" t="inlineStr">
        <is>
          <t>doi:10.1371/journal.pone.0206351</t>
        </is>
      </c>
      <c r="Z45" s="43"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AA45" s="43" t="inlineStr">
        <is>
          <t>prior_final_corpus</t>
        </is>
      </c>
      <c r="AB45" s="43">
        <f>COUNTIF($A$2:$A$707,A45)</f>
        <v/>
      </c>
    </row>
    <row r="46" ht="32" customHeight="1">
      <c r="A46" s="43" t="inlineStr">
        <is>
          <t>B-0045</t>
        </is>
      </c>
      <c r="B46" s="43" t="inlineStr">
        <is>
          <t>Base 276</t>
        </is>
      </c>
      <c r="C46" s="43" t="inlineStr">
        <is>
          <t>Base included</t>
        </is>
      </c>
      <c r="D46" s="43" t="n">
        <v>46</v>
      </c>
      <c r="E46" s="43" t="n">
        <v>45</v>
      </c>
      <c r="F46" s="43" t="n">
        <v>46</v>
      </c>
      <c r="G46" s="130" t="n"/>
      <c r="H46" s="130" t="n">
        <v>2023</v>
      </c>
      <c r="I46" s="41" t="inlineStr">
        <is>
          <t>A Model to Support the Prediction of Indicators in the Diagnosis and Intervention of Autism Spectrum Disorder</t>
        </is>
      </c>
      <c r="J46" s="43" t="inlineStr">
        <is>
          <t>https://doi.org/10.1007/978-3-031-48642-5_7</t>
        </is>
      </c>
      <c r="K46" s="43" t="n"/>
      <c r="L46" s="41" t="n"/>
      <c r="M46" s="43" t="n"/>
      <c r="N46" s="43" t="n"/>
      <c r="O46" s="43" t="inlineStr">
        <is>
          <t>included_prior_final_corpus</t>
        </is>
      </c>
      <c r="P46" s="41" t="inlineStr">
        <is>
          <t>Incluido en corpus final previo</t>
        </is>
      </c>
      <c r="Q46" s="43" t="inlineStr">
        <is>
          <t>Included base</t>
        </is>
      </c>
      <c r="R46" s="43" t="inlineStr">
        <is>
          <t>No</t>
        </is>
      </c>
      <c r="S46" s="41" t="inlineStr">
        <is>
          <t>Prior inclusion; not reassessed in this update</t>
        </is>
      </c>
      <c r="T46" s="41" t="str"/>
      <c r="U46" s="41" t="str"/>
      <c r="V46" s="43" t="n"/>
      <c r="W46" s="43" t="n">
        <v>46</v>
      </c>
      <c r="X46" s="43" t="inlineStr">
        <is>
          <t>https://doi.org/10.1007/978-3-031-48642-5_7</t>
        </is>
      </c>
      <c r="Y46" s="43" t="inlineStr">
        <is>
          <t>doi:10.1007/978-3-031-48642-5_7</t>
        </is>
      </c>
      <c r="Z46" s="43"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AA46" s="43" t="inlineStr">
        <is>
          <t>prior_final_corpus</t>
        </is>
      </c>
      <c r="AB46" s="43">
        <f>COUNTIF($A$2:$A$707,A46)</f>
        <v/>
      </c>
    </row>
    <row r="47" ht="32" customHeight="1">
      <c r="A47" s="43" t="inlineStr">
        <is>
          <t>B-0046</t>
        </is>
      </c>
      <c r="B47" s="43" t="inlineStr">
        <is>
          <t>Base 276</t>
        </is>
      </c>
      <c r="C47" s="43" t="inlineStr">
        <is>
          <t>Base included</t>
        </is>
      </c>
      <c r="D47" s="43" t="n">
        <v>47</v>
      </c>
      <c r="E47" s="43" t="n">
        <v>46</v>
      </c>
      <c r="F47" s="43" t="n">
        <v>47</v>
      </c>
      <c r="G47" s="130" t="n"/>
      <c r="H47" s="130" t="n">
        <v>2024</v>
      </c>
      <c r="I47" s="41" t="inlineStr">
        <is>
          <t>A novel multi-modal model to assist the diagnosis of autism spectrum disorder using eye-tracking data</t>
        </is>
      </c>
      <c r="J47" s="43" t="inlineStr">
        <is>
          <t>https://doi.org/10.1007/s13755-024-00299-2</t>
        </is>
      </c>
      <c r="K47" s="43" t="n"/>
      <c r="L47" s="41" t="n"/>
      <c r="M47" s="43" t="n"/>
      <c r="N47" s="43" t="n"/>
      <c r="O47" s="43" t="inlineStr">
        <is>
          <t>included_prior_final_corpus</t>
        </is>
      </c>
      <c r="P47" s="41" t="inlineStr">
        <is>
          <t>Incluido en corpus final previo</t>
        </is>
      </c>
      <c r="Q47" s="43" t="inlineStr">
        <is>
          <t>Included base</t>
        </is>
      </c>
      <c r="R47" s="43" t="inlineStr">
        <is>
          <t>No</t>
        </is>
      </c>
      <c r="S47" s="41" t="inlineStr">
        <is>
          <t>Prior inclusion; not reassessed in this update</t>
        </is>
      </c>
      <c r="T47" s="41" t="str"/>
      <c r="U47" s="41" t="str"/>
      <c r="V47" s="43" t="n"/>
      <c r="W47" s="43" t="n">
        <v>47</v>
      </c>
      <c r="X47" s="43" t="inlineStr">
        <is>
          <t>https://doi.org/10.1007/s13755-024-00299-2</t>
        </is>
      </c>
      <c r="Y47" s="43" t="inlineStr">
        <is>
          <t>doi:10.1007/s13755-024-00299-2</t>
        </is>
      </c>
      <c r="Z47" s="43"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AA47" s="43" t="inlineStr">
        <is>
          <t>prior_final_corpus</t>
        </is>
      </c>
      <c r="AB47" s="43">
        <f>COUNTIF($A$2:$A$707,A47)</f>
        <v/>
      </c>
    </row>
    <row r="48" ht="32" customHeight="1">
      <c r="A48" s="43" t="inlineStr">
        <is>
          <t>B-0047</t>
        </is>
      </c>
      <c r="B48" s="43" t="inlineStr">
        <is>
          <t>Base 276</t>
        </is>
      </c>
      <c r="C48" s="43" t="inlineStr">
        <is>
          <t>Base included</t>
        </is>
      </c>
      <c r="D48" s="43" t="n">
        <v>48</v>
      </c>
      <c r="E48" s="43" t="n">
        <v>47</v>
      </c>
      <c r="F48" s="43" t="n">
        <v>48</v>
      </c>
      <c r="G48" s="130" t="n"/>
      <c r="H48" s="130" t="n">
        <v>2020</v>
      </c>
      <c r="I48" s="41" t="inlineStr">
        <is>
          <t>A randomized controlled trial of 25 sessions comparing music therapy and music listening for children with autism spectrum disorder</t>
        </is>
      </c>
      <c r="J48" s="43" t="inlineStr">
        <is>
          <t>https://doi.org/10.1016/j.psychres.2020.113377</t>
        </is>
      </c>
      <c r="K48" s="43" t="n"/>
      <c r="L48" s="41" t="n"/>
      <c r="M48" s="43" t="n"/>
      <c r="N48" s="43" t="n"/>
      <c r="O48" s="43" t="inlineStr">
        <is>
          <t>included_prior_final_corpus</t>
        </is>
      </c>
      <c r="P48" s="41" t="inlineStr">
        <is>
          <t>Incluido en corpus final previo</t>
        </is>
      </c>
      <c r="Q48" s="43" t="inlineStr">
        <is>
          <t>Included base</t>
        </is>
      </c>
      <c r="R48" s="43" t="inlineStr">
        <is>
          <t>No</t>
        </is>
      </c>
      <c r="S48" s="41" t="inlineStr">
        <is>
          <t>Prior inclusion; not reassessed in this update</t>
        </is>
      </c>
      <c r="T48" s="41" t="str"/>
      <c r="U48" s="41" t="str"/>
      <c r="V48" s="43" t="n"/>
      <c r="W48" s="43" t="n">
        <v>48</v>
      </c>
      <c r="X48" s="43" t="inlineStr">
        <is>
          <t>https://doi.org/10.1016/j.psychres.2020.113377</t>
        </is>
      </c>
      <c r="Y48" s="43" t="inlineStr">
        <is>
          <t>doi:10.1016/j.psychres.2020.113377</t>
        </is>
      </c>
      <c r="Z48" s="43"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AA48" s="43" t="inlineStr">
        <is>
          <t>prior_final_corpus</t>
        </is>
      </c>
      <c r="AB48" s="43">
        <f>COUNTIF($A$2:$A$707,A48)</f>
        <v/>
      </c>
    </row>
    <row r="49" ht="32" customHeight="1">
      <c r="A49" s="43" t="inlineStr">
        <is>
          <t>B-0048</t>
        </is>
      </c>
      <c r="B49" s="43" t="inlineStr">
        <is>
          <t>Base 276</t>
        </is>
      </c>
      <c r="C49" s="43" t="inlineStr">
        <is>
          <t>Base included</t>
        </is>
      </c>
      <c r="D49" s="43" t="n">
        <v>49</v>
      </c>
      <c r="E49" s="43" t="n">
        <v>48</v>
      </c>
      <c r="F49" s="43" t="n">
        <v>49</v>
      </c>
      <c r="G49" s="130" t="n"/>
      <c r="H49" s="130" t="n">
        <v>2021</v>
      </c>
      <c r="I49" s="41" t="inlineStr">
        <is>
          <t>A Triple-Pooling Graph Neural Network for\&amp;#xa0;Multi-scale Topological Learning of\&amp;#xa0;Brain Functional Connectivity: Application to\&amp;#xa0;ASD Diagnosis</t>
        </is>
      </c>
      <c r="J49" s="43" t="inlineStr">
        <is>
          <t>https://doi.org/10.1007/978-3-030-93049-3_30</t>
        </is>
      </c>
      <c r="K49" s="43" t="n"/>
      <c r="L49" s="41" t="n"/>
      <c r="M49" s="43" t="n"/>
      <c r="N49" s="43" t="n"/>
      <c r="O49" s="43" t="inlineStr">
        <is>
          <t>included_prior_final_corpus</t>
        </is>
      </c>
      <c r="P49" s="41" t="inlineStr">
        <is>
          <t>Incluido en corpus final previo</t>
        </is>
      </c>
      <c r="Q49" s="43" t="inlineStr">
        <is>
          <t>Included base</t>
        </is>
      </c>
      <c r="R49" s="43" t="inlineStr">
        <is>
          <t>No</t>
        </is>
      </c>
      <c r="S49" s="41" t="inlineStr">
        <is>
          <t>Prior inclusion; not reassessed in this update</t>
        </is>
      </c>
      <c r="T49" s="41" t="str"/>
      <c r="U49" s="41" t="str"/>
      <c r="V49" s="43" t="n"/>
      <c r="W49" s="43" t="n">
        <v>49</v>
      </c>
      <c r="X49" s="43" t="inlineStr">
        <is>
          <t>https://doi.org/10.1007/978-3-030-93049-3_30</t>
        </is>
      </c>
      <c r="Y49" s="43" t="inlineStr">
        <is>
          <t>doi:10.1007/978-3-030-93049-3_30</t>
        </is>
      </c>
      <c r="Z49" s="43"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AA49" s="43" t="inlineStr">
        <is>
          <t>prior_final_corpus</t>
        </is>
      </c>
      <c r="AB49" s="43">
        <f>COUNTIF($A$2:$A$707,A49)</f>
        <v/>
      </c>
    </row>
    <row r="50" ht="32" customHeight="1">
      <c r="A50" s="43" t="inlineStr">
        <is>
          <t>B-0049</t>
        </is>
      </c>
      <c r="B50" s="43" t="inlineStr">
        <is>
          <t>Base 276</t>
        </is>
      </c>
      <c r="C50" s="43" t="inlineStr">
        <is>
          <t>Base included</t>
        </is>
      </c>
      <c r="D50" s="43" t="n">
        <v>51</v>
      </c>
      <c r="E50" s="43" t="n">
        <v>49</v>
      </c>
      <c r="F50" s="43" t="n">
        <v>51</v>
      </c>
      <c r="G50" s="130" t="n"/>
      <c r="H50" s="130" t="n">
        <v>2024</v>
      </c>
      <c r="I50" s="41" t="inlineStr">
        <is>
          <t>Bilinear Perceptual Fusion Algorithm Based on Brain Functional and Structural Data for ASD Diagnosis and Regions of Interest Identification</t>
        </is>
      </c>
      <c r="J50" s="43" t="inlineStr">
        <is>
          <t>https://doi.org/10.1007/s12539-024-00651-w</t>
        </is>
      </c>
      <c r="K50" s="43" t="n"/>
      <c r="L50" s="41" t="n"/>
      <c r="M50" s="43" t="n"/>
      <c r="N50" s="43" t="n"/>
      <c r="O50" s="43" t="inlineStr">
        <is>
          <t>included_prior_final_corpus</t>
        </is>
      </c>
      <c r="P50" s="41" t="inlineStr">
        <is>
          <t>Incluido en corpus final previo</t>
        </is>
      </c>
      <c r="Q50" s="43" t="inlineStr">
        <is>
          <t>Included base</t>
        </is>
      </c>
      <c r="R50" s="43" t="inlineStr">
        <is>
          <t>No</t>
        </is>
      </c>
      <c r="S50" s="41" t="inlineStr">
        <is>
          <t>Prior inclusion; not reassessed in this update</t>
        </is>
      </c>
      <c r="T50" s="41" t="str"/>
      <c r="U50" s="41" t="str"/>
      <c r="V50" s="43" t="n"/>
      <c r="W50" s="43" t="n">
        <v>51</v>
      </c>
      <c r="X50" s="43" t="inlineStr">
        <is>
          <t>https://doi.org/10.1007/s12539-024-00651-w</t>
        </is>
      </c>
      <c r="Y50" s="43" t="inlineStr">
        <is>
          <t>doi:10.1007/s12539-024-00651-w</t>
        </is>
      </c>
      <c r="Z50" s="43"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AA50" s="43" t="inlineStr">
        <is>
          <t>prior_final_corpus</t>
        </is>
      </c>
      <c r="AB50" s="43">
        <f>COUNTIF($A$2:$A$707,A50)</f>
        <v/>
      </c>
    </row>
    <row r="51" ht="32" customHeight="1">
      <c r="A51" s="43" t="inlineStr">
        <is>
          <t>B-0050</t>
        </is>
      </c>
      <c r="B51" s="43" t="inlineStr">
        <is>
          <t>Base 276</t>
        </is>
      </c>
      <c r="C51" s="43" t="inlineStr">
        <is>
          <t>Base included</t>
        </is>
      </c>
      <c r="D51" s="43" t="n">
        <v>52</v>
      </c>
      <c r="E51" s="43" t="n">
        <v>50</v>
      </c>
      <c r="F51" s="43" t="n">
        <v>52</v>
      </c>
      <c r="G51" s="130" t="n"/>
      <c r="H51" s="130" t="n">
        <v>2023</v>
      </c>
      <c r="I51" s="41" t="inlineStr">
        <is>
          <t>Computer-aided diagnosis of autism spectrum disorder from EEG signals using deep learning with FAWT and multiscale permutation entropy features</t>
        </is>
      </c>
      <c r="J51" s="43" t="inlineStr">
        <is>
          <t>https://doi.org/10.1177/09544119221141751</t>
        </is>
      </c>
      <c r="K51" s="43" t="n"/>
      <c r="L51" s="41" t="n"/>
      <c r="M51" s="43" t="n"/>
      <c r="N51" s="43" t="n"/>
      <c r="O51" s="43" t="inlineStr">
        <is>
          <t>included_prior_final_corpus</t>
        </is>
      </c>
      <c r="P51" s="41" t="inlineStr">
        <is>
          <t>Incluido en corpus final previo</t>
        </is>
      </c>
      <c r="Q51" s="43" t="inlineStr">
        <is>
          <t>Included base</t>
        </is>
      </c>
      <c r="R51" s="43" t="inlineStr">
        <is>
          <t>No</t>
        </is>
      </c>
      <c r="S51" s="41" t="inlineStr">
        <is>
          <t>Prior inclusion; not reassessed in this update</t>
        </is>
      </c>
      <c r="T51" s="41" t="str"/>
      <c r="U51" s="41" t="str"/>
      <c r="V51" s="43" t="n"/>
      <c r="W51" s="43" t="n">
        <v>52</v>
      </c>
      <c r="X51" s="43" t="inlineStr">
        <is>
          <t>https://doi.org/10.1177/09544119221141751</t>
        </is>
      </c>
      <c r="Y51" s="43" t="inlineStr">
        <is>
          <t>doi:10.1177/09544119221141751</t>
        </is>
      </c>
      <c r="Z51" s="43"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AA51" s="43" t="inlineStr">
        <is>
          <t>prior_final_corpus</t>
        </is>
      </c>
      <c r="AB51" s="43">
        <f>COUNTIF($A$2:$A$707,A51)</f>
        <v/>
      </c>
    </row>
    <row r="52" ht="32" customHeight="1">
      <c r="A52" s="43" t="inlineStr">
        <is>
          <t>B-0051</t>
        </is>
      </c>
      <c r="B52" s="43" t="inlineStr">
        <is>
          <t>Base 276</t>
        </is>
      </c>
      <c r="C52" s="43" t="inlineStr">
        <is>
          <t>Base included</t>
        </is>
      </c>
      <c r="D52" s="43" t="n">
        <v>53</v>
      </c>
      <c r="E52" s="43" t="n">
        <v>51</v>
      </c>
      <c r="F52" s="43" t="n">
        <v>53</v>
      </c>
      <c r="G52" s="130" t="n"/>
      <c r="H52" s="130" t="n">
        <v>2023</v>
      </c>
      <c r="I52" s="41" t="inlineStr">
        <is>
          <t>Development and validation of a machine learning-based tool to predict autism among children</t>
        </is>
      </c>
      <c r="J52" s="43" t="inlineStr">
        <is>
          <t>https://doi.org/10.1002/AUR.2912</t>
        </is>
      </c>
      <c r="K52" s="43" t="n"/>
      <c r="L52" s="41" t="n"/>
      <c r="M52" s="43" t="n"/>
      <c r="N52" s="43" t="n"/>
      <c r="O52" s="43" t="inlineStr">
        <is>
          <t>included_prior_final_corpus</t>
        </is>
      </c>
      <c r="P52" s="41" t="inlineStr">
        <is>
          <t>Incluido en corpus final previo</t>
        </is>
      </c>
      <c r="Q52" s="43" t="inlineStr">
        <is>
          <t>Included base</t>
        </is>
      </c>
      <c r="R52" s="43" t="inlineStr">
        <is>
          <t>No</t>
        </is>
      </c>
      <c r="S52" s="41" t="inlineStr">
        <is>
          <t>Prior inclusion; not reassessed in this update</t>
        </is>
      </c>
      <c r="T52" s="41" t="str"/>
      <c r="U52" s="41" t="str"/>
      <c r="V52" s="43" t="n"/>
      <c r="W52" s="43" t="n">
        <v>53</v>
      </c>
      <c r="X52" s="43" t="inlineStr">
        <is>
          <t>https://doi.org/10.1002/AUR.2912</t>
        </is>
      </c>
      <c r="Y52" s="43" t="inlineStr">
        <is>
          <t>doi:10.1002/aur.2912</t>
        </is>
      </c>
      <c r="Z52" s="43"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AA52" s="43" t="inlineStr">
        <is>
          <t>prior_final_corpus</t>
        </is>
      </c>
      <c r="AB52" s="43">
        <f>COUNTIF($A$2:$A$707,A52)</f>
        <v/>
      </c>
    </row>
    <row r="53" ht="32" customHeight="1">
      <c r="A53" s="43" t="inlineStr">
        <is>
          <t>B-0052</t>
        </is>
      </c>
      <c r="B53" s="43" t="inlineStr">
        <is>
          <t>Base 276</t>
        </is>
      </c>
      <c r="C53" s="43" t="inlineStr">
        <is>
          <t>Base included</t>
        </is>
      </c>
      <c r="D53" s="43" t="n">
        <v>54</v>
      </c>
      <c r="E53" s="43" t="n">
        <v>52</v>
      </c>
      <c r="F53" s="43" t="n">
        <v>54</v>
      </c>
      <c r="G53" s="130" t="n"/>
      <c r="H53" s="130" t="n">
        <v>2015</v>
      </c>
      <c r="I53" s="41" t="inlineStr">
        <is>
          <t>Diagnostic classification of intrinsic functional connectivity highlights somatosensory, default mode, and visual regions in autism</t>
        </is>
      </c>
      <c r="J53" s="43" t="inlineStr">
        <is>
          <t>https://doi.org/10.1016/j.nicl.2015.04.002</t>
        </is>
      </c>
      <c r="K53" s="43" t="n"/>
      <c r="L53" s="41" t="n"/>
      <c r="M53" s="43" t="n"/>
      <c r="N53" s="43" t="n"/>
      <c r="O53" s="43" t="inlineStr">
        <is>
          <t>included_prior_final_corpus</t>
        </is>
      </c>
      <c r="P53" s="41" t="inlineStr">
        <is>
          <t>Incluido en corpus final previo</t>
        </is>
      </c>
      <c r="Q53" s="43" t="inlineStr">
        <is>
          <t>Included base</t>
        </is>
      </c>
      <c r="R53" s="43" t="inlineStr">
        <is>
          <t>No</t>
        </is>
      </c>
      <c r="S53" s="41" t="inlineStr">
        <is>
          <t>Prior inclusion; not reassessed in this update</t>
        </is>
      </c>
      <c r="T53" s="41" t="str"/>
      <c r="U53" s="41" t="str"/>
      <c r="V53" s="43" t="n"/>
      <c r="W53" s="43" t="n">
        <v>54</v>
      </c>
      <c r="X53" s="43" t="inlineStr">
        <is>
          <t>https://doi.org/10.1016/j.nicl.2015.04.002</t>
        </is>
      </c>
      <c r="Y53" s="43" t="inlineStr">
        <is>
          <t>doi:10.1016/j.nicl.2015.04.002</t>
        </is>
      </c>
      <c r="Z53" s="43"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AA53" s="43" t="inlineStr">
        <is>
          <t>prior_final_corpus</t>
        </is>
      </c>
      <c r="AB53" s="43">
        <f>COUNTIF($A$2:$A$707,A53)</f>
        <v/>
      </c>
    </row>
    <row r="54" ht="32" customHeight="1">
      <c r="A54" s="43" t="inlineStr">
        <is>
          <t>B-0053</t>
        </is>
      </c>
      <c r="B54" s="43" t="inlineStr">
        <is>
          <t>Base 276</t>
        </is>
      </c>
      <c r="C54" s="43" t="inlineStr">
        <is>
          <t>Base included</t>
        </is>
      </c>
      <c r="D54" s="43" t="n">
        <v>56</v>
      </c>
      <c r="E54" s="43" t="n">
        <v>53</v>
      </c>
      <c r="F54" s="43" t="n">
        <v>56</v>
      </c>
      <c r="G54" s="130" t="n"/>
      <c r="H54" s="130" t="n">
        <v>2023</v>
      </c>
      <c r="I54" s="41" t="inlineStr">
        <is>
          <t>Epigenomic signatures reveal mechanistic clues and predictive markers for autism spectrum disorder</t>
        </is>
      </c>
      <c r="J54" s="43" t="inlineStr">
        <is>
          <t>https://doi.org/10.1038/s41380-022-01917-9</t>
        </is>
      </c>
      <c r="K54" s="43" t="n"/>
      <c r="L54" s="41" t="n"/>
      <c r="M54" s="43" t="n"/>
      <c r="N54" s="43" t="n"/>
      <c r="O54" s="43" t="inlineStr">
        <is>
          <t>included_prior_final_corpus</t>
        </is>
      </c>
      <c r="P54" s="41" t="inlineStr">
        <is>
          <t>Incluido en corpus final previo</t>
        </is>
      </c>
      <c r="Q54" s="43" t="inlineStr">
        <is>
          <t>Included base</t>
        </is>
      </c>
      <c r="R54" s="43" t="inlineStr">
        <is>
          <t>No</t>
        </is>
      </c>
      <c r="S54" s="41" t="inlineStr">
        <is>
          <t>Prior inclusion; not reassessed in this update</t>
        </is>
      </c>
      <c r="T54" s="41" t="str"/>
      <c r="U54" s="41" t="str"/>
      <c r="V54" s="43" t="n"/>
      <c r="W54" s="43" t="n">
        <v>56</v>
      </c>
      <c r="X54" s="43" t="inlineStr">
        <is>
          <t>https://doi.org/10.1038/s41380-022-01917-9</t>
        </is>
      </c>
      <c r="Y54" s="43" t="inlineStr">
        <is>
          <t>doi:10.1038/s41380-022-01917-9</t>
        </is>
      </c>
      <c r="Z54" s="43"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AA54" s="43" t="inlineStr">
        <is>
          <t>prior_final_corpus</t>
        </is>
      </c>
      <c r="AB54" s="43">
        <f>COUNTIF($A$2:$A$707,A54)</f>
        <v/>
      </c>
    </row>
    <row r="55" ht="32" customHeight="1">
      <c r="A55" s="43" t="inlineStr">
        <is>
          <t>B-0054</t>
        </is>
      </c>
      <c r="B55" s="43" t="inlineStr">
        <is>
          <t>Base 276</t>
        </is>
      </c>
      <c r="C55" s="43" t="inlineStr">
        <is>
          <t>Base included</t>
        </is>
      </c>
      <c r="D55" s="43" t="n">
        <v>57</v>
      </c>
      <c r="E55" s="43" t="n">
        <v>54</v>
      </c>
      <c r="F55" s="43" t="n">
        <v>57</v>
      </c>
      <c r="G55" s="130" t="n"/>
      <c r="H55" s="130" t="n">
        <v>2024</v>
      </c>
      <c r="I55" s="41" t="inlineStr">
        <is>
          <t>Evaluation and benchmarking of hybrid machine learning models for autism spectrum disorder diagnosis using a 2-tuple linguistic neutrosophic fuzzy sets-based decision-making model</t>
        </is>
      </c>
      <c r="J55" s="43" t="inlineStr">
        <is>
          <t>https://doi.org/10.1007/s00521-024-09905-6</t>
        </is>
      </c>
      <c r="K55" s="43" t="n"/>
      <c r="L55" s="41" t="n"/>
      <c r="M55" s="43" t="n"/>
      <c r="N55" s="43" t="n"/>
      <c r="O55" s="43" t="inlineStr">
        <is>
          <t>included_prior_final_corpus</t>
        </is>
      </c>
      <c r="P55" s="41" t="inlineStr">
        <is>
          <t>Incluido en corpus final previo</t>
        </is>
      </c>
      <c r="Q55" s="43" t="inlineStr">
        <is>
          <t>Included base</t>
        </is>
      </c>
      <c r="R55" s="43" t="inlineStr">
        <is>
          <t>No</t>
        </is>
      </c>
      <c r="S55" s="41" t="inlineStr">
        <is>
          <t>Prior inclusion; not reassessed in this update</t>
        </is>
      </c>
      <c r="T55" s="41" t="str"/>
      <c r="U55" s="41" t="str"/>
      <c r="V55" s="43" t="n"/>
      <c r="W55" s="43" t="n">
        <v>57</v>
      </c>
      <c r="X55" s="43" t="inlineStr">
        <is>
          <t>https://doi.org/10.1007/s00521-024-09905-6</t>
        </is>
      </c>
      <c r="Y55" s="43" t="inlineStr">
        <is>
          <t>doi:10.1007/s00521-024-09905-6</t>
        </is>
      </c>
      <c r="Z55" s="43"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AA55" s="43" t="inlineStr">
        <is>
          <t>prior_final_corpus</t>
        </is>
      </c>
      <c r="AB55" s="43">
        <f>COUNTIF($A$2:$A$707,A55)</f>
        <v/>
      </c>
    </row>
    <row r="56" ht="32" customHeight="1">
      <c r="A56" s="43" t="inlineStr">
        <is>
          <t>B-0055</t>
        </is>
      </c>
      <c r="B56" s="43" t="inlineStr">
        <is>
          <t>Base 276</t>
        </is>
      </c>
      <c r="C56" s="43" t="inlineStr">
        <is>
          <t>Base included</t>
        </is>
      </c>
      <c r="D56" s="43" t="n">
        <v>58</v>
      </c>
      <c r="E56" s="43" t="n">
        <v>55</v>
      </c>
      <c r="F56" s="43" t="n">
        <v>58</v>
      </c>
      <c r="G56" s="130" t="n"/>
      <c r="H56" s="130" t="n">
        <v>2021</v>
      </c>
      <c r="I56" s="41" t="inlineStr">
        <is>
          <t>Event Related Potential Analysis Using Machine Learning to Predict Diagnostic Outcome of Autism Spectrum Disorder</t>
        </is>
      </c>
      <c r="J56" s="43" t="inlineStr">
        <is>
          <t>https://doi.org/10.1007/978-3-030-88163-4_7</t>
        </is>
      </c>
      <c r="K56" s="43" t="n"/>
      <c r="L56" s="41" t="n"/>
      <c r="M56" s="43" t="n"/>
      <c r="N56" s="43" t="n"/>
      <c r="O56" s="43" t="inlineStr">
        <is>
          <t>included_prior_final_corpus</t>
        </is>
      </c>
      <c r="P56" s="41" t="inlineStr">
        <is>
          <t>Incluido en corpus final previo</t>
        </is>
      </c>
      <c r="Q56" s="43" t="inlineStr">
        <is>
          <t>Included base</t>
        </is>
      </c>
      <c r="R56" s="43" t="inlineStr">
        <is>
          <t>No</t>
        </is>
      </c>
      <c r="S56" s="41" t="inlineStr">
        <is>
          <t>Prior inclusion; not reassessed in this update</t>
        </is>
      </c>
      <c r="T56" s="41" t="str"/>
      <c r="U56" s="41" t="str"/>
      <c r="V56" s="43" t="n"/>
      <c r="W56" s="43" t="n">
        <v>58</v>
      </c>
      <c r="X56" s="43" t="inlineStr">
        <is>
          <t>https://doi.org/10.1007/978-3-030-88163-4_7</t>
        </is>
      </c>
      <c r="Y56" s="43" t="inlineStr">
        <is>
          <t>doi:10.1007/978-3-030-88163-4_7</t>
        </is>
      </c>
      <c r="Z56" s="43"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AA56" s="43" t="inlineStr">
        <is>
          <t>prior_final_corpus</t>
        </is>
      </c>
      <c r="AB56" s="43">
        <f>COUNTIF($A$2:$A$707,A56)</f>
        <v/>
      </c>
    </row>
    <row r="57" ht="32" customHeight="1">
      <c r="A57" s="43" t="inlineStr">
        <is>
          <t>B-0056</t>
        </is>
      </c>
      <c r="B57" s="43" t="inlineStr">
        <is>
          <t>Base 276</t>
        </is>
      </c>
      <c r="C57" s="43" t="inlineStr">
        <is>
          <t>Base included</t>
        </is>
      </c>
      <c r="D57" s="43" t="n">
        <v>59</v>
      </c>
      <c r="E57" s="43" t="n">
        <v>56</v>
      </c>
      <c r="F57" s="43" t="n">
        <v>59</v>
      </c>
      <c r="G57" s="130" t="n"/>
      <c r="H57" s="130" t="n">
        <v>2019</v>
      </c>
      <c r="I57" s="41" t="inlineStr">
        <is>
          <t>Functional Connectivities Are More Informative Than Anatomical Variables in Diagnostic Classification of Autism</t>
        </is>
      </c>
      <c r="J57" s="43" t="inlineStr">
        <is>
          <t>https://doi.org/10.1089/brain.2019.0689</t>
        </is>
      </c>
      <c r="K57" s="43" t="n"/>
      <c r="L57" s="41" t="n"/>
      <c r="M57" s="43" t="n"/>
      <c r="N57" s="43" t="n"/>
      <c r="O57" s="43" t="inlineStr">
        <is>
          <t>included_prior_final_corpus</t>
        </is>
      </c>
      <c r="P57" s="41" t="inlineStr">
        <is>
          <t>Incluido en corpus final previo</t>
        </is>
      </c>
      <c r="Q57" s="43" t="inlineStr">
        <is>
          <t>Included base</t>
        </is>
      </c>
      <c r="R57" s="43" t="inlineStr">
        <is>
          <t>No</t>
        </is>
      </c>
      <c r="S57" s="41" t="inlineStr">
        <is>
          <t>Prior inclusion; not reassessed in this update</t>
        </is>
      </c>
      <c r="T57" s="41" t="str"/>
      <c r="U57" s="41" t="str"/>
      <c r="V57" s="43" t="n"/>
      <c r="W57" s="43" t="n">
        <v>59</v>
      </c>
      <c r="X57" s="43" t="inlineStr">
        <is>
          <t>https://doi.org/10.1089/brain.2019.0689</t>
        </is>
      </c>
      <c r="Y57" s="43" t="inlineStr">
        <is>
          <t>doi:10.1089/brain.2019.0689</t>
        </is>
      </c>
      <c r="Z57" s="43"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AA57" s="43" t="inlineStr">
        <is>
          <t>prior_final_corpus</t>
        </is>
      </c>
      <c r="AB57" s="43">
        <f>COUNTIF($A$2:$A$707,A57)</f>
        <v/>
      </c>
    </row>
    <row r="58" ht="32" customHeight="1">
      <c r="A58" s="43" t="inlineStr">
        <is>
          <t>B-0057</t>
        </is>
      </c>
      <c r="B58" s="43" t="inlineStr">
        <is>
          <t>Base 276</t>
        </is>
      </c>
      <c r="C58" s="43" t="inlineStr">
        <is>
          <t>Base included</t>
        </is>
      </c>
      <c r="D58" s="43" t="n">
        <v>60</v>
      </c>
      <c r="E58" s="43" t="n">
        <v>57</v>
      </c>
      <c r="F58" s="43" t="n">
        <v>60</v>
      </c>
      <c r="G58" s="130" t="n"/>
      <c r="H58" s="130" t="n">
        <v>2017</v>
      </c>
      <c r="I58" s="41" t="inlineStr">
        <is>
          <t>Hyperuricemia and Metabolic Adverse Effect in Children and Adolescents with Autism Spectrum Disorder Treated with Risperidone</t>
        </is>
      </c>
      <c r="J58" s="43" t="inlineStr">
        <is>
          <t>https://doi.org/10.1016/j.eurpsy.2017.02.198</t>
        </is>
      </c>
      <c r="K58" s="43" t="n"/>
      <c r="L58" s="41" t="n"/>
      <c r="M58" s="43" t="n"/>
      <c r="N58" s="43" t="n"/>
      <c r="O58" s="43" t="inlineStr">
        <is>
          <t>included_prior_final_corpus</t>
        </is>
      </c>
      <c r="P58" s="41" t="inlineStr">
        <is>
          <t>Incluido en corpus final previo</t>
        </is>
      </c>
      <c r="Q58" s="43" t="inlineStr">
        <is>
          <t>Included base</t>
        </is>
      </c>
      <c r="R58" s="43" t="inlineStr">
        <is>
          <t>No</t>
        </is>
      </c>
      <c r="S58" s="41" t="inlineStr">
        <is>
          <t>Prior inclusion; not reassessed in this update</t>
        </is>
      </c>
      <c r="T58" s="41" t="str"/>
      <c r="U58" s="41" t="str"/>
      <c r="V58" s="43" t="n"/>
      <c r="W58" s="43" t="n">
        <v>60</v>
      </c>
      <c r="X58" s="43" t="inlineStr">
        <is>
          <t>https://doi.org/10.1016/j.eurpsy.2017.02.198</t>
        </is>
      </c>
      <c r="Y58" s="43" t="inlineStr">
        <is>
          <t>doi:10.1016/j.eurpsy.2017.02.198</t>
        </is>
      </c>
      <c r="Z58" s="43"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AA58" s="43" t="inlineStr">
        <is>
          <t>prior_final_corpus</t>
        </is>
      </c>
      <c r="AB58" s="43">
        <f>COUNTIF($A$2:$A$707,A58)</f>
        <v/>
      </c>
    </row>
    <row r="59" ht="32" customHeight="1">
      <c r="A59" s="43" t="inlineStr">
        <is>
          <t>B-0058</t>
        </is>
      </c>
      <c r="B59" s="43" t="inlineStr">
        <is>
          <t>Base 276</t>
        </is>
      </c>
      <c r="C59" s="43" t="inlineStr">
        <is>
          <t>Base included</t>
        </is>
      </c>
      <c r="D59" s="43" t="n">
        <v>61</v>
      </c>
      <c r="E59" s="43" t="n">
        <v>58</v>
      </c>
      <c r="F59" s="43" t="n">
        <v>61</v>
      </c>
      <c r="G59" s="130" t="n"/>
      <c r="H59" s="130" t="n">
        <v>2022</v>
      </c>
      <c r="I59" s="41" t="inlineStr">
        <is>
          <t>Identifying Visual Attention Features Accurately Discerning Between Autism and Typically Developing: a Deep Learning Framework</t>
        </is>
      </c>
      <c r="J59" s="43" t="inlineStr">
        <is>
          <t>https://doi.org/10.1007/s12539-022-00510-6</t>
        </is>
      </c>
      <c r="K59" s="43" t="n"/>
      <c r="L59" s="41" t="n"/>
      <c r="M59" s="43" t="n"/>
      <c r="N59" s="43" t="n"/>
      <c r="O59" s="43" t="inlineStr">
        <is>
          <t>included_prior_final_corpus</t>
        </is>
      </c>
      <c r="P59" s="41" t="inlineStr">
        <is>
          <t>Incluido en corpus final previo</t>
        </is>
      </c>
      <c r="Q59" s="43" t="inlineStr">
        <is>
          <t>Included base</t>
        </is>
      </c>
      <c r="R59" s="43" t="inlineStr">
        <is>
          <t>No</t>
        </is>
      </c>
      <c r="S59" s="41" t="inlineStr">
        <is>
          <t>Prior inclusion; not reassessed in this update</t>
        </is>
      </c>
      <c r="T59" s="41" t="str"/>
      <c r="U59" s="41" t="str"/>
      <c r="V59" s="43" t="n"/>
      <c r="W59" s="43" t="n">
        <v>61</v>
      </c>
      <c r="X59" s="43" t="inlineStr">
        <is>
          <t>https://doi.org/10.1007/s12539-022-00510-6</t>
        </is>
      </c>
      <c r="Y59" s="43" t="inlineStr">
        <is>
          <t>doi:10.1007/s12539-022-00510-6</t>
        </is>
      </c>
      <c r="Z59" s="43"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AA59" s="43" t="inlineStr">
        <is>
          <t>prior_final_corpus</t>
        </is>
      </c>
      <c r="AB59" s="43">
        <f>COUNTIF($A$2:$A$707,A59)</f>
        <v/>
      </c>
    </row>
    <row r="60" ht="32" customHeight="1">
      <c r="A60" s="43" t="inlineStr">
        <is>
          <t>B-0059</t>
        </is>
      </c>
      <c r="B60" s="43" t="inlineStr">
        <is>
          <t>Base 276</t>
        </is>
      </c>
      <c r="C60" s="43" t="inlineStr">
        <is>
          <t>Base included</t>
        </is>
      </c>
      <c r="D60" s="43" t="n">
        <v>62</v>
      </c>
      <c r="E60" s="43" t="n">
        <v>59</v>
      </c>
      <c r="F60" s="43" t="n">
        <v>62</v>
      </c>
      <c r="G60" s="130" t="n"/>
      <c r="H60" s="130" t="n">
        <v>2016</v>
      </c>
      <c r="I60" s="41" t="inlineStr">
        <is>
          <t>Impact of DRD2 polymorphisms on prolactin level in risperidone-treated Thai children and adolescent with autism spectrum disorders</t>
        </is>
      </c>
      <c r="J60" s="43" t="inlineStr">
        <is>
          <t>https://doi.org/10.1016/j.eurpsy.2016.01.060</t>
        </is>
      </c>
      <c r="K60" s="43" t="n"/>
      <c r="L60" s="41" t="n"/>
      <c r="M60" s="43" t="n"/>
      <c r="N60" s="43" t="n"/>
      <c r="O60" s="43" t="inlineStr">
        <is>
          <t>included_prior_final_corpus</t>
        </is>
      </c>
      <c r="P60" s="41" t="inlineStr">
        <is>
          <t>Incluido en corpus final previo</t>
        </is>
      </c>
      <c r="Q60" s="43" t="inlineStr">
        <is>
          <t>Included base</t>
        </is>
      </c>
      <c r="R60" s="43" t="inlineStr">
        <is>
          <t>No</t>
        </is>
      </c>
      <c r="S60" s="41" t="inlineStr">
        <is>
          <t>Prior inclusion; not reassessed in this update</t>
        </is>
      </c>
      <c r="T60" s="41" t="str"/>
      <c r="U60" s="41" t="str"/>
      <c r="V60" s="43" t="n"/>
      <c r="W60" s="43" t="n">
        <v>62</v>
      </c>
      <c r="X60" s="43" t="inlineStr">
        <is>
          <t>https://doi.org/10.1016/j.eurpsy.2016.01.060</t>
        </is>
      </c>
      <c r="Y60" s="43" t="inlineStr">
        <is>
          <t>doi:10.1016/j.eurpsy.2016.01.060</t>
        </is>
      </c>
      <c r="Z60" s="43"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AA60" s="43" t="inlineStr">
        <is>
          <t>prior_final_corpus</t>
        </is>
      </c>
      <c r="AB60" s="43">
        <f>COUNTIF($A$2:$A$707,A60)</f>
        <v/>
      </c>
    </row>
    <row r="61" ht="32" customHeight="1">
      <c r="A61" s="43" t="inlineStr">
        <is>
          <t>B-0060</t>
        </is>
      </c>
      <c r="B61" s="43" t="inlineStr">
        <is>
          <t>Base 276</t>
        </is>
      </c>
      <c r="C61" s="43" t="inlineStr">
        <is>
          <t>Base included</t>
        </is>
      </c>
      <c r="D61" s="43" t="n">
        <v>63</v>
      </c>
      <c r="E61" s="43" t="n">
        <v>60</v>
      </c>
      <c r="F61" s="43" t="n">
        <v>63</v>
      </c>
      <c r="G61" s="130" t="n"/>
      <c r="H61" s="130" t="n">
        <v>2025</v>
      </c>
      <c r="I61" s="41" t="inlineStr">
        <is>
          <t>Improving fMRI-Based Autism Severity Identification via Brain Network Distance and Adaptive Label Distribution Learning</t>
        </is>
      </c>
      <c r="J61" s="43" t="inlineStr">
        <is>
          <t>https://doi.org/10.1109/TNSRE.2024.3516216</t>
        </is>
      </c>
      <c r="K61" s="43" t="n"/>
      <c r="L61" s="41" t="n"/>
      <c r="M61" s="43" t="n"/>
      <c r="N61" s="43" t="n"/>
      <c r="O61" s="43" t="inlineStr">
        <is>
          <t>included_prior_final_corpus</t>
        </is>
      </c>
      <c r="P61" s="41" t="inlineStr">
        <is>
          <t>Incluido en corpus final previo</t>
        </is>
      </c>
      <c r="Q61" s="43" t="inlineStr">
        <is>
          <t>Included base</t>
        </is>
      </c>
      <c r="R61" s="43" t="inlineStr">
        <is>
          <t>No</t>
        </is>
      </c>
      <c r="S61" s="41" t="inlineStr">
        <is>
          <t>Prior inclusion; not reassessed in this update</t>
        </is>
      </c>
      <c r="T61" s="41" t="str"/>
      <c r="U61" s="41" t="str"/>
      <c r="V61" s="43" t="n"/>
      <c r="W61" s="43" t="n">
        <v>63</v>
      </c>
      <c r="X61" s="43" t="inlineStr">
        <is>
          <t>https://doi.org/10.1109/TNSRE.2024.3516216</t>
        </is>
      </c>
      <c r="Y61" s="43" t="inlineStr">
        <is>
          <t>doi:10.1109/tnsre.2024.3516216</t>
        </is>
      </c>
      <c r="Z61" s="43"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AA61" s="43" t="inlineStr">
        <is>
          <t>prior_final_corpus</t>
        </is>
      </c>
      <c r="AB61" s="43">
        <f>COUNTIF($A$2:$A$707,A61)</f>
        <v/>
      </c>
    </row>
    <row r="62" ht="32" customHeight="1">
      <c r="A62" s="43" t="inlineStr">
        <is>
          <t>B-0061</t>
        </is>
      </c>
      <c r="B62" s="43" t="inlineStr">
        <is>
          <t>Base 276</t>
        </is>
      </c>
      <c r="C62" s="43" t="inlineStr">
        <is>
          <t>Base included</t>
        </is>
      </c>
      <c r="D62" s="43" t="n">
        <v>64</v>
      </c>
      <c r="E62" s="43" t="n">
        <v>61</v>
      </c>
      <c r="F62" s="43" t="n">
        <v>64</v>
      </c>
      <c r="G62" s="130" t="n"/>
      <c r="H62" s="130" t="n">
        <v>2025</v>
      </c>
      <c r="I62" s="41" t="inlineStr">
        <is>
          <t>Leveraging hybrid model of ConvNextBase and LightGBM for early ASD detection via eye-gaze analysis</t>
        </is>
      </c>
      <c r="J62" s="43" t="inlineStr">
        <is>
          <t>https://doi.org/10.1016/j.mex.2025.103166</t>
        </is>
      </c>
      <c r="K62" s="43" t="n"/>
      <c r="L62" s="41" t="n"/>
      <c r="M62" s="43" t="n"/>
      <c r="N62" s="43" t="n"/>
      <c r="O62" s="43" t="inlineStr">
        <is>
          <t>included_prior_final_corpus</t>
        </is>
      </c>
      <c r="P62" s="41" t="inlineStr">
        <is>
          <t>Incluido en corpus final previo</t>
        </is>
      </c>
      <c r="Q62" s="43" t="inlineStr">
        <is>
          <t>Included base</t>
        </is>
      </c>
      <c r="R62" s="43" t="inlineStr">
        <is>
          <t>No</t>
        </is>
      </c>
      <c r="S62" s="41" t="inlineStr">
        <is>
          <t>Prior inclusion; not reassessed in this update</t>
        </is>
      </c>
      <c r="T62" s="41" t="str"/>
      <c r="U62" s="41" t="str"/>
      <c r="V62" s="43" t="n"/>
      <c r="W62" s="43" t="n">
        <v>64</v>
      </c>
      <c r="X62" s="43" t="inlineStr">
        <is>
          <t>https://doi.org/10.1016/j.mex.2025.103166</t>
        </is>
      </c>
      <c r="Y62" s="43" t="inlineStr">
        <is>
          <t>doi:10.1016/j.mex.2025.103166</t>
        </is>
      </c>
      <c r="Z62" s="43"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AA62" s="43" t="inlineStr">
        <is>
          <t>prior_final_corpus</t>
        </is>
      </c>
      <c r="AB62" s="43">
        <f>COUNTIF($A$2:$A$707,A62)</f>
        <v/>
      </c>
    </row>
    <row r="63" ht="32" customHeight="1">
      <c r="A63" s="43" t="inlineStr">
        <is>
          <t>B-0062</t>
        </is>
      </c>
      <c r="B63" s="43" t="inlineStr">
        <is>
          <t>Base 276</t>
        </is>
      </c>
      <c r="C63" s="43" t="inlineStr">
        <is>
          <t>Base included</t>
        </is>
      </c>
      <c r="D63" s="43" t="n">
        <v>65</v>
      </c>
      <c r="E63" s="43" t="n">
        <v>62</v>
      </c>
      <c r="F63" s="43" t="n">
        <v>65</v>
      </c>
      <c r="G63" s="130" t="n"/>
      <c r="H63" s="130" t="n">
        <v>2020</v>
      </c>
      <c r="I63" s="41" t="inlineStr">
        <is>
          <t>Modified Grasshopper Optimization Algorithm for detection of Autism Spectrum Disorder</t>
        </is>
      </c>
      <c r="J63" s="43" t="inlineStr">
        <is>
          <t>https://doi.org/10.1016/j.phycom.2020.101115</t>
        </is>
      </c>
      <c r="K63" s="43" t="n"/>
      <c r="L63" s="41" t="n"/>
      <c r="M63" s="43" t="n"/>
      <c r="N63" s="43" t="n"/>
      <c r="O63" s="43" t="inlineStr">
        <is>
          <t>included_prior_final_corpus</t>
        </is>
      </c>
      <c r="P63" s="41" t="inlineStr">
        <is>
          <t>Incluido en corpus final previo</t>
        </is>
      </c>
      <c r="Q63" s="43" t="inlineStr">
        <is>
          <t>Included base</t>
        </is>
      </c>
      <c r="R63" s="43" t="inlineStr">
        <is>
          <t>No</t>
        </is>
      </c>
      <c r="S63" s="41" t="inlineStr">
        <is>
          <t>Prior inclusion; not reassessed in this update</t>
        </is>
      </c>
      <c r="T63" s="41" t="str"/>
      <c r="U63" s="41" t="str"/>
      <c r="V63" s="43" t="n"/>
      <c r="W63" s="43" t="n">
        <v>65</v>
      </c>
      <c r="X63" s="43" t="inlineStr">
        <is>
          <t>https://doi.org/10.1016/j.phycom.2020.101115</t>
        </is>
      </c>
      <c r="Y63" s="43" t="inlineStr">
        <is>
          <t>doi:10.1016/j.phycom.2020.101115</t>
        </is>
      </c>
      <c r="Z63" s="43"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AA63" s="43" t="inlineStr">
        <is>
          <t>prior_final_corpus</t>
        </is>
      </c>
      <c r="AB63" s="43">
        <f>COUNTIF($A$2:$A$707,A63)</f>
        <v/>
      </c>
    </row>
    <row r="64" ht="32" customHeight="1">
      <c r="A64" s="43" t="inlineStr">
        <is>
          <t>B-0063</t>
        </is>
      </c>
      <c r="B64" s="43" t="inlineStr">
        <is>
          <t>Base 276</t>
        </is>
      </c>
      <c r="C64" s="43" t="inlineStr">
        <is>
          <t>Base included</t>
        </is>
      </c>
      <c r="D64" s="43" t="n">
        <v>66</v>
      </c>
      <c r="E64" s="43" t="n">
        <v>63</v>
      </c>
      <c r="F64" s="43" t="n">
        <v>66</v>
      </c>
      <c r="G64" s="130" t="n"/>
      <c r="H64" s="130" t="n">
        <v>2023</v>
      </c>
      <c r="I64" s="41" t="inlineStr">
        <is>
          <t>Motor Signature Differences Between Autism Spectrum Disorder and Developmental Coordination Disorder, and Their Neural Mechanisms</t>
        </is>
      </c>
      <c r="J64" s="43" t="inlineStr">
        <is>
          <t>https://doi.org/10.1007/s10803-023-06171-8</t>
        </is>
      </c>
      <c r="K64" s="43" t="n"/>
      <c r="L64" s="41" t="n"/>
      <c r="M64" s="43" t="n"/>
      <c r="N64" s="43" t="n"/>
      <c r="O64" s="43" t="inlineStr">
        <is>
          <t>included_prior_final_corpus</t>
        </is>
      </c>
      <c r="P64" s="41" t="inlineStr">
        <is>
          <t>Incluido en corpus final previo</t>
        </is>
      </c>
      <c r="Q64" s="43" t="inlineStr">
        <is>
          <t>Included base</t>
        </is>
      </c>
      <c r="R64" s="43" t="inlineStr">
        <is>
          <t>No</t>
        </is>
      </c>
      <c r="S64" s="41" t="inlineStr">
        <is>
          <t>Prior inclusion; not reassessed in this update</t>
        </is>
      </c>
      <c r="T64" s="41" t="str"/>
      <c r="U64" s="41" t="str"/>
      <c r="V64" s="43" t="n"/>
      <c r="W64" s="43" t="n">
        <v>66</v>
      </c>
      <c r="X64" s="43" t="inlineStr">
        <is>
          <t>https://doi.org/10.1007/s10803-023-06171-8</t>
        </is>
      </c>
      <c r="Y64" s="43" t="inlineStr">
        <is>
          <t>doi:10.1007/s10803-023-06171-8</t>
        </is>
      </c>
      <c r="Z64" s="43"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AA64" s="43" t="inlineStr">
        <is>
          <t>prior_final_corpus</t>
        </is>
      </c>
      <c r="AB64" s="43">
        <f>COUNTIF($A$2:$A$707,A64)</f>
        <v/>
      </c>
    </row>
    <row r="65" ht="32" customHeight="1">
      <c r="A65" s="43" t="inlineStr">
        <is>
          <t>B-0064</t>
        </is>
      </c>
      <c r="B65" s="43" t="inlineStr">
        <is>
          <t>Base 276</t>
        </is>
      </c>
      <c r="C65" s="43" t="inlineStr">
        <is>
          <t>Base included</t>
        </is>
      </c>
      <c r="D65" s="43" t="n">
        <v>67</v>
      </c>
      <c r="E65" s="43" t="n">
        <v>64</v>
      </c>
      <c r="F65" s="43" t="n">
        <v>67</v>
      </c>
      <c r="G65" s="130" t="n"/>
      <c r="H65" s="130" t="n">
        <v>2018</v>
      </c>
      <c r="I65" s="41" t="inlineStr">
        <is>
          <t>Novelty detection using deep normative modeling for imu-based abnormal movement monitoring in parkinson’s disease and autism spectrum disorders</t>
        </is>
      </c>
      <c r="J65" s="43" t="inlineStr">
        <is>
          <t>https://doi.org/10.3390/s18103533</t>
        </is>
      </c>
      <c r="K65" s="43" t="n"/>
      <c r="L65" s="41" t="n"/>
      <c r="M65" s="43" t="n"/>
      <c r="N65" s="43" t="n"/>
      <c r="O65" s="43" t="inlineStr">
        <is>
          <t>included_prior_final_corpus</t>
        </is>
      </c>
      <c r="P65" s="41" t="inlineStr">
        <is>
          <t>Incluido en corpus final previo</t>
        </is>
      </c>
      <c r="Q65" s="43" t="inlineStr">
        <is>
          <t>Included base</t>
        </is>
      </c>
      <c r="R65" s="43" t="inlineStr">
        <is>
          <t>No</t>
        </is>
      </c>
      <c r="S65" s="41" t="inlineStr">
        <is>
          <t>Prior inclusion; not reassessed in this update</t>
        </is>
      </c>
      <c r="T65" s="41" t="str"/>
      <c r="U65" s="41" t="str"/>
      <c r="V65" s="43" t="n"/>
      <c r="W65" s="43" t="n">
        <v>67</v>
      </c>
      <c r="X65" s="43" t="inlineStr">
        <is>
          <t>https://doi.org/10.3390/s18103533</t>
        </is>
      </c>
      <c r="Y65" s="43" t="inlineStr">
        <is>
          <t>doi:10.3390/s18103533</t>
        </is>
      </c>
      <c r="Z65" s="43"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AA65" s="43" t="inlineStr">
        <is>
          <t>prior_final_corpus</t>
        </is>
      </c>
      <c r="AB65" s="43">
        <f>COUNTIF($A$2:$A$707,A65)</f>
        <v/>
      </c>
    </row>
    <row r="66" ht="32" customHeight="1">
      <c r="A66" s="43" t="inlineStr">
        <is>
          <t>B-0065</t>
        </is>
      </c>
      <c r="B66" s="43" t="inlineStr">
        <is>
          <t>Base 276</t>
        </is>
      </c>
      <c r="C66" s="43" t="inlineStr">
        <is>
          <t>Base included</t>
        </is>
      </c>
      <c r="D66" s="43" t="n">
        <v>68</v>
      </c>
      <c r="E66" s="43" t="n">
        <v>65</v>
      </c>
      <c r="F66" s="43" t="n">
        <v>68</v>
      </c>
      <c r="G66" s="130" t="n"/>
      <c r="H66" s="130" t="n">
        <v>2017</v>
      </c>
      <c r="I66" s="41" t="inlineStr">
        <is>
          <t>Perceived social support in adults with autism spectrum disorder and attention-deficit/hyperactivity disorder</t>
        </is>
      </c>
      <c r="J66" s="43" t="inlineStr">
        <is>
          <t>https://doi.org/10.1002/AUR.1735</t>
        </is>
      </c>
      <c r="K66" s="43" t="n"/>
      <c r="L66" s="41" t="n"/>
      <c r="M66" s="43" t="n"/>
      <c r="N66" s="43" t="n"/>
      <c r="O66" s="43" t="inlineStr">
        <is>
          <t>included_prior_final_corpus</t>
        </is>
      </c>
      <c r="P66" s="41" t="inlineStr">
        <is>
          <t>Incluido en corpus final previo</t>
        </is>
      </c>
      <c r="Q66" s="43" t="inlineStr">
        <is>
          <t>Included base</t>
        </is>
      </c>
      <c r="R66" s="43" t="inlineStr">
        <is>
          <t>No</t>
        </is>
      </c>
      <c r="S66" s="41" t="inlineStr">
        <is>
          <t>Prior inclusion; not reassessed in this update</t>
        </is>
      </c>
      <c r="T66" s="41" t="str"/>
      <c r="U66" s="41" t="str"/>
      <c r="V66" s="43" t="n"/>
      <c r="W66" s="43" t="n">
        <v>68</v>
      </c>
      <c r="X66" s="43" t="inlineStr">
        <is>
          <t>https://doi.org/10.1002/AUR.1735</t>
        </is>
      </c>
      <c r="Y66" s="43" t="inlineStr">
        <is>
          <t>doi:10.1002/aur.1735</t>
        </is>
      </c>
      <c r="Z66" s="43"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AA66" s="43" t="inlineStr">
        <is>
          <t>prior_final_corpus</t>
        </is>
      </c>
      <c r="AB66" s="43">
        <f>COUNTIF($A$2:$A$707,A66)</f>
        <v/>
      </c>
    </row>
    <row r="67" ht="32" customHeight="1">
      <c r="A67" s="43" t="inlineStr">
        <is>
          <t>B-0066</t>
        </is>
      </c>
      <c r="B67" s="43" t="inlineStr">
        <is>
          <t>Base 276</t>
        </is>
      </c>
      <c r="C67" s="43" t="inlineStr">
        <is>
          <t>Base included</t>
        </is>
      </c>
      <c r="D67" s="43" t="n">
        <v>69</v>
      </c>
      <c r="E67" s="43" t="n">
        <v>66</v>
      </c>
      <c r="F67" s="43" t="n">
        <v>69</v>
      </c>
      <c r="G67" s="130" t="n"/>
      <c r="H67" s="130" t="n">
        <v>2024</v>
      </c>
      <c r="I67" s="41" t="inlineStr">
        <is>
          <t>Regional-Asymmetric Adaptive Graph Convolutional Neural Network for Diagnosis of Autism in Children with Resting-State EEG</t>
        </is>
      </c>
      <c r="J67" s="43" t="inlineStr">
        <is>
          <t>https://doi.org/10.1109/TNSRE.2023.3347134</t>
        </is>
      </c>
      <c r="K67" s="43" t="n"/>
      <c r="L67" s="41" t="n"/>
      <c r="M67" s="43" t="n"/>
      <c r="N67" s="43" t="n"/>
      <c r="O67" s="43" t="inlineStr">
        <is>
          <t>included_prior_final_corpus</t>
        </is>
      </c>
      <c r="P67" s="41" t="inlineStr">
        <is>
          <t>Incluido en corpus final previo</t>
        </is>
      </c>
      <c r="Q67" s="43" t="inlineStr">
        <is>
          <t>Included base</t>
        </is>
      </c>
      <c r="R67" s="43" t="inlineStr">
        <is>
          <t>No</t>
        </is>
      </c>
      <c r="S67" s="41" t="inlineStr">
        <is>
          <t>Prior inclusion; not reassessed in this update</t>
        </is>
      </c>
      <c r="T67" s="41" t="str"/>
      <c r="U67" s="41" t="str"/>
      <c r="V67" s="43" t="n"/>
      <c r="W67" s="43" t="n">
        <v>69</v>
      </c>
      <c r="X67" s="43" t="inlineStr">
        <is>
          <t>https://doi.org/10.1109/TNSRE.2023.3347134</t>
        </is>
      </c>
      <c r="Y67" s="43" t="inlineStr">
        <is>
          <t>doi:10.1109/tnsre.2023.3347134</t>
        </is>
      </c>
      <c r="Z67" s="43"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AA67" s="43" t="inlineStr">
        <is>
          <t>prior_final_corpus</t>
        </is>
      </c>
      <c r="AB67" s="43">
        <f>COUNTIF($A$2:$A$707,A67)</f>
        <v/>
      </c>
    </row>
    <row r="68" ht="32" customHeight="1">
      <c r="A68" s="43" t="inlineStr">
        <is>
          <t>B-0067</t>
        </is>
      </c>
      <c r="B68" s="43" t="inlineStr">
        <is>
          <t>Base 276</t>
        </is>
      </c>
      <c r="C68" s="43" t="inlineStr">
        <is>
          <t>Base included</t>
        </is>
      </c>
      <c r="D68" s="43" t="n">
        <v>70</v>
      </c>
      <c r="E68" s="43" t="n">
        <v>67</v>
      </c>
      <c r="F68" s="43" t="n">
        <v>70</v>
      </c>
      <c r="G68" s="130" t="n"/>
      <c r="H68" s="130" t="n">
        <v>2024</v>
      </c>
      <c r="I68" s="41" t="inlineStr">
        <is>
          <t>Relationship between abnormal intrinsic functional connectivity of subcortices and autism symptoms in high-functioning adults with autism spectrum disorder</t>
        </is>
      </c>
      <c r="J68" s="43" t="inlineStr">
        <is>
          <t>https://doi.org/10.1016/j.pscychresns.2023.111762</t>
        </is>
      </c>
      <c r="K68" s="43" t="n"/>
      <c r="L68" s="41" t="n"/>
      <c r="M68" s="43" t="n"/>
      <c r="N68" s="43" t="n"/>
      <c r="O68" s="43" t="inlineStr">
        <is>
          <t>included_prior_final_corpus</t>
        </is>
      </c>
      <c r="P68" s="41" t="inlineStr">
        <is>
          <t>Incluido en corpus final previo</t>
        </is>
      </c>
      <c r="Q68" s="43" t="inlineStr">
        <is>
          <t>Included base</t>
        </is>
      </c>
      <c r="R68" s="43" t="inlineStr">
        <is>
          <t>No</t>
        </is>
      </c>
      <c r="S68" s="41" t="inlineStr">
        <is>
          <t>Prior inclusion; not reassessed in this update</t>
        </is>
      </c>
      <c r="T68" s="41" t="str"/>
      <c r="U68" s="41" t="str"/>
      <c r="V68" s="43" t="n"/>
      <c r="W68" s="43" t="n">
        <v>70</v>
      </c>
      <c r="X68" s="43" t="inlineStr">
        <is>
          <t>https://doi.org/10.1016/j.pscychresns.2023.111762</t>
        </is>
      </c>
      <c r="Y68" s="43" t="inlineStr">
        <is>
          <t>doi:10.1016/j.pscychresns.2023.111762</t>
        </is>
      </c>
      <c r="Z68" s="43"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AA68" s="43" t="inlineStr">
        <is>
          <t>prior_final_corpus</t>
        </is>
      </c>
      <c r="AB68" s="43">
        <f>COUNTIF($A$2:$A$707,A68)</f>
        <v/>
      </c>
    </row>
    <row r="69" ht="32" customHeight="1">
      <c r="A69" s="43" t="inlineStr">
        <is>
          <t>B-0068</t>
        </is>
      </c>
      <c r="B69" s="43" t="inlineStr">
        <is>
          <t>Base 276</t>
        </is>
      </c>
      <c r="C69" s="43" t="inlineStr">
        <is>
          <t>Base included</t>
        </is>
      </c>
      <c r="D69" s="43" t="n">
        <v>72</v>
      </c>
      <c r="E69" s="43" t="n">
        <v>68</v>
      </c>
      <c r="F69" s="43" t="n">
        <v>72</v>
      </c>
      <c r="G69" s="130" t="n"/>
      <c r="H69" s="130" t="n">
        <v>2022</v>
      </c>
      <c r="I69" s="41" t="inlineStr">
        <is>
          <t>Transdiagnostic symptom subtypes across autism spectrum disorders and attention deficit hyperactivity disorder: validated by measures of neurocognition and structural connectivity</t>
        </is>
      </c>
      <c r="J69" s="43" t="inlineStr">
        <is>
          <t>https://doi.org/10.1186/s12888-022-03734-4</t>
        </is>
      </c>
      <c r="K69" s="43" t="n"/>
      <c r="L69" s="41" t="n"/>
      <c r="M69" s="43" t="n"/>
      <c r="N69" s="43" t="n"/>
      <c r="O69" s="43" t="inlineStr">
        <is>
          <t>included_prior_final_corpus</t>
        </is>
      </c>
      <c r="P69" s="41" t="inlineStr">
        <is>
          <t>Incluido en corpus final previo</t>
        </is>
      </c>
      <c r="Q69" s="43" t="inlineStr">
        <is>
          <t>Included base</t>
        </is>
      </c>
      <c r="R69" s="43" t="inlineStr">
        <is>
          <t>No</t>
        </is>
      </c>
      <c r="S69" s="41" t="inlineStr">
        <is>
          <t>Prior inclusion; not reassessed in this update</t>
        </is>
      </c>
      <c r="T69" s="41" t="str"/>
      <c r="U69" s="41" t="str"/>
      <c r="V69" s="43" t="n"/>
      <c r="W69" s="43" t="n">
        <v>72</v>
      </c>
      <c r="X69" s="43" t="inlineStr">
        <is>
          <t>https://doi.org/10.1186/s12888-022-03734-4</t>
        </is>
      </c>
      <c r="Y69" s="43" t="inlineStr">
        <is>
          <t>doi:10.1186/s12888-022-03734-4</t>
        </is>
      </c>
      <c r="Z69" s="43"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AA69" s="43" t="inlineStr">
        <is>
          <t>prior_final_corpus</t>
        </is>
      </c>
      <c r="AB69" s="43">
        <f>COUNTIF($A$2:$A$707,A69)</f>
        <v/>
      </c>
    </row>
    <row r="70" ht="32" customHeight="1">
      <c r="A70" s="43" t="inlineStr">
        <is>
          <t>B-0069</t>
        </is>
      </c>
      <c r="B70" s="43" t="inlineStr">
        <is>
          <t>Base 276</t>
        </is>
      </c>
      <c r="C70" s="43" t="inlineStr">
        <is>
          <t>Base included</t>
        </is>
      </c>
      <c r="D70" s="43" t="n">
        <v>73</v>
      </c>
      <c r="E70" s="43" t="n">
        <v>69</v>
      </c>
      <c r="F70" s="43" t="n">
        <v>73</v>
      </c>
      <c r="G70" s="130" t="n"/>
      <c r="H70" s="130" t="n">
        <v>2021</v>
      </c>
      <c r="I70" s="41" t="inlineStr">
        <is>
          <t>A Convolutional Neural Network Combined With Prototype Learning Framework for Brain Functional Network Classification of Autism Spectrum Disorder</t>
        </is>
      </c>
      <c r="J70" s="43" t="inlineStr">
        <is>
          <t>https://doi.org/10.1109/TNSRE.2021.3120024</t>
        </is>
      </c>
      <c r="K70" s="43" t="n"/>
      <c r="L70" s="41" t="n"/>
      <c r="M70" s="43" t="n"/>
      <c r="N70" s="43" t="n"/>
      <c r="O70" s="43" t="inlineStr">
        <is>
          <t>included_prior_final_corpus</t>
        </is>
      </c>
      <c r="P70" s="41" t="inlineStr">
        <is>
          <t>Incluido en corpus final previo</t>
        </is>
      </c>
      <c r="Q70" s="43" t="inlineStr">
        <is>
          <t>Included base</t>
        </is>
      </c>
      <c r="R70" s="43" t="inlineStr">
        <is>
          <t>No</t>
        </is>
      </c>
      <c r="S70" s="41" t="inlineStr">
        <is>
          <t>Prior inclusion; not reassessed in this update</t>
        </is>
      </c>
      <c r="T70" s="41" t="str"/>
      <c r="U70" s="41" t="str"/>
      <c r="V70" s="43" t="n"/>
      <c r="W70" s="43" t="n">
        <v>73</v>
      </c>
      <c r="X70" s="43" t="inlineStr">
        <is>
          <t>https://doi.org/10.1109/TNSRE.2021.3120024</t>
        </is>
      </c>
      <c r="Y70" s="43" t="inlineStr">
        <is>
          <t>doi:10.1109/tnsre.2021.3120024</t>
        </is>
      </c>
      <c r="Z70" s="43"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AA70" s="43" t="inlineStr">
        <is>
          <t>prior_final_corpus</t>
        </is>
      </c>
      <c r="AB70" s="43">
        <f>COUNTIF($A$2:$A$707,A70)</f>
        <v/>
      </c>
    </row>
    <row r="71" ht="32" customHeight="1">
      <c r="A71" s="43" t="inlineStr">
        <is>
          <t>B-0070</t>
        </is>
      </c>
      <c r="B71" s="43" t="inlineStr">
        <is>
          <t>Base 276</t>
        </is>
      </c>
      <c r="C71" s="43" t="inlineStr">
        <is>
          <t>Base included</t>
        </is>
      </c>
      <c r="D71" s="43" t="n">
        <v>74</v>
      </c>
      <c r="E71" s="43" t="n">
        <v>70</v>
      </c>
      <c r="F71" s="43" t="n">
        <v>74</v>
      </c>
      <c r="G71" s="130" t="n"/>
      <c r="H71" s="130" t="n">
        <v>2023</v>
      </c>
      <c r="I71" s="41" t="inlineStr">
        <is>
          <t>A heterogeneous graph convolutional attention network method for classification of autism spectrum disorder</t>
        </is>
      </c>
      <c r="J71" s="43" t="inlineStr">
        <is>
          <t>https://doi.org/10.1186/S12859-023-05495-7</t>
        </is>
      </c>
      <c r="K71" s="43" t="n"/>
      <c r="L71" s="41" t="n"/>
      <c r="M71" s="43" t="n"/>
      <c r="N71" s="43" t="n"/>
      <c r="O71" s="43" t="inlineStr">
        <is>
          <t>included_prior_final_corpus</t>
        </is>
      </c>
      <c r="P71" s="41" t="inlineStr">
        <is>
          <t>Incluido en corpus final previo</t>
        </is>
      </c>
      <c r="Q71" s="43" t="inlineStr">
        <is>
          <t>Included base</t>
        </is>
      </c>
      <c r="R71" s="43" t="inlineStr">
        <is>
          <t>No</t>
        </is>
      </c>
      <c r="S71" s="41" t="inlineStr">
        <is>
          <t>Prior inclusion; not reassessed in this update</t>
        </is>
      </c>
      <c r="T71" s="41" t="str"/>
      <c r="U71" s="41" t="str"/>
      <c r="V71" s="43" t="n"/>
      <c r="W71" s="43" t="n">
        <v>74</v>
      </c>
      <c r="X71" s="43" t="inlineStr">
        <is>
          <t>https://doi.org/10.1186/S12859-023-05495-7</t>
        </is>
      </c>
      <c r="Y71" s="43" t="inlineStr">
        <is>
          <t>doi:10.1186/s12859-023-05495-7</t>
        </is>
      </c>
      <c r="Z71" s="43"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AA71" s="43" t="inlineStr">
        <is>
          <t>prior_final_corpus</t>
        </is>
      </c>
      <c r="AB71" s="43">
        <f>COUNTIF($A$2:$A$707,A71)</f>
        <v/>
      </c>
    </row>
    <row r="72" ht="32" customHeight="1">
      <c r="A72" s="43" t="inlineStr">
        <is>
          <t>B-0071</t>
        </is>
      </c>
      <c r="B72" s="43" t="inlineStr">
        <is>
          <t>Base 276</t>
        </is>
      </c>
      <c r="C72" s="43" t="inlineStr">
        <is>
          <t>Base included</t>
        </is>
      </c>
      <c r="D72" s="43" t="n">
        <v>75</v>
      </c>
      <c r="E72" s="43" t="n">
        <v>71</v>
      </c>
      <c r="F72" s="43" t="n">
        <v>75</v>
      </c>
      <c r="G72" s="130" t="n"/>
      <c r="H72" s="130" t="n">
        <v>2020</v>
      </c>
      <c r="I72" s="41" t="inlineStr">
        <is>
          <t>A monitoring system for patients of autism spectrum disorder using artificial intelligence</t>
        </is>
      </c>
      <c r="J72" s="43" t="inlineStr">
        <is>
          <t>https://doi.org/10.1007/978-3-030-59277-6_23</t>
        </is>
      </c>
      <c r="K72" s="43" t="n"/>
      <c r="L72" s="41" t="n"/>
      <c r="M72" s="43" t="n"/>
      <c r="N72" s="43" t="n"/>
      <c r="O72" s="43" t="inlineStr">
        <is>
          <t>included_prior_final_corpus</t>
        </is>
      </c>
      <c r="P72" s="41" t="inlineStr">
        <is>
          <t>Incluido en corpus final previo</t>
        </is>
      </c>
      <c r="Q72" s="43" t="inlineStr">
        <is>
          <t>Included base</t>
        </is>
      </c>
      <c r="R72" s="43" t="inlineStr">
        <is>
          <t>No</t>
        </is>
      </c>
      <c r="S72" s="41" t="inlineStr">
        <is>
          <t>Prior inclusion; not reassessed in this update</t>
        </is>
      </c>
      <c r="T72" s="41" t="str"/>
      <c r="U72" s="41" t="str"/>
      <c r="V72" s="43" t="n"/>
      <c r="W72" s="43" t="n">
        <v>75</v>
      </c>
      <c r="X72" s="43" t="inlineStr">
        <is>
          <t>https://doi.org/10.1007/978-3-030-59277-6_23</t>
        </is>
      </c>
      <c r="Y72" s="43" t="inlineStr">
        <is>
          <t>doi:10.1007/978-3-030-59277-6_23</t>
        </is>
      </c>
      <c r="Z72" s="43"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AA72" s="43" t="inlineStr">
        <is>
          <t>prior_final_corpus</t>
        </is>
      </c>
      <c r="AB72" s="43">
        <f>COUNTIF($A$2:$A$707,A72)</f>
        <v/>
      </c>
    </row>
    <row r="73" ht="32" customHeight="1">
      <c r="A73" s="43" t="inlineStr">
        <is>
          <t>B-0072</t>
        </is>
      </c>
      <c r="B73" s="43" t="inlineStr">
        <is>
          <t>Base 276</t>
        </is>
      </c>
      <c r="C73" s="43" t="inlineStr">
        <is>
          <t>Base included</t>
        </is>
      </c>
      <c r="D73" s="43" t="n">
        <v>77</v>
      </c>
      <c r="E73" s="43" t="n">
        <v>72</v>
      </c>
      <c r="F73" s="43" t="n">
        <v>77</v>
      </c>
      <c r="G73" s="130" t="n"/>
      <c r="H73" s="130" t="n">
        <v>2023</v>
      </c>
      <c r="I73" s="41" t="inlineStr">
        <is>
          <t>Age-Specific Diagnostic Classification of ASD Using Deep Learning Approaches</t>
        </is>
      </c>
      <c r="J73" s="43" t="inlineStr">
        <is>
          <t>https://doi.org/10.3233/SHTI230794</t>
        </is>
      </c>
      <c r="K73" s="43" t="n"/>
      <c r="L73" s="41" t="n"/>
      <c r="M73" s="43" t="n"/>
      <c r="N73" s="43" t="n"/>
      <c r="O73" s="43" t="inlineStr">
        <is>
          <t>included_prior_final_corpus</t>
        </is>
      </c>
      <c r="P73" s="41" t="inlineStr">
        <is>
          <t>Incluido en corpus final previo</t>
        </is>
      </c>
      <c r="Q73" s="43" t="inlineStr">
        <is>
          <t>Included base</t>
        </is>
      </c>
      <c r="R73" s="43" t="inlineStr">
        <is>
          <t>No</t>
        </is>
      </c>
      <c r="S73" s="41" t="inlineStr">
        <is>
          <t>Prior inclusion; not reassessed in this update</t>
        </is>
      </c>
      <c r="T73" s="41" t="str"/>
      <c r="U73" s="41" t="str"/>
      <c r="V73" s="43" t="n"/>
      <c r="W73" s="43" t="n">
        <v>77</v>
      </c>
      <c r="X73" s="43" t="inlineStr">
        <is>
          <t>https://doi.org/10.3233/SHTI230794</t>
        </is>
      </c>
      <c r="Y73" s="43" t="inlineStr">
        <is>
          <t>doi:10.3233/shti230794</t>
        </is>
      </c>
      <c r="Z73" s="43"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AA73" s="43" t="inlineStr">
        <is>
          <t>prior_final_corpus</t>
        </is>
      </c>
      <c r="AB73" s="43">
        <f>COUNTIF($A$2:$A$707,A73)</f>
        <v/>
      </c>
    </row>
    <row r="74" ht="32" customHeight="1">
      <c r="A74" s="43" t="inlineStr">
        <is>
          <t>B-0073</t>
        </is>
      </c>
      <c r="B74" s="43" t="inlineStr">
        <is>
          <t>Base 276</t>
        </is>
      </c>
      <c r="C74" s="43" t="inlineStr">
        <is>
          <t>Base included</t>
        </is>
      </c>
      <c r="D74" s="43" t="n">
        <v>78</v>
      </c>
      <c r="E74" s="43" t="n">
        <v>73</v>
      </c>
      <c r="F74" s="43" t="n">
        <v>78</v>
      </c>
      <c r="G74" s="130" t="n"/>
      <c r="H74" s="130" t="n">
        <v>2024</v>
      </c>
      <c r="I74" s="41" t="inlineStr">
        <is>
          <t>An Automatic Framework for Detecting Autism Spectrum Disorder From EEG Signals Using TFD</t>
        </is>
      </c>
      <c r="J74" s="43" t="inlineStr">
        <is>
          <t>https://doi.org/10.1109/JSEN.2024.3362341</t>
        </is>
      </c>
      <c r="K74" s="43" t="n"/>
      <c r="L74" s="41" t="n"/>
      <c r="M74" s="43" t="n"/>
      <c r="N74" s="43" t="n"/>
      <c r="O74" s="43" t="inlineStr">
        <is>
          <t>included_prior_final_corpus</t>
        </is>
      </c>
      <c r="P74" s="41" t="inlineStr">
        <is>
          <t>Incluido en corpus final previo</t>
        </is>
      </c>
      <c r="Q74" s="43" t="inlineStr">
        <is>
          <t>Included base</t>
        </is>
      </c>
      <c r="R74" s="43" t="inlineStr">
        <is>
          <t>No</t>
        </is>
      </c>
      <c r="S74" s="41" t="inlineStr">
        <is>
          <t>Prior inclusion; not reassessed in this update</t>
        </is>
      </c>
      <c r="T74" s="41" t="str"/>
      <c r="U74" s="41" t="str"/>
      <c r="V74" s="43" t="n"/>
      <c r="W74" s="43" t="n">
        <v>78</v>
      </c>
      <c r="X74" s="43" t="inlineStr">
        <is>
          <t>https://doi.org/10.1109/JSEN.2024.3362341</t>
        </is>
      </c>
      <c r="Y74" s="43" t="inlineStr">
        <is>
          <t>doi:10.1109/jsen.2024.3362341</t>
        </is>
      </c>
      <c r="Z74" s="43"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AA74" s="43" t="inlineStr">
        <is>
          <t>prior_final_corpus</t>
        </is>
      </c>
      <c r="AB74" s="43">
        <f>COUNTIF($A$2:$A$707,A74)</f>
        <v/>
      </c>
    </row>
    <row r="75" ht="32" customHeight="1">
      <c r="A75" s="43" t="inlineStr">
        <is>
          <t>B-0074</t>
        </is>
      </c>
      <c r="B75" s="43" t="inlineStr">
        <is>
          <t>Base 276</t>
        </is>
      </c>
      <c r="C75" s="43" t="inlineStr">
        <is>
          <t>Base included</t>
        </is>
      </c>
      <c r="D75" s="43" t="n">
        <v>79</v>
      </c>
      <c r="E75" s="43" t="n">
        <v>74</v>
      </c>
      <c r="F75" s="43" t="n">
        <v>79</v>
      </c>
      <c r="G75" s="130" t="n"/>
      <c r="H75" s="130" t="n">
        <v>2020</v>
      </c>
      <c r="I75" s="41" t="inlineStr">
        <is>
          <t>Applying Machine Learning to Kinematic and Eye Movement Features of a Movement Imitation Task to Predict Autism Diagnosis</t>
        </is>
      </c>
      <c r="J75" s="43" t="inlineStr">
        <is>
          <t>https://doi.org/10.1038/s41598-020-65384-4</t>
        </is>
      </c>
      <c r="K75" s="43" t="n"/>
      <c r="L75" s="41" t="n"/>
      <c r="M75" s="43" t="n"/>
      <c r="N75" s="43" t="n"/>
      <c r="O75" s="43" t="inlineStr">
        <is>
          <t>included_prior_final_corpus</t>
        </is>
      </c>
      <c r="P75" s="41" t="inlineStr">
        <is>
          <t>Incluido en corpus final previo</t>
        </is>
      </c>
      <c r="Q75" s="43" t="inlineStr">
        <is>
          <t>Included base</t>
        </is>
      </c>
      <c r="R75" s="43" t="inlineStr">
        <is>
          <t>No</t>
        </is>
      </c>
      <c r="S75" s="41" t="inlineStr">
        <is>
          <t>Prior inclusion; not reassessed in this update</t>
        </is>
      </c>
      <c r="T75" s="41" t="str"/>
      <c r="U75" s="41" t="str"/>
      <c r="V75" s="43" t="n"/>
      <c r="W75" s="43" t="n">
        <v>79</v>
      </c>
      <c r="X75" s="43" t="inlineStr">
        <is>
          <t>https://doi.org/10.1038/s41598-020-65384-4</t>
        </is>
      </c>
      <c r="Y75" s="43" t="inlineStr">
        <is>
          <t>doi:10.1038/s41598-020-65384-4</t>
        </is>
      </c>
      <c r="Z75" s="43"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AA75" s="43" t="inlineStr">
        <is>
          <t>prior_final_corpus</t>
        </is>
      </c>
      <c r="AB75" s="43">
        <f>COUNTIF($A$2:$A$707,A75)</f>
        <v/>
      </c>
    </row>
    <row r="76" ht="32" customHeight="1">
      <c r="A76" s="43" t="inlineStr">
        <is>
          <t>B-0075</t>
        </is>
      </c>
      <c r="B76" s="43" t="inlineStr">
        <is>
          <t>Base 276</t>
        </is>
      </c>
      <c r="C76" s="43" t="inlineStr">
        <is>
          <t>Base included</t>
        </is>
      </c>
      <c r="D76" s="43" t="n">
        <v>80</v>
      </c>
      <c r="E76" s="43" t="n">
        <v>75</v>
      </c>
      <c r="F76" s="43" t="n">
        <v>80</v>
      </c>
      <c r="G76" s="130" t="n"/>
      <c r="H76" s="130" t="n">
        <v>2019</v>
      </c>
      <c r="I76" s="41" t="inlineStr">
        <is>
          <t>Artificial intelligence analysis of newborn leucocyte epigenomic markers for the prediction of autism</t>
        </is>
      </c>
      <c r="J76" s="43" t="inlineStr">
        <is>
          <t>https://doi.org/10.1016/j.brainres.2019.146457</t>
        </is>
      </c>
      <c r="K76" s="43" t="n"/>
      <c r="L76" s="41" t="n"/>
      <c r="M76" s="43" t="n"/>
      <c r="N76" s="43" t="n"/>
      <c r="O76" s="43" t="inlineStr">
        <is>
          <t>included_prior_final_corpus</t>
        </is>
      </c>
      <c r="P76" s="41" t="inlineStr">
        <is>
          <t>Incluido en corpus final previo</t>
        </is>
      </c>
      <c r="Q76" s="43" t="inlineStr">
        <is>
          <t>Included base</t>
        </is>
      </c>
      <c r="R76" s="43" t="inlineStr">
        <is>
          <t>No</t>
        </is>
      </c>
      <c r="S76" s="41" t="inlineStr">
        <is>
          <t>Prior inclusion; not reassessed in this update</t>
        </is>
      </c>
      <c r="T76" s="41" t="str"/>
      <c r="U76" s="41" t="str"/>
      <c r="V76" s="43" t="n"/>
      <c r="W76" s="43" t="n">
        <v>80</v>
      </c>
      <c r="X76" s="43" t="inlineStr">
        <is>
          <t>https://doi.org/10.1016/j.brainres.2019.146457</t>
        </is>
      </c>
      <c r="Y76" s="43" t="inlineStr">
        <is>
          <t>doi:10.1016/j.brainres.2019.146457</t>
        </is>
      </c>
      <c r="Z76" s="43"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AA76" s="43" t="inlineStr">
        <is>
          <t>prior_final_corpus</t>
        </is>
      </c>
      <c r="AB76" s="43">
        <f>COUNTIF($A$2:$A$707,A76)</f>
        <v/>
      </c>
    </row>
    <row r="77" ht="32" customHeight="1">
      <c r="A77" s="43" t="inlineStr">
        <is>
          <t>B-0076</t>
        </is>
      </c>
      <c r="B77" s="43" t="inlineStr">
        <is>
          <t>Base 276</t>
        </is>
      </c>
      <c r="C77" s="43" t="inlineStr">
        <is>
          <t>Base included</t>
        </is>
      </c>
      <c r="D77" s="43" t="n">
        <v>81</v>
      </c>
      <c r="E77" s="43" t="n">
        <v>76</v>
      </c>
      <c r="F77" s="43" t="n">
        <v>81</v>
      </c>
      <c r="G77" s="130" t="n"/>
      <c r="H77" s="130" t="n">
        <v>2023</v>
      </c>
      <c r="I77" s="41" t="inlineStr">
        <is>
          <t>Autism Detection in Children using Common Spatial Patterns of MEG Signals</t>
        </is>
      </c>
      <c r="J77" s="43" t="inlineStr">
        <is>
          <t>https://doi.org/10.1109/EMBC40787.2023.10340449</t>
        </is>
      </c>
      <c r="K77" s="43" t="n"/>
      <c r="L77" s="41" t="n"/>
      <c r="M77" s="43" t="n"/>
      <c r="N77" s="43" t="n"/>
      <c r="O77" s="43" t="inlineStr">
        <is>
          <t>included_prior_final_corpus</t>
        </is>
      </c>
      <c r="P77" s="41" t="inlineStr">
        <is>
          <t>Incluido en corpus final previo</t>
        </is>
      </c>
      <c r="Q77" s="43" t="inlineStr">
        <is>
          <t>Included base</t>
        </is>
      </c>
      <c r="R77" s="43" t="inlineStr">
        <is>
          <t>No</t>
        </is>
      </c>
      <c r="S77" s="41" t="inlineStr">
        <is>
          <t>Prior inclusion; not reassessed in this update</t>
        </is>
      </c>
      <c r="T77" s="41" t="str"/>
      <c r="U77" s="41" t="str"/>
      <c r="V77" s="43" t="n"/>
      <c r="W77" s="43" t="n">
        <v>81</v>
      </c>
      <c r="X77" s="43" t="inlineStr">
        <is>
          <t>https://doi.org/10.1109/EMBC40787.2023.10340449</t>
        </is>
      </c>
      <c r="Y77" s="43" t="inlineStr">
        <is>
          <t>doi:10.1109/embc40787.2023.10340449</t>
        </is>
      </c>
      <c r="Z77" s="43"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AA77" s="43" t="inlineStr">
        <is>
          <t>prior_final_corpus</t>
        </is>
      </c>
      <c r="AB77" s="43">
        <f>COUNTIF($A$2:$A$707,A77)</f>
        <v/>
      </c>
    </row>
    <row r="78" ht="32" customHeight="1">
      <c r="A78" s="43" t="inlineStr">
        <is>
          <t>B-0077</t>
        </is>
      </c>
      <c r="B78" s="43" t="inlineStr">
        <is>
          <t>Base 276</t>
        </is>
      </c>
      <c r="C78" s="43" t="inlineStr">
        <is>
          <t>Base included</t>
        </is>
      </c>
      <c r="D78" s="43" t="n">
        <v>82</v>
      </c>
      <c r="E78" s="43" t="n">
        <v>77</v>
      </c>
      <c r="F78" s="43" t="n">
        <v>82</v>
      </c>
      <c r="G78" s="130" t="n"/>
      <c r="H78" s="130" t="n">
        <v>2023</v>
      </c>
      <c r="I78" s="41" t="inlineStr">
        <is>
          <t>Autism Spectrum Disorder detection framework for children based on federated learning integrated CNN-LSTM</t>
        </is>
      </c>
      <c r="J78" s="43" t="inlineStr">
        <is>
          <t>https://doi.org/10.1016/j.compbiomed.2023.107539</t>
        </is>
      </c>
      <c r="K78" s="43" t="n"/>
      <c r="L78" s="41" t="n"/>
      <c r="M78" s="43" t="n"/>
      <c r="N78" s="43" t="n"/>
      <c r="O78" s="43" t="inlineStr">
        <is>
          <t>included_prior_final_corpus</t>
        </is>
      </c>
      <c r="P78" s="41" t="inlineStr">
        <is>
          <t>Incluido en corpus final previo</t>
        </is>
      </c>
      <c r="Q78" s="43" t="inlineStr">
        <is>
          <t>Included base</t>
        </is>
      </c>
      <c r="R78" s="43" t="inlineStr">
        <is>
          <t>No</t>
        </is>
      </c>
      <c r="S78" s="41" t="inlineStr">
        <is>
          <t>Prior inclusion; not reassessed in this update</t>
        </is>
      </c>
      <c r="T78" s="41" t="str"/>
      <c r="U78" s="41" t="str"/>
      <c r="V78" s="43" t="n"/>
      <c r="W78" s="43" t="n">
        <v>82</v>
      </c>
      <c r="X78" s="43" t="inlineStr">
        <is>
          <t>https://doi.org/10.1016/j.compbiomed.2023.107539</t>
        </is>
      </c>
      <c r="Y78" s="43" t="inlineStr">
        <is>
          <t>doi:10.1016/j.compbiomed.2023.107539</t>
        </is>
      </c>
      <c r="Z78" s="43"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AA78" s="43" t="inlineStr">
        <is>
          <t>prior_final_corpus</t>
        </is>
      </c>
      <c r="AB78" s="43">
        <f>COUNTIF($A$2:$A$707,A78)</f>
        <v/>
      </c>
    </row>
    <row r="79" ht="32" customHeight="1">
      <c r="A79" s="43" t="inlineStr">
        <is>
          <t>B-0078</t>
        </is>
      </c>
      <c r="B79" s="43" t="inlineStr">
        <is>
          <t>Base 276</t>
        </is>
      </c>
      <c r="C79" s="43" t="inlineStr">
        <is>
          <t>Base included</t>
        </is>
      </c>
      <c r="D79" s="43" t="n">
        <v>83</v>
      </c>
      <c r="E79" s="43" t="n">
        <v>78</v>
      </c>
      <c r="F79" s="43" t="n">
        <v>83</v>
      </c>
      <c r="G79" s="130" t="n"/>
      <c r="H79" s="130" t="n">
        <v>2025</v>
      </c>
      <c r="I79" s="41" t="inlineStr">
        <is>
          <t>Converging Representations of Attention-Deficit/Hyperactivity Disorder and Autism on Social Media: Linguistic and Topic Analysis of Trends in Reddit Data</t>
        </is>
      </c>
      <c r="J79" s="43" t="inlineStr">
        <is>
          <t>https://doi.org/10.2196/70914</t>
        </is>
      </c>
      <c r="K79" s="43" t="n"/>
      <c r="L79" s="41" t="n"/>
      <c r="M79" s="43" t="n"/>
      <c r="N79" s="43" t="n"/>
      <c r="O79" s="43" t="inlineStr">
        <is>
          <t>included_prior_final_corpus</t>
        </is>
      </c>
      <c r="P79" s="41" t="inlineStr">
        <is>
          <t>Incluido en corpus final previo</t>
        </is>
      </c>
      <c r="Q79" s="43" t="inlineStr">
        <is>
          <t>Included base</t>
        </is>
      </c>
      <c r="R79" s="43" t="inlineStr">
        <is>
          <t>No</t>
        </is>
      </c>
      <c r="S79" s="41" t="inlineStr">
        <is>
          <t>Prior inclusion; not reassessed in this update</t>
        </is>
      </c>
      <c r="T79" s="41" t="str"/>
      <c r="U79" s="41" t="str"/>
      <c r="V79" s="43" t="n"/>
      <c r="W79" s="43" t="n">
        <v>83</v>
      </c>
      <c r="X79" s="43" t="inlineStr">
        <is>
          <t>https://doi.org/10.2196/70914</t>
        </is>
      </c>
      <c r="Y79" s="43" t="inlineStr">
        <is>
          <t>doi:10.2196/70914</t>
        </is>
      </c>
      <c r="Z79" s="43"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AA79" s="43" t="inlineStr">
        <is>
          <t>prior_final_corpus</t>
        </is>
      </c>
      <c r="AB79" s="43">
        <f>COUNTIF($A$2:$A$707,A79)</f>
        <v/>
      </c>
    </row>
    <row r="80" ht="32" customHeight="1">
      <c r="A80" s="43" t="inlineStr">
        <is>
          <t>B-0079</t>
        </is>
      </c>
      <c r="B80" s="43" t="inlineStr">
        <is>
          <t>Base 276</t>
        </is>
      </c>
      <c r="C80" s="43" t="inlineStr">
        <is>
          <t>Base included</t>
        </is>
      </c>
      <c r="D80" s="43" t="n">
        <v>84</v>
      </c>
      <c r="E80" s="43" t="n">
        <v>79</v>
      </c>
      <c r="F80" s="43" t="n">
        <v>84</v>
      </c>
      <c r="G80" s="130" t="n"/>
      <c r="H80" s="130" t="n">
        <v>2024</v>
      </c>
      <c r="I80" s="41" t="inlineStr">
        <is>
          <t>Creating a diagnostic assessment model for autism spectrum disorder by differentiating lexicogrammatical choices through machine learning</t>
        </is>
      </c>
      <c r="J80" s="43" t="inlineStr">
        <is>
          <t>https://doi.org/10.1371/journal.pone.0311209</t>
        </is>
      </c>
      <c r="K80" s="43" t="n"/>
      <c r="L80" s="41" t="n"/>
      <c r="M80" s="43" t="n"/>
      <c r="N80" s="43" t="n"/>
      <c r="O80" s="43" t="inlineStr">
        <is>
          <t>included_prior_final_corpus</t>
        </is>
      </c>
      <c r="P80" s="41" t="inlineStr">
        <is>
          <t>Incluido en corpus final previo</t>
        </is>
      </c>
      <c r="Q80" s="43" t="inlineStr">
        <is>
          <t>Included base</t>
        </is>
      </c>
      <c r="R80" s="43" t="inlineStr">
        <is>
          <t>No</t>
        </is>
      </c>
      <c r="S80" s="41" t="inlineStr">
        <is>
          <t>Prior inclusion; not reassessed in this update</t>
        </is>
      </c>
      <c r="T80" s="41" t="str"/>
      <c r="U80" s="41" t="str"/>
      <c r="V80" s="43" t="n"/>
      <c r="W80" s="43" t="n">
        <v>84</v>
      </c>
      <c r="X80" s="43" t="inlineStr">
        <is>
          <t>https://doi.org/10.1371/journal.pone.0311209</t>
        </is>
      </c>
      <c r="Y80" s="43" t="inlineStr">
        <is>
          <t>doi:10.1371/journal.pone.0311209</t>
        </is>
      </c>
      <c r="Z80" s="43"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AA80" s="43" t="inlineStr">
        <is>
          <t>prior_final_corpus</t>
        </is>
      </c>
      <c r="AB80" s="43">
        <f>COUNTIF($A$2:$A$707,A80)</f>
        <v/>
      </c>
    </row>
    <row r="81" ht="32" customHeight="1">
      <c r="A81" s="43" t="inlineStr">
        <is>
          <t>B-0080</t>
        </is>
      </c>
      <c r="B81" s="43" t="inlineStr">
        <is>
          <t>Base 276</t>
        </is>
      </c>
      <c r="C81" s="43" t="inlineStr">
        <is>
          <t>Base included</t>
        </is>
      </c>
      <c r="D81" s="43" t="n">
        <v>85</v>
      </c>
      <c r="E81" s="43" t="n">
        <v>80</v>
      </c>
      <c r="F81" s="43" t="n">
        <v>85</v>
      </c>
      <c r="G81" s="130" t="n"/>
      <c r="H81" s="130" t="n">
        <v>2022</v>
      </c>
      <c r="I81" s="41" t="inlineStr">
        <is>
          <t>Diagnosing autism spectrum disorder in children using conventional MRI and apparent diffusion coefficient based deep learning algorithms</t>
        </is>
      </c>
      <c r="J81" s="43" t="inlineStr">
        <is>
          <t>https://doi.org/10.1007/s00330-021-08239-4</t>
        </is>
      </c>
      <c r="K81" s="43" t="n"/>
      <c r="L81" s="41" t="n"/>
      <c r="M81" s="43" t="n"/>
      <c r="N81" s="43" t="n"/>
      <c r="O81" s="43" t="inlineStr">
        <is>
          <t>included_prior_final_corpus</t>
        </is>
      </c>
      <c r="P81" s="41" t="inlineStr">
        <is>
          <t>Incluido en corpus final previo</t>
        </is>
      </c>
      <c r="Q81" s="43" t="inlineStr">
        <is>
          <t>Included base</t>
        </is>
      </c>
      <c r="R81" s="43" t="inlineStr">
        <is>
          <t>No</t>
        </is>
      </c>
      <c r="S81" s="41" t="inlineStr">
        <is>
          <t>Prior inclusion; not reassessed in this update</t>
        </is>
      </c>
      <c r="T81" s="41" t="str"/>
      <c r="U81" s="41" t="str"/>
      <c r="V81" s="43" t="n"/>
      <c r="W81" s="43" t="n">
        <v>85</v>
      </c>
      <c r="X81" s="43" t="inlineStr">
        <is>
          <t>https://doi.org/10.1007/s00330-021-08239-4</t>
        </is>
      </c>
      <c r="Y81" s="43" t="inlineStr">
        <is>
          <t>doi:10.1007/s00330-021-08239-4</t>
        </is>
      </c>
      <c r="Z81" s="43"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AA81" s="43" t="inlineStr">
        <is>
          <t>prior_final_corpus</t>
        </is>
      </c>
      <c r="AB81" s="43">
        <f>COUNTIF($A$2:$A$707,A81)</f>
        <v/>
      </c>
    </row>
    <row r="82" ht="32" customHeight="1">
      <c r="A82" s="43" t="inlineStr">
        <is>
          <t>B-0081</t>
        </is>
      </c>
      <c r="B82" s="43" t="inlineStr">
        <is>
          <t>Base 276</t>
        </is>
      </c>
      <c r="C82" s="43" t="inlineStr">
        <is>
          <t>Base included</t>
        </is>
      </c>
      <c r="D82" s="43" t="n">
        <v>86</v>
      </c>
      <c r="E82" s="43" t="n">
        <v>81</v>
      </c>
      <c r="F82" s="43" t="n">
        <v>86</v>
      </c>
      <c r="G82" s="130" t="n"/>
      <c r="H82" s="130" t="n">
        <v>2025</v>
      </c>
      <c r="I82" s="41" t="inlineStr">
        <is>
          <t>Dissecting the heterogeneity of autism spectrum disorder with sensory behavior, brain, and epigenetic factors</t>
        </is>
      </c>
      <c r="J82" s="43" t="inlineStr">
        <is>
          <t>https://doi.org/10.1038/s41398-025-03566-2</t>
        </is>
      </c>
      <c r="K82" s="43" t="n"/>
      <c r="L82" s="41" t="n"/>
      <c r="M82" s="43" t="n"/>
      <c r="N82" s="43" t="n"/>
      <c r="O82" s="43" t="inlineStr">
        <is>
          <t>included_prior_final_corpus</t>
        </is>
      </c>
      <c r="P82" s="41" t="inlineStr">
        <is>
          <t>Incluido en corpus final previo</t>
        </is>
      </c>
      <c r="Q82" s="43" t="inlineStr">
        <is>
          <t>Included base</t>
        </is>
      </c>
      <c r="R82" s="43" t="inlineStr">
        <is>
          <t>No</t>
        </is>
      </c>
      <c r="S82" s="41" t="inlineStr">
        <is>
          <t>Prior inclusion; not reassessed in this update</t>
        </is>
      </c>
      <c r="T82" s="41" t="str"/>
      <c r="U82" s="41" t="str"/>
      <c r="V82" s="43" t="n"/>
      <c r="W82" s="43" t="n">
        <v>86</v>
      </c>
      <c r="X82" s="43" t="inlineStr">
        <is>
          <t>https://doi.org/10.1038/s41398-025-03566-2</t>
        </is>
      </c>
      <c r="Y82" s="43" t="inlineStr">
        <is>
          <t>doi:10.1038/s41398-025-03566-2</t>
        </is>
      </c>
      <c r="Z82" s="4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AA82" s="43" t="inlineStr">
        <is>
          <t>prior_final_corpus</t>
        </is>
      </c>
      <c r="AB82" s="43">
        <f>COUNTIF($A$2:$A$707,A82)</f>
        <v/>
      </c>
    </row>
    <row r="83" ht="32" customHeight="1">
      <c r="A83" s="43" t="inlineStr">
        <is>
          <t>B-0082</t>
        </is>
      </c>
      <c r="B83" s="43" t="inlineStr">
        <is>
          <t>Base 276</t>
        </is>
      </c>
      <c r="C83" s="43" t="inlineStr">
        <is>
          <t>Base included</t>
        </is>
      </c>
      <c r="D83" s="43" t="n">
        <v>88</v>
      </c>
      <c r="E83" s="43" t="n">
        <v>82</v>
      </c>
      <c r="F83" s="43" t="n">
        <v>88</v>
      </c>
      <c r="G83" s="130" t="n"/>
      <c r="H83" s="130" t="n">
        <v>2022</v>
      </c>
      <c r="I83" s="41" t="inlineStr">
        <is>
          <t>Facial Emotions Are Accurately Encoded in the Neural Signal of Those With Autism Spectrum Disorder: A Deep Learning Approach</t>
        </is>
      </c>
      <c r="J83" s="43" t="inlineStr">
        <is>
          <t>https://doi.org/10.1016/j.bpsc.2021.03.015</t>
        </is>
      </c>
      <c r="K83" s="43" t="n"/>
      <c r="L83" s="41" t="n"/>
      <c r="M83" s="43" t="n"/>
      <c r="N83" s="43" t="n"/>
      <c r="O83" s="43" t="inlineStr">
        <is>
          <t>included_prior_final_corpus</t>
        </is>
      </c>
      <c r="P83" s="41" t="inlineStr">
        <is>
          <t>Incluido en corpus final previo</t>
        </is>
      </c>
      <c r="Q83" s="43" t="inlineStr">
        <is>
          <t>Included base</t>
        </is>
      </c>
      <c r="R83" s="43" t="inlineStr">
        <is>
          <t>No</t>
        </is>
      </c>
      <c r="S83" s="41" t="inlineStr">
        <is>
          <t>Prior inclusion; not reassessed in this update</t>
        </is>
      </c>
      <c r="T83" s="41" t="str"/>
      <c r="U83" s="41" t="str"/>
      <c r="V83" s="43" t="n"/>
      <c r="W83" s="43" t="n">
        <v>88</v>
      </c>
      <c r="X83" s="43" t="inlineStr">
        <is>
          <t>https://doi.org/10.1016/j.bpsc.2021.03.015</t>
        </is>
      </c>
      <c r="Y83" s="43" t="inlineStr">
        <is>
          <t>doi:10.1016/j.bpsc.2021.03.015</t>
        </is>
      </c>
      <c r="Z83" s="43"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AA83" s="43" t="inlineStr">
        <is>
          <t>prior_final_corpus</t>
        </is>
      </c>
      <c r="AB83" s="43">
        <f>COUNTIF($A$2:$A$707,A83)</f>
        <v/>
      </c>
    </row>
    <row r="84" ht="32" customHeight="1">
      <c r="A84" s="43" t="inlineStr">
        <is>
          <t>B-0083</t>
        </is>
      </c>
      <c r="B84" s="43" t="inlineStr">
        <is>
          <t>Base 276</t>
        </is>
      </c>
      <c r="C84" s="43" t="inlineStr">
        <is>
          <t>Base included</t>
        </is>
      </c>
      <c r="D84" s="43" t="n">
        <v>89</v>
      </c>
      <c r="E84" s="43" t="n">
        <v>83</v>
      </c>
      <c r="F84" s="43" t="n">
        <v>89</v>
      </c>
      <c r="G84" s="130" t="n"/>
      <c r="H84" s="130" t="n">
        <v>2018</v>
      </c>
      <c r="I84" s="41" t="inlineStr">
        <is>
          <t>Feasibility Testing of a Wearable Behavioral Aid for Social Learning in Children with Autism</t>
        </is>
      </c>
      <c r="J84" s="43" t="inlineStr">
        <is>
          <t>https://doi.org/10.1055/s-0038-1626727</t>
        </is>
      </c>
      <c r="K84" s="43" t="n"/>
      <c r="L84" s="41" t="n"/>
      <c r="M84" s="43" t="n"/>
      <c r="N84" s="43" t="n"/>
      <c r="O84" s="43" t="inlineStr">
        <is>
          <t>included_prior_final_corpus</t>
        </is>
      </c>
      <c r="P84" s="41" t="inlineStr">
        <is>
          <t>Incluido en corpus final previo</t>
        </is>
      </c>
      <c r="Q84" s="43" t="inlineStr">
        <is>
          <t>Included base</t>
        </is>
      </c>
      <c r="R84" s="43" t="inlineStr">
        <is>
          <t>No</t>
        </is>
      </c>
      <c r="S84" s="41" t="inlineStr">
        <is>
          <t>Prior inclusion; not reassessed in this update</t>
        </is>
      </c>
      <c r="T84" s="41" t="str"/>
      <c r="U84" s="41" t="str"/>
      <c r="V84" s="43" t="n"/>
      <c r="W84" s="43" t="n">
        <v>89</v>
      </c>
      <c r="X84" s="43" t="inlineStr">
        <is>
          <t>https://doi.org/10.1055/s-0038-1626727</t>
        </is>
      </c>
      <c r="Y84" s="43" t="inlineStr">
        <is>
          <t>doi:10.1055/s-0038-1626727</t>
        </is>
      </c>
      <c r="Z84" s="43"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AA84" s="43" t="inlineStr">
        <is>
          <t>prior_final_corpus</t>
        </is>
      </c>
      <c r="AB84" s="43">
        <f>COUNTIF($A$2:$A$707,A84)</f>
        <v/>
      </c>
    </row>
    <row r="85" ht="32" customHeight="1">
      <c r="A85" s="43" t="inlineStr">
        <is>
          <t>B-0084</t>
        </is>
      </c>
      <c r="B85" s="43" t="inlineStr">
        <is>
          <t>Base 276</t>
        </is>
      </c>
      <c r="C85" s="43" t="inlineStr">
        <is>
          <t>Base included</t>
        </is>
      </c>
      <c r="D85" s="43" t="n">
        <v>90</v>
      </c>
      <c r="E85" s="43" t="n">
        <v>84</v>
      </c>
      <c r="F85" s="43" t="n">
        <v>90</v>
      </c>
      <c r="G85" s="130" t="n"/>
      <c r="H85" s="130" t="n">
        <v>2023</v>
      </c>
      <c r="I85" s="41" t="inlineStr">
        <is>
          <t>Handwriting-Based ADHD Detection for Children Having ASD Using Machine Learning Approaches</t>
        </is>
      </c>
      <c r="J85" s="43" t="inlineStr">
        <is>
          <t>https://doi.org/10.1109/ACCESS.2023.3302903</t>
        </is>
      </c>
      <c r="K85" s="43" t="n"/>
      <c r="L85" s="41" t="n"/>
      <c r="M85" s="43" t="n"/>
      <c r="N85" s="43" t="n"/>
      <c r="O85" s="43" t="inlineStr">
        <is>
          <t>included_prior_final_corpus</t>
        </is>
      </c>
      <c r="P85" s="41" t="inlineStr">
        <is>
          <t>Incluido en corpus final previo</t>
        </is>
      </c>
      <c r="Q85" s="43" t="inlineStr">
        <is>
          <t>Included base</t>
        </is>
      </c>
      <c r="R85" s="43" t="inlineStr">
        <is>
          <t>No</t>
        </is>
      </c>
      <c r="S85" s="41" t="inlineStr">
        <is>
          <t>Prior inclusion; not reassessed in this update</t>
        </is>
      </c>
      <c r="T85" s="41" t="str"/>
      <c r="U85" s="41" t="str"/>
      <c r="V85" s="43" t="n"/>
      <c r="W85" s="43" t="n">
        <v>90</v>
      </c>
      <c r="X85" s="43" t="inlineStr">
        <is>
          <t>https://doi.org/10.1109/ACCESS.2023.3302903</t>
        </is>
      </c>
      <c r="Y85" s="43" t="inlineStr">
        <is>
          <t>doi:10.1109/access.2023.3302903</t>
        </is>
      </c>
      <c r="Z85" s="43"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AA85" s="43" t="inlineStr">
        <is>
          <t>prior_final_corpus</t>
        </is>
      </c>
      <c r="AB85" s="43">
        <f>COUNTIF($A$2:$A$707,A85)</f>
        <v/>
      </c>
    </row>
    <row r="86" ht="32" customHeight="1">
      <c r="A86" s="43" t="inlineStr">
        <is>
          <t>B-0085</t>
        </is>
      </c>
      <c r="B86" s="43" t="inlineStr">
        <is>
          <t>Base 276</t>
        </is>
      </c>
      <c r="C86" s="43" t="inlineStr">
        <is>
          <t>Base included</t>
        </is>
      </c>
      <c r="D86" s="43" t="n">
        <v>91</v>
      </c>
      <c r="E86" s="43" t="n">
        <v>85</v>
      </c>
      <c r="F86" s="43" t="n">
        <v>91</v>
      </c>
      <c r="G86" s="130" t="n"/>
      <c r="H86" s="130" t="n">
        <v>2022</v>
      </c>
      <c r="I86" s="41" t="inlineStr">
        <is>
          <t>Integrating Graph Convolutional Networks (GCNNs) and Long Short-Term Memory (LSTM) for Efficient Diagnosis of Autism</t>
        </is>
      </c>
      <c r="J86" s="43" t="inlineStr">
        <is>
          <t>https://doi.org/10.1007/978-3-031-09342-5_11</t>
        </is>
      </c>
      <c r="K86" s="43" t="n"/>
      <c r="L86" s="41" t="n"/>
      <c r="M86" s="43" t="n"/>
      <c r="N86" s="43" t="n"/>
      <c r="O86" s="43" t="inlineStr">
        <is>
          <t>included_prior_final_corpus</t>
        </is>
      </c>
      <c r="P86" s="41" t="inlineStr">
        <is>
          <t>Incluido en corpus final previo</t>
        </is>
      </c>
      <c r="Q86" s="43" t="inlineStr">
        <is>
          <t>Included base</t>
        </is>
      </c>
      <c r="R86" s="43" t="inlineStr">
        <is>
          <t>No</t>
        </is>
      </c>
      <c r="S86" s="41" t="inlineStr">
        <is>
          <t>Prior inclusion; not reassessed in this update</t>
        </is>
      </c>
      <c r="T86" s="41" t="str"/>
      <c r="U86" s="41" t="str"/>
      <c r="V86" s="43" t="n"/>
      <c r="W86" s="43" t="n">
        <v>91</v>
      </c>
      <c r="X86" s="43" t="inlineStr">
        <is>
          <t>https://doi.org/10.1007/978-3-031-09342-5_11</t>
        </is>
      </c>
      <c r="Y86" s="43" t="inlineStr">
        <is>
          <t>doi:10.1007/978-3-031-09342-5_11</t>
        </is>
      </c>
      <c r="Z86" s="43"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AA86" s="43" t="inlineStr">
        <is>
          <t>prior_final_corpus</t>
        </is>
      </c>
      <c r="AB86" s="43">
        <f>COUNTIF($A$2:$A$707,A86)</f>
        <v/>
      </c>
    </row>
    <row r="87" ht="32" customHeight="1">
      <c r="A87" s="43" t="inlineStr">
        <is>
          <t>B-0086</t>
        </is>
      </c>
      <c r="B87" s="43" t="inlineStr">
        <is>
          <t>Base 276</t>
        </is>
      </c>
      <c r="C87" s="43" t="inlineStr">
        <is>
          <t>Base included</t>
        </is>
      </c>
      <c r="D87" s="43" t="n">
        <v>92</v>
      </c>
      <c r="E87" s="43" t="n">
        <v>86</v>
      </c>
      <c r="F87" s="43" t="n">
        <v>92</v>
      </c>
      <c r="G87" s="130" t="n"/>
      <c r="H87" s="130" t="n">
        <v>2025</v>
      </c>
      <c r="I87" s="41" t="inlineStr">
        <is>
          <t>Learning discriminative functional connectivity networks for identifying Autism spectrum disorder</t>
        </is>
      </c>
      <c r="J87" s="43" t="inlineStr">
        <is>
          <t>https://doi.org/10.1016/j.bspc.2024.107466</t>
        </is>
      </c>
      <c r="K87" s="43" t="n"/>
      <c r="L87" s="41" t="n"/>
      <c r="M87" s="43" t="n"/>
      <c r="N87" s="43" t="n"/>
      <c r="O87" s="43" t="inlineStr">
        <is>
          <t>included_prior_final_corpus</t>
        </is>
      </c>
      <c r="P87" s="41" t="inlineStr">
        <is>
          <t>Incluido en corpus final previo</t>
        </is>
      </c>
      <c r="Q87" s="43" t="inlineStr">
        <is>
          <t>Included base</t>
        </is>
      </c>
      <c r="R87" s="43" t="inlineStr">
        <is>
          <t>No</t>
        </is>
      </c>
      <c r="S87" s="41" t="inlineStr">
        <is>
          <t>Prior inclusion; not reassessed in this update</t>
        </is>
      </c>
      <c r="T87" s="41" t="str"/>
      <c r="U87" s="41" t="str"/>
      <c r="V87" s="43" t="n"/>
      <c r="W87" s="43" t="n">
        <v>92</v>
      </c>
      <c r="X87" s="43" t="inlineStr">
        <is>
          <t>https://doi.org/10.1016/j.bspc.2024.107466</t>
        </is>
      </c>
      <c r="Y87" s="43" t="inlineStr">
        <is>
          <t>doi:10.1016/j.bspc.2024.107466</t>
        </is>
      </c>
      <c r="Z87" s="4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AA87" s="43" t="inlineStr">
        <is>
          <t>prior_final_corpus</t>
        </is>
      </c>
      <c r="AB87" s="43">
        <f>COUNTIF($A$2:$A$707,A87)</f>
        <v/>
      </c>
    </row>
    <row r="88" ht="32" customHeight="1">
      <c r="A88" s="43" t="inlineStr">
        <is>
          <t>B-0087</t>
        </is>
      </c>
      <c r="B88" s="43" t="inlineStr">
        <is>
          <t>Base 276</t>
        </is>
      </c>
      <c r="C88" s="43" t="inlineStr">
        <is>
          <t>Base included</t>
        </is>
      </c>
      <c r="D88" s="43" t="n">
        <v>94</v>
      </c>
      <c r="E88" s="43" t="n">
        <v>87</v>
      </c>
      <c r="F88" s="43" t="n">
        <v>94</v>
      </c>
      <c r="G88" s="130" t="n"/>
      <c r="H88" s="130" t="n">
        <v>2023</v>
      </c>
      <c r="I88" s="41" t="inlineStr">
        <is>
          <t>Optimizing a de novo artificial intelligence-based medical device under a predetermined change control plan: Improved ability to detect or rule out pediatric autism</t>
        </is>
      </c>
      <c r="J88" s="43" t="inlineStr">
        <is>
          <t>https://doi.org/10.1016/j.ibmed.2023.100102</t>
        </is>
      </c>
      <c r="K88" s="43" t="n"/>
      <c r="L88" s="41" t="n"/>
      <c r="M88" s="43" t="n"/>
      <c r="N88" s="43" t="n"/>
      <c r="O88" s="43" t="inlineStr">
        <is>
          <t>included_prior_final_corpus</t>
        </is>
      </c>
      <c r="P88" s="41" t="inlineStr">
        <is>
          <t>Incluido en corpus final previo</t>
        </is>
      </c>
      <c r="Q88" s="43" t="inlineStr">
        <is>
          <t>Included base</t>
        </is>
      </c>
      <c r="R88" s="43" t="inlineStr">
        <is>
          <t>No</t>
        </is>
      </c>
      <c r="S88" s="41" t="inlineStr">
        <is>
          <t>Prior inclusion; not reassessed in this update</t>
        </is>
      </c>
      <c r="T88" s="41" t="str"/>
      <c r="U88" s="41" t="str"/>
      <c r="V88" s="43" t="n"/>
      <c r="W88" s="43" t="n">
        <v>94</v>
      </c>
      <c r="X88" s="43" t="inlineStr">
        <is>
          <t>https://doi.org/10.1016/j.ibmed.2023.100102</t>
        </is>
      </c>
      <c r="Y88" s="43" t="inlineStr">
        <is>
          <t>doi:10.1016/j.ibmed.2023.100102</t>
        </is>
      </c>
      <c r="Z88" s="43"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AA88" s="43" t="inlineStr">
        <is>
          <t>prior_final_corpus</t>
        </is>
      </c>
      <c r="AB88" s="43">
        <f>COUNTIF($A$2:$A$707,A88)</f>
        <v/>
      </c>
    </row>
    <row r="89" ht="32" customHeight="1">
      <c r="A89" s="43" t="inlineStr">
        <is>
          <t>B-0088</t>
        </is>
      </c>
      <c r="B89" s="43" t="inlineStr">
        <is>
          <t>Base 276</t>
        </is>
      </c>
      <c r="C89" s="43" t="inlineStr">
        <is>
          <t>Base included</t>
        </is>
      </c>
      <c r="D89" s="43" t="n">
        <v>95</v>
      </c>
      <c r="E89" s="43" t="n">
        <v>88</v>
      </c>
      <c r="F89" s="43" t="n">
        <v>95</v>
      </c>
      <c r="G89" s="130" t="n"/>
      <c r="H89" s="130" t="n">
        <v>2024</v>
      </c>
      <c r="I89" s="41" t="inlineStr">
        <is>
          <t>Physician Versus Large Language Model Chatbot Responses to Web-Based Questions From Autistic Patients in Chinese: Cross-Sectional Comparative Analysis</t>
        </is>
      </c>
      <c r="J89" s="43" t="inlineStr">
        <is>
          <t>https://doi.org/10.2196/54706</t>
        </is>
      </c>
      <c r="K89" s="43" t="n"/>
      <c r="L89" s="41" t="n"/>
      <c r="M89" s="43" t="n"/>
      <c r="N89" s="43" t="n"/>
      <c r="O89" s="43" t="inlineStr">
        <is>
          <t>included_prior_final_corpus</t>
        </is>
      </c>
      <c r="P89" s="41" t="inlineStr">
        <is>
          <t>Incluido en corpus final previo</t>
        </is>
      </c>
      <c r="Q89" s="43" t="inlineStr">
        <is>
          <t>Included base</t>
        </is>
      </c>
      <c r="R89" s="43" t="inlineStr">
        <is>
          <t>No</t>
        </is>
      </c>
      <c r="S89" s="41" t="inlineStr">
        <is>
          <t>Prior inclusion; not reassessed in this update</t>
        </is>
      </c>
      <c r="T89" s="41" t="str"/>
      <c r="U89" s="41" t="str"/>
      <c r="V89" s="43" t="n"/>
      <c r="W89" s="43" t="n">
        <v>95</v>
      </c>
      <c r="X89" s="43" t="inlineStr">
        <is>
          <t>https://doi.org/10.2196/54706</t>
        </is>
      </c>
      <c r="Y89" s="43" t="inlineStr">
        <is>
          <t>doi:10.2196/54706</t>
        </is>
      </c>
      <c r="Z89" s="43"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AA89" s="43" t="inlineStr">
        <is>
          <t>prior_final_corpus</t>
        </is>
      </c>
      <c r="AB89" s="43">
        <f>COUNTIF($A$2:$A$707,A89)</f>
        <v/>
      </c>
    </row>
    <row r="90" ht="32" customHeight="1">
      <c r="A90" s="43" t="inlineStr">
        <is>
          <t>B-0089</t>
        </is>
      </c>
      <c r="B90" s="43" t="inlineStr">
        <is>
          <t>Base 276</t>
        </is>
      </c>
      <c r="C90" s="43" t="inlineStr">
        <is>
          <t>Base included</t>
        </is>
      </c>
      <c r="D90" s="43" t="n">
        <v>96</v>
      </c>
      <c r="E90" s="43" t="n">
        <v>89</v>
      </c>
      <c r="F90" s="43" t="n">
        <v>96</v>
      </c>
      <c r="G90" s="130" t="n"/>
      <c r="H90" s="130" t="n">
        <v>2019</v>
      </c>
      <c r="I90" s="41" t="inlineStr">
        <is>
          <t>Polychlorinated biphenyls influence on autism spectrum disorder risk in the MARBLES cohort</t>
        </is>
      </c>
      <c r="J90" s="43" t="inlineStr">
        <is>
          <t>https://doi.org/10.1016/j.envres.2018.12.061</t>
        </is>
      </c>
      <c r="K90" s="43" t="n"/>
      <c r="L90" s="41" t="n"/>
      <c r="M90" s="43" t="n"/>
      <c r="N90" s="43" t="n"/>
      <c r="O90" s="43" t="inlineStr">
        <is>
          <t>included_prior_final_corpus</t>
        </is>
      </c>
      <c r="P90" s="41" t="inlineStr">
        <is>
          <t>Incluido en corpus final previo</t>
        </is>
      </c>
      <c r="Q90" s="43" t="inlineStr">
        <is>
          <t>Included base</t>
        </is>
      </c>
      <c r="R90" s="43" t="inlineStr">
        <is>
          <t>No</t>
        </is>
      </c>
      <c r="S90" s="41" t="inlineStr">
        <is>
          <t>Prior inclusion; not reassessed in this update</t>
        </is>
      </c>
      <c r="T90" s="41" t="str"/>
      <c r="U90" s="41" t="str"/>
      <c r="V90" s="43" t="n"/>
      <c r="W90" s="43" t="n">
        <v>96</v>
      </c>
      <c r="X90" s="43" t="inlineStr">
        <is>
          <t>https://doi.org/10.1016/j.envres.2018.12.061</t>
        </is>
      </c>
      <c r="Y90" s="43" t="inlineStr">
        <is>
          <t>doi:10.1016/j.envres.2018.12.061</t>
        </is>
      </c>
      <c r="Z90" s="43"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AA90" s="43" t="inlineStr">
        <is>
          <t>prior_final_corpus</t>
        </is>
      </c>
      <c r="AB90" s="43">
        <f>COUNTIF($A$2:$A$707,A90)</f>
        <v/>
      </c>
    </row>
    <row r="91" ht="32" customHeight="1">
      <c r="A91" s="43" t="inlineStr">
        <is>
          <t>B-0090</t>
        </is>
      </c>
      <c r="B91" s="43" t="inlineStr">
        <is>
          <t>Base 276</t>
        </is>
      </c>
      <c r="C91" s="43" t="inlineStr">
        <is>
          <t>Base included</t>
        </is>
      </c>
      <c r="D91" s="43" t="n">
        <v>97</v>
      </c>
      <c r="E91" s="43" t="n">
        <v>90</v>
      </c>
      <c r="F91" s="43" t="n">
        <v>97</v>
      </c>
      <c r="G91" s="130" t="n"/>
      <c r="H91" s="130" t="n">
        <v>2020</v>
      </c>
      <c r="I91" s="41" t="inlineStr">
        <is>
          <t>Predicting Core Characteristics of ASD Through Facial Emotion Recognition and Eye Tracking in Youth.</t>
        </is>
      </c>
      <c r="J91" s="43" t="inlineStr">
        <is>
          <t>https://doi.org/10.1109/EMBC44109.2020.9176843</t>
        </is>
      </c>
      <c r="K91" s="43" t="n"/>
      <c r="L91" s="41" t="n"/>
      <c r="M91" s="43" t="n"/>
      <c r="N91" s="43" t="n"/>
      <c r="O91" s="43" t="inlineStr">
        <is>
          <t>included_prior_final_corpus</t>
        </is>
      </c>
      <c r="P91" s="41" t="inlineStr">
        <is>
          <t>Incluido en corpus final previo</t>
        </is>
      </c>
      <c r="Q91" s="43" t="inlineStr">
        <is>
          <t>Included base</t>
        </is>
      </c>
      <c r="R91" s="43" t="inlineStr">
        <is>
          <t>No</t>
        </is>
      </c>
      <c r="S91" s="41" t="inlineStr">
        <is>
          <t>Prior inclusion; not reassessed in this update</t>
        </is>
      </c>
      <c r="T91" s="41" t="str"/>
      <c r="U91" s="41" t="str"/>
      <c r="V91" s="43" t="n"/>
      <c r="W91" s="43" t="n">
        <v>97</v>
      </c>
      <c r="X91" s="43" t="inlineStr">
        <is>
          <t>https://doi.org/10.1109/EMBC44109.2020.9176843</t>
        </is>
      </c>
      <c r="Y91" s="43" t="inlineStr">
        <is>
          <t>doi:10.1109/embc44109.2020.9176843</t>
        </is>
      </c>
      <c r="Z91" s="43"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AA91" s="43" t="inlineStr">
        <is>
          <t>prior_final_corpus</t>
        </is>
      </c>
      <c r="AB91" s="43">
        <f>COUNTIF($A$2:$A$707,A91)</f>
        <v/>
      </c>
    </row>
    <row r="92" ht="32" customHeight="1">
      <c r="A92" s="43" t="inlineStr">
        <is>
          <t>B-0091</t>
        </is>
      </c>
      <c r="B92" s="43" t="inlineStr">
        <is>
          <t>Base 276</t>
        </is>
      </c>
      <c r="C92" s="43" t="inlineStr">
        <is>
          <t>Base included</t>
        </is>
      </c>
      <c r="D92" s="43" t="n">
        <v>98</v>
      </c>
      <c r="E92" s="43" t="n">
        <v>91</v>
      </c>
      <c r="F92" s="43" t="n">
        <v>98</v>
      </c>
      <c r="G92" s="130" t="n"/>
      <c r="H92" s="130" t="n">
        <v>2024</v>
      </c>
      <c r="I92" s="41" t="inlineStr">
        <is>
          <t>Self-supervised machine learning approach for autism detection in young children using MEG signals</t>
        </is>
      </c>
      <c r="J92" s="43" t="inlineStr">
        <is>
          <t>https://doi.org/10.1016/j.bspc.2024.106671</t>
        </is>
      </c>
      <c r="K92" s="43" t="n"/>
      <c r="L92" s="41" t="n"/>
      <c r="M92" s="43" t="n"/>
      <c r="N92" s="43" t="n"/>
      <c r="O92" s="43" t="inlineStr">
        <is>
          <t>included_prior_final_corpus</t>
        </is>
      </c>
      <c r="P92" s="41" t="inlineStr">
        <is>
          <t>Incluido en corpus final previo</t>
        </is>
      </c>
      <c r="Q92" s="43" t="inlineStr">
        <is>
          <t>Included base</t>
        </is>
      </c>
      <c r="R92" s="43" t="inlineStr">
        <is>
          <t>No</t>
        </is>
      </c>
      <c r="S92" s="41" t="inlineStr">
        <is>
          <t>Prior inclusion; not reassessed in this update</t>
        </is>
      </c>
      <c r="T92" s="41" t="str"/>
      <c r="U92" s="41" t="str"/>
      <c r="V92" s="43" t="n"/>
      <c r="W92" s="43" t="n">
        <v>98</v>
      </c>
      <c r="X92" s="43" t="inlineStr">
        <is>
          <t>https://doi.org/10.1016/j.bspc.2024.106671</t>
        </is>
      </c>
      <c r="Y92" s="43" t="inlineStr">
        <is>
          <t>doi:10.1016/j.bspc.2024.106671</t>
        </is>
      </c>
      <c r="Z92" s="43"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AA92" s="43" t="inlineStr">
        <is>
          <t>prior_final_corpus</t>
        </is>
      </c>
      <c r="AB92" s="43">
        <f>COUNTIF($A$2:$A$707,A92)</f>
        <v/>
      </c>
    </row>
    <row r="93" ht="32" customHeight="1">
      <c r="A93" s="43" t="inlineStr">
        <is>
          <t>B-0092</t>
        </is>
      </c>
      <c r="B93" s="43" t="inlineStr">
        <is>
          <t>Base 276</t>
        </is>
      </c>
      <c r="C93" s="43" t="inlineStr">
        <is>
          <t>Base included</t>
        </is>
      </c>
      <c r="D93" s="43" t="n">
        <v>99</v>
      </c>
      <c r="E93" s="43" t="n">
        <v>92</v>
      </c>
      <c r="F93" s="43" t="n">
        <v>99</v>
      </c>
      <c r="G93" s="130" t="n"/>
      <c r="H93" s="130" t="n">
        <v>2014</v>
      </c>
      <c r="I93" s="41" t="inlineStr">
        <is>
          <t>Serum Brain-derived neurotrophic factor levels in Chinese children with autism spectrum disorders: A pilot study</t>
        </is>
      </c>
      <c r="J93" s="43" t="inlineStr">
        <is>
          <t>https://doi.org/10.1016/j.ijdevneu.2014.06.013</t>
        </is>
      </c>
      <c r="K93" s="43" t="n"/>
      <c r="L93" s="41" t="n"/>
      <c r="M93" s="43" t="n"/>
      <c r="N93" s="43" t="n"/>
      <c r="O93" s="43" t="inlineStr">
        <is>
          <t>included_prior_final_corpus</t>
        </is>
      </c>
      <c r="P93" s="41" t="inlineStr">
        <is>
          <t>Incluido en corpus final previo</t>
        </is>
      </c>
      <c r="Q93" s="43" t="inlineStr">
        <is>
          <t>Included base</t>
        </is>
      </c>
      <c r="R93" s="43" t="inlineStr">
        <is>
          <t>No</t>
        </is>
      </c>
      <c r="S93" s="41" t="inlineStr">
        <is>
          <t>Prior inclusion; not reassessed in this update</t>
        </is>
      </c>
      <c r="T93" s="41" t="str"/>
      <c r="U93" s="41" t="str"/>
      <c r="V93" s="43" t="n"/>
      <c r="W93" s="43" t="n">
        <v>99</v>
      </c>
      <c r="X93" s="43" t="inlineStr">
        <is>
          <t>https://doi.org/10.1016/j.ijdevneu.2014.06.013</t>
        </is>
      </c>
      <c r="Y93" s="43" t="inlineStr">
        <is>
          <t>doi:10.1016/j.ijdevneu.2014.06.013</t>
        </is>
      </c>
      <c r="Z93" s="43"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AA93" s="43" t="inlineStr">
        <is>
          <t>prior_final_corpus</t>
        </is>
      </c>
      <c r="AB93" s="43">
        <f>COUNTIF($A$2:$A$707,A93)</f>
        <v/>
      </c>
    </row>
    <row r="94" ht="32" customHeight="1">
      <c r="A94" s="43" t="inlineStr">
        <is>
          <t>B-0093</t>
        </is>
      </c>
      <c r="B94" s="43" t="inlineStr">
        <is>
          <t>Base 276</t>
        </is>
      </c>
      <c r="C94" s="43" t="inlineStr">
        <is>
          <t>Base included</t>
        </is>
      </c>
      <c r="D94" s="43" t="n">
        <v>100</v>
      </c>
      <c r="E94" s="43" t="n">
        <v>93</v>
      </c>
      <c r="F94" s="43" t="n">
        <v>100</v>
      </c>
      <c r="G94" s="130" t="n"/>
      <c r="H94" s="130" t="n">
        <v>2025</v>
      </c>
      <c r="I94" s="41" t="inlineStr">
        <is>
          <t>Sex Differences in Functional Gradients and Dynamic Functional Connectivity in Preschool-Aged Children With ASD</t>
        </is>
      </c>
      <c r="J94" s="43" t="inlineStr">
        <is>
          <t>https://doi.org/10.1111/cns.70562</t>
        </is>
      </c>
      <c r="K94" s="43" t="n"/>
      <c r="L94" s="41" t="n"/>
      <c r="M94" s="43" t="n"/>
      <c r="N94" s="43" t="n"/>
      <c r="O94" s="43" t="inlineStr">
        <is>
          <t>included_prior_final_corpus</t>
        </is>
      </c>
      <c r="P94" s="41" t="inlineStr">
        <is>
          <t>Incluido en corpus final previo</t>
        </is>
      </c>
      <c r="Q94" s="43" t="inlineStr">
        <is>
          <t>Included base</t>
        </is>
      </c>
      <c r="R94" s="43" t="inlineStr">
        <is>
          <t>No</t>
        </is>
      </c>
      <c r="S94" s="41" t="inlineStr">
        <is>
          <t>Prior inclusion; not reassessed in this update</t>
        </is>
      </c>
      <c r="T94" s="41" t="str"/>
      <c r="U94" s="41" t="str"/>
      <c r="V94" s="43" t="n"/>
      <c r="W94" s="43" t="n">
        <v>100</v>
      </c>
      <c r="X94" s="43" t="inlineStr">
        <is>
          <t>https://doi.org/10.1111/cns.70562</t>
        </is>
      </c>
      <c r="Y94" s="43" t="inlineStr">
        <is>
          <t>doi:10.1111/cns.70562</t>
        </is>
      </c>
      <c r="Z94" s="43"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AA94" s="43" t="inlineStr">
        <is>
          <t>prior_final_corpus</t>
        </is>
      </c>
      <c r="AB94" s="43">
        <f>COUNTIF($A$2:$A$707,A94)</f>
        <v/>
      </c>
    </row>
    <row r="95" ht="32" customHeight="1">
      <c r="A95" s="43" t="inlineStr">
        <is>
          <t>B-0094</t>
        </is>
      </c>
      <c r="B95" s="43" t="inlineStr">
        <is>
          <t>Base 276</t>
        </is>
      </c>
      <c r="C95" s="43" t="inlineStr">
        <is>
          <t>Base included</t>
        </is>
      </c>
      <c r="D95" s="43" t="n">
        <v>102</v>
      </c>
      <c r="E95" s="43" t="n">
        <v>94</v>
      </c>
      <c r="F95" s="43" t="n">
        <v>102</v>
      </c>
      <c r="G95" s="130" t="n"/>
      <c r="H95" s="130" t="n">
        <v>2020</v>
      </c>
      <c r="I95" s="41" t="inlineStr">
        <is>
          <t>Toward continuous social phenotyping: Analyzing gaze patterns in an emotion recognition task for children with autism through wearable smart glasses</t>
        </is>
      </c>
      <c r="J95" s="43" t="inlineStr">
        <is>
          <t>https://doi.org/10.2196/13810</t>
        </is>
      </c>
      <c r="K95" s="43" t="n"/>
      <c r="L95" s="41" t="n"/>
      <c r="M95" s="43" t="n"/>
      <c r="N95" s="43" t="n"/>
      <c r="O95" s="43" t="inlineStr">
        <is>
          <t>included_prior_final_corpus</t>
        </is>
      </c>
      <c r="P95" s="41" t="inlineStr">
        <is>
          <t>Incluido en corpus final previo</t>
        </is>
      </c>
      <c r="Q95" s="43" t="inlineStr">
        <is>
          <t>Included base</t>
        </is>
      </c>
      <c r="R95" s="43" t="inlineStr">
        <is>
          <t>No</t>
        </is>
      </c>
      <c r="S95" s="41" t="inlineStr">
        <is>
          <t>Prior inclusion; not reassessed in this update</t>
        </is>
      </c>
      <c r="T95" s="41" t="str"/>
      <c r="U95" s="41" t="str"/>
      <c r="V95" s="43" t="n"/>
      <c r="W95" s="43" t="n">
        <v>102</v>
      </c>
      <c r="X95" s="43" t="inlineStr">
        <is>
          <t>https://doi.org/10.2196/13810</t>
        </is>
      </c>
      <c r="Y95" s="43" t="inlineStr">
        <is>
          <t>doi:10.2196/13810</t>
        </is>
      </c>
      <c r="Z95" s="43"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AA95" s="43" t="inlineStr">
        <is>
          <t>prior_final_corpus</t>
        </is>
      </c>
      <c r="AB95" s="43">
        <f>COUNTIF($A$2:$A$707,A95)</f>
        <v/>
      </c>
    </row>
    <row r="96" ht="32" customHeight="1">
      <c r="A96" s="43" t="inlineStr">
        <is>
          <t>B-0095</t>
        </is>
      </c>
      <c r="B96" s="43" t="inlineStr">
        <is>
          <t>Base 276</t>
        </is>
      </c>
      <c r="C96" s="43" t="inlineStr">
        <is>
          <t>Base included</t>
        </is>
      </c>
      <c r="D96" s="43" t="n">
        <v>103</v>
      </c>
      <c r="E96" s="43" t="n">
        <v>95</v>
      </c>
      <c r="F96" s="43" t="n">
        <v>103</v>
      </c>
      <c r="G96" s="130" t="n"/>
      <c r="H96" s="130" t="n">
        <v>2018</v>
      </c>
      <c r="I96" s="41" t="inlineStr">
        <is>
          <t>Using machine learning to identify patterns of lifetime health problems in decedents with autism spectrum disorder</t>
        </is>
      </c>
      <c r="J96" s="43" t="inlineStr">
        <is>
          <t>https://doi.org/10.1002/AUR.1960</t>
        </is>
      </c>
      <c r="K96" s="43" t="n"/>
      <c r="L96" s="41" t="n"/>
      <c r="M96" s="43" t="n"/>
      <c r="N96" s="43" t="n"/>
      <c r="O96" s="43" t="inlineStr">
        <is>
          <t>included_prior_final_corpus</t>
        </is>
      </c>
      <c r="P96" s="41" t="inlineStr">
        <is>
          <t>Incluido en corpus final previo</t>
        </is>
      </c>
      <c r="Q96" s="43" t="inlineStr">
        <is>
          <t>Included base</t>
        </is>
      </c>
      <c r="R96" s="43" t="inlineStr">
        <is>
          <t>No</t>
        </is>
      </c>
      <c r="S96" s="41" t="inlineStr">
        <is>
          <t>Prior inclusion; not reassessed in this update</t>
        </is>
      </c>
      <c r="T96" s="41" t="str"/>
      <c r="U96" s="41" t="str"/>
      <c r="V96" s="43" t="n"/>
      <c r="W96" s="43" t="n">
        <v>103</v>
      </c>
      <c r="X96" s="43" t="inlineStr">
        <is>
          <t>https://doi.org/10.1002/AUR.1960</t>
        </is>
      </c>
      <c r="Y96" s="43" t="inlineStr">
        <is>
          <t>doi:10.1002/aur.1960</t>
        </is>
      </c>
      <c r="Z96" s="43"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AA96" s="43" t="inlineStr">
        <is>
          <t>prior_final_corpus</t>
        </is>
      </c>
      <c r="AB96" s="43">
        <f>COUNTIF($A$2:$A$707,A96)</f>
        <v/>
      </c>
    </row>
    <row r="97" ht="32" customHeight="1">
      <c r="A97" s="43" t="inlineStr">
        <is>
          <t>B-0096</t>
        </is>
      </c>
      <c r="B97" s="43" t="inlineStr">
        <is>
          <t>Base 276</t>
        </is>
      </c>
      <c r="C97" s="43" t="inlineStr">
        <is>
          <t>Base included</t>
        </is>
      </c>
      <c r="D97" s="43" t="n">
        <v>104</v>
      </c>
      <c r="E97" s="43" t="n">
        <v>96</v>
      </c>
      <c r="F97" s="43" t="n">
        <v>104</v>
      </c>
      <c r="G97" s="130" t="n"/>
      <c r="H97" s="130" t="n">
        <v>2025</v>
      </c>
      <c r="I97" s="41" t="inlineStr">
        <is>
          <t>A Framework for Comparison and Interpretation of Machine Learning Classifiers to Predict Autism on the ABIDE Dataset</t>
        </is>
      </c>
      <c r="J97" s="43" t="inlineStr">
        <is>
          <t>https://doi.org/10.1002/hbm.70190</t>
        </is>
      </c>
      <c r="K97" s="43" t="n"/>
      <c r="L97" s="41" t="n"/>
      <c r="M97" s="43" t="n"/>
      <c r="N97" s="43" t="n"/>
      <c r="O97" s="43" t="inlineStr">
        <is>
          <t>included_prior_final_corpus</t>
        </is>
      </c>
      <c r="P97" s="41" t="inlineStr">
        <is>
          <t>Incluido en corpus final previo</t>
        </is>
      </c>
      <c r="Q97" s="43" t="inlineStr">
        <is>
          <t>Included base</t>
        </is>
      </c>
      <c r="R97" s="43" t="inlineStr">
        <is>
          <t>No</t>
        </is>
      </c>
      <c r="S97" s="41" t="inlineStr">
        <is>
          <t>Prior inclusion; not reassessed in this update</t>
        </is>
      </c>
      <c r="T97" s="41" t="str"/>
      <c r="U97" s="41" t="str"/>
      <c r="V97" s="43" t="n"/>
      <c r="W97" s="43" t="n">
        <v>104</v>
      </c>
      <c r="X97" s="43" t="inlineStr">
        <is>
          <t>https://doi.org/10.1002/hbm.70190</t>
        </is>
      </c>
      <c r="Y97" s="43" t="inlineStr">
        <is>
          <t>doi:10.1002/hbm.70190</t>
        </is>
      </c>
      <c r="Z97" s="43"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AA97" s="43" t="inlineStr">
        <is>
          <t>prior_final_corpus</t>
        </is>
      </c>
      <c r="AB97" s="43">
        <f>COUNTIF($A$2:$A$707,A97)</f>
        <v/>
      </c>
    </row>
    <row r="98" ht="32" customHeight="1">
      <c r="A98" s="43" t="inlineStr">
        <is>
          <t>B-0097</t>
        </is>
      </c>
      <c r="B98" s="43" t="inlineStr">
        <is>
          <t>Base 276</t>
        </is>
      </c>
      <c r="C98" s="43" t="inlineStr">
        <is>
          <t>Base included</t>
        </is>
      </c>
      <c r="D98" s="43" t="n">
        <v>105</v>
      </c>
      <c r="E98" s="43" t="n">
        <v>97</v>
      </c>
      <c r="F98" s="43" t="n">
        <v>105</v>
      </c>
      <c r="G98" s="130" t="n"/>
      <c r="H98" s="130" t="n">
        <v>2018</v>
      </c>
      <c r="I98" s="41" t="inlineStr">
        <is>
          <t>A Novel Deep Learning Approach for Recognizing Stereotypical Motor Movements within and across Subjects on the Autism Spectrum Disorder</t>
        </is>
      </c>
      <c r="J98" s="43" t="inlineStr">
        <is>
          <t>https://doi.org/10.1155/2018/7186762</t>
        </is>
      </c>
      <c r="K98" s="43" t="n"/>
      <c r="L98" s="41" t="n"/>
      <c r="M98" s="43" t="n"/>
      <c r="N98" s="43" t="n"/>
      <c r="O98" s="43" t="inlineStr">
        <is>
          <t>included_prior_final_corpus</t>
        </is>
      </c>
      <c r="P98" s="41" t="inlineStr">
        <is>
          <t>Incluido en corpus final previo</t>
        </is>
      </c>
      <c r="Q98" s="43" t="inlineStr">
        <is>
          <t>Included base</t>
        </is>
      </c>
      <c r="R98" s="43" t="inlineStr">
        <is>
          <t>No</t>
        </is>
      </c>
      <c r="S98" s="41" t="inlineStr">
        <is>
          <t>Prior inclusion; not reassessed in this update</t>
        </is>
      </c>
      <c r="T98" s="41" t="str"/>
      <c r="U98" s="41" t="str"/>
      <c r="V98" s="43" t="n"/>
      <c r="W98" s="43" t="n">
        <v>105</v>
      </c>
      <c r="X98" s="43" t="inlineStr">
        <is>
          <t>https://doi.org/10.1155/2018/7186762</t>
        </is>
      </c>
      <c r="Y98" s="43" t="inlineStr">
        <is>
          <t>doi:10.1155/2018/7186762</t>
        </is>
      </c>
      <c r="Z98" s="43"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AA98" s="43" t="inlineStr">
        <is>
          <t>prior_final_corpus</t>
        </is>
      </c>
      <c r="AB98" s="43">
        <f>COUNTIF($A$2:$A$707,A98)</f>
        <v/>
      </c>
    </row>
    <row r="99" ht="32" customHeight="1">
      <c r="A99" s="43" t="inlineStr">
        <is>
          <t>B-0098</t>
        </is>
      </c>
      <c r="B99" s="43" t="inlineStr">
        <is>
          <t>Base 276</t>
        </is>
      </c>
      <c r="C99" s="43" t="inlineStr">
        <is>
          <t>Base included</t>
        </is>
      </c>
      <c r="D99" s="43" t="n">
        <v>106</v>
      </c>
      <c r="E99" s="43" t="n">
        <v>98</v>
      </c>
      <c r="F99" s="43" t="n">
        <v>106</v>
      </c>
      <c r="G99" s="130" t="n"/>
      <c r="H99" s="130" t="n">
        <v>2025</v>
      </c>
      <c r="I99" s="41" t="inlineStr">
        <is>
          <t>Analysis of variant interactions in families with autism points to genes involved in the development of the central nervous system</t>
        </is>
      </c>
      <c r="J99" s="43" t="inlineStr">
        <is>
          <t>https://doi.org/10.1371/journal.pone.0326022</t>
        </is>
      </c>
      <c r="K99" s="43" t="n"/>
      <c r="L99" s="41" t="n"/>
      <c r="M99" s="43" t="n"/>
      <c r="N99" s="43" t="n"/>
      <c r="O99" s="43" t="inlineStr">
        <is>
          <t>included_prior_final_corpus</t>
        </is>
      </c>
      <c r="P99" s="41" t="inlineStr">
        <is>
          <t>Incluido en corpus final previo</t>
        </is>
      </c>
      <c r="Q99" s="43" t="inlineStr">
        <is>
          <t>Included base</t>
        </is>
      </c>
      <c r="R99" s="43" t="inlineStr">
        <is>
          <t>No</t>
        </is>
      </c>
      <c r="S99" s="41" t="inlineStr">
        <is>
          <t>Prior inclusion; not reassessed in this update</t>
        </is>
      </c>
      <c r="T99" s="41" t="str"/>
      <c r="U99" s="41" t="str"/>
      <c r="V99" s="43" t="n"/>
      <c r="W99" s="43" t="n">
        <v>106</v>
      </c>
      <c r="X99" s="43" t="inlineStr">
        <is>
          <t>https://doi.org/10.1371/journal.pone.0326022</t>
        </is>
      </c>
      <c r="Y99" s="43" t="inlineStr">
        <is>
          <t>doi:10.1371/journal.pone.0326022</t>
        </is>
      </c>
      <c r="Z99" s="43"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AA99" s="43" t="inlineStr">
        <is>
          <t>prior_final_corpus</t>
        </is>
      </c>
      <c r="AB99" s="43">
        <f>COUNTIF($A$2:$A$707,A99)</f>
        <v/>
      </c>
    </row>
    <row r="100" ht="32" customHeight="1">
      <c r="A100" s="43" t="inlineStr">
        <is>
          <t>B-0099</t>
        </is>
      </c>
      <c r="B100" s="43" t="inlineStr">
        <is>
          <t>Base 276</t>
        </is>
      </c>
      <c r="C100" s="43" t="inlineStr">
        <is>
          <t>Base included</t>
        </is>
      </c>
      <c r="D100" s="43" t="n">
        <v>107</v>
      </c>
      <c r="E100" s="43" t="n">
        <v>99</v>
      </c>
      <c r="F100" s="43" t="n">
        <v>107</v>
      </c>
      <c r="G100" s="130" t="n"/>
      <c r="H100" s="130" t="n">
        <v>2020</v>
      </c>
      <c r="I100" s="41" t="inlineStr">
        <is>
          <t>Detecting High-Functioning Autism in Adults Using Eye Tracking and Machine Learning</t>
        </is>
      </c>
      <c r="J100" s="43" t="inlineStr">
        <is>
          <t>https://doi.org/10.1109/TNSRE.2020.2991675</t>
        </is>
      </c>
      <c r="K100" s="43" t="n"/>
      <c r="L100" s="41" t="n"/>
      <c r="M100" s="43" t="n"/>
      <c r="N100" s="43" t="n"/>
      <c r="O100" s="43" t="inlineStr">
        <is>
          <t>included_prior_final_corpus</t>
        </is>
      </c>
      <c r="P100" s="41" t="inlineStr">
        <is>
          <t>Incluido en corpus final previo</t>
        </is>
      </c>
      <c r="Q100" s="43" t="inlineStr">
        <is>
          <t>Included base</t>
        </is>
      </c>
      <c r="R100" s="43" t="inlineStr">
        <is>
          <t>No</t>
        </is>
      </c>
      <c r="S100" s="41" t="inlineStr">
        <is>
          <t>Prior inclusion; not reassessed in this update</t>
        </is>
      </c>
      <c r="T100" s="41" t="str"/>
      <c r="U100" s="41" t="str"/>
      <c r="V100" s="43" t="n"/>
      <c r="W100" s="43" t="n">
        <v>107</v>
      </c>
      <c r="X100" s="43" t="inlineStr">
        <is>
          <t>https://doi.org/10.1109/TNSRE.2020.2991675</t>
        </is>
      </c>
      <c r="Y100" s="43" t="inlineStr">
        <is>
          <t>doi:10.1109/tnsre.2020.2991675</t>
        </is>
      </c>
      <c r="Z100" s="43"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AA100" s="43" t="inlineStr">
        <is>
          <t>prior_final_corpus</t>
        </is>
      </c>
      <c r="AB100" s="43">
        <f>COUNTIF($A$2:$A$707,A100)</f>
        <v/>
      </c>
    </row>
    <row r="101" ht="32" customHeight="1">
      <c r="A101" s="43" t="inlineStr">
        <is>
          <t>B-0100</t>
        </is>
      </c>
      <c r="B101" s="43" t="inlineStr">
        <is>
          <t>Base 276</t>
        </is>
      </c>
      <c r="C101" s="43" t="inlineStr">
        <is>
          <t>Base included</t>
        </is>
      </c>
      <c r="D101" s="43" t="n">
        <v>108</v>
      </c>
      <c r="E101" s="43" t="n">
        <v>100</v>
      </c>
      <c r="F101" s="43" t="n">
        <v>108</v>
      </c>
      <c r="G101" s="130" t="n"/>
      <c r="H101" s="130" t="n">
        <v>2013</v>
      </c>
      <c r="I101" s="41" t="inlineStr">
        <is>
          <t>Identification of neural connectivity signatures of autism using machine learning</t>
        </is>
      </c>
      <c r="J101" s="43" t="inlineStr">
        <is>
          <t>https://doi.org/10.3389/FNHUM.2013.00670/FULL</t>
        </is>
      </c>
      <c r="K101" s="43" t="n"/>
      <c r="L101" s="41" t="n"/>
      <c r="M101" s="43" t="n"/>
      <c r="N101" s="43" t="n"/>
      <c r="O101" s="43" t="inlineStr">
        <is>
          <t>included_prior_final_corpus</t>
        </is>
      </c>
      <c r="P101" s="41" t="inlineStr">
        <is>
          <t>Incluido en corpus final previo</t>
        </is>
      </c>
      <c r="Q101" s="43" t="inlineStr">
        <is>
          <t>Included base</t>
        </is>
      </c>
      <c r="R101" s="43" t="inlineStr">
        <is>
          <t>No</t>
        </is>
      </c>
      <c r="S101" s="41" t="inlineStr">
        <is>
          <t>Prior inclusion; not reassessed in this update</t>
        </is>
      </c>
      <c r="T101" s="41" t="str"/>
      <c r="U101" s="41" t="str"/>
      <c r="V101" s="43" t="n"/>
      <c r="W101" s="43" t="n">
        <v>108</v>
      </c>
      <c r="X101" s="43" t="inlineStr">
        <is>
          <t>https://doi.org/10.3389/FNHUM.2013.00670/FULL</t>
        </is>
      </c>
      <c r="Y101" s="43" t="inlineStr">
        <is>
          <t>doi:10.3389/fnhum.2013.00670/full</t>
        </is>
      </c>
      <c r="Z101" s="43"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AA101" s="43" t="inlineStr">
        <is>
          <t>prior_final_corpus</t>
        </is>
      </c>
      <c r="AB101" s="43">
        <f>COUNTIF($A$2:$A$707,A101)</f>
        <v/>
      </c>
    </row>
    <row r="102" ht="32" customHeight="1">
      <c r="A102" s="43" t="inlineStr">
        <is>
          <t>B-0101</t>
        </is>
      </c>
      <c r="B102" s="43" t="inlineStr">
        <is>
          <t>Base 276</t>
        </is>
      </c>
      <c r="C102" s="43" t="inlineStr">
        <is>
          <t>Base included</t>
        </is>
      </c>
      <c r="D102" s="43" t="n">
        <v>109</v>
      </c>
      <c r="E102" s="43" t="n">
        <v>101</v>
      </c>
      <c r="F102" s="43" t="n">
        <v>109</v>
      </c>
      <c r="G102" s="130" t="n"/>
      <c r="H102" s="130" t="n">
        <v>2014</v>
      </c>
      <c r="I102" s="41" t="inlineStr">
        <is>
          <t>Identifying autism from neural representations of social interactions: Neurocognitive markers of autism</t>
        </is>
      </c>
      <c r="J102" s="43" t="inlineStr">
        <is>
          <t>https://doi.org/10.1371/journal.pone.0113879</t>
        </is>
      </c>
      <c r="K102" s="43" t="n"/>
      <c r="L102" s="41" t="n"/>
      <c r="M102" s="43" t="n"/>
      <c r="N102" s="43" t="n"/>
      <c r="O102" s="43" t="inlineStr">
        <is>
          <t>included_prior_final_corpus</t>
        </is>
      </c>
      <c r="P102" s="41" t="inlineStr">
        <is>
          <t>Incluido en corpus final previo</t>
        </is>
      </c>
      <c r="Q102" s="43" t="inlineStr">
        <is>
          <t>Included base</t>
        </is>
      </c>
      <c r="R102" s="43" t="inlineStr">
        <is>
          <t>No</t>
        </is>
      </c>
      <c r="S102" s="41" t="inlineStr">
        <is>
          <t>Prior inclusion; not reassessed in this update</t>
        </is>
      </c>
      <c r="T102" s="41" t="str"/>
      <c r="U102" s="41" t="str"/>
      <c r="V102" s="43" t="n"/>
      <c r="W102" s="43" t="n">
        <v>109</v>
      </c>
      <c r="X102" s="43" t="inlineStr">
        <is>
          <t>https://doi.org/10.1371/journal.pone.0113879</t>
        </is>
      </c>
      <c r="Y102" s="43" t="inlineStr">
        <is>
          <t>doi:10.1371/journal.pone.0113879</t>
        </is>
      </c>
      <c r="Z102" s="43"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AA102" s="43" t="inlineStr">
        <is>
          <t>prior_final_corpus</t>
        </is>
      </c>
      <c r="AB102" s="43">
        <f>COUNTIF($A$2:$A$707,A102)</f>
        <v/>
      </c>
    </row>
    <row r="103" ht="32" customHeight="1">
      <c r="A103" s="43" t="inlineStr">
        <is>
          <t>B-0102</t>
        </is>
      </c>
      <c r="B103" s="43" t="inlineStr">
        <is>
          <t>Base 276</t>
        </is>
      </c>
      <c r="C103" s="43" t="inlineStr">
        <is>
          <t>Base included</t>
        </is>
      </c>
      <c r="D103" s="43" t="n">
        <v>110</v>
      </c>
      <c r="E103" s="43" t="n">
        <v>102</v>
      </c>
      <c r="F103" s="43" t="n">
        <v>110</v>
      </c>
      <c r="G103" s="130" t="n"/>
      <c r="H103" s="130" t="n">
        <v>2020</v>
      </c>
      <c r="I103" s="41" t="inlineStr">
        <is>
          <t>Identifying Language and Cognitive Profiles in Children With ASD via a Cluster Analysis Exploration: Implications for the New ICD-11</t>
        </is>
      </c>
      <c r="J103" s="43" t="inlineStr">
        <is>
          <t>https://doi.org/10.1002/aur.2268</t>
        </is>
      </c>
      <c r="K103" s="43" t="n"/>
      <c r="L103" s="41" t="n"/>
      <c r="M103" s="43" t="n"/>
      <c r="N103" s="43" t="n"/>
      <c r="O103" s="43" t="inlineStr">
        <is>
          <t>included_prior_final_corpus</t>
        </is>
      </c>
      <c r="P103" s="41" t="inlineStr">
        <is>
          <t>Incluido en corpus final previo</t>
        </is>
      </c>
      <c r="Q103" s="43" t="inlineStr">
        <is>
          <t>Included base</t>
        </is>
      </c>
      <c r="R103" s="43" t="inlineStr">
        <is>
          <t>No</t>
        </is>
      </c>
      <c r="S103" s="41" t="inlineStr">
        <is>
          <t>Prior inclusion; not reassessed in this update</t>
        </is>
      </c>
      <c r="T103" s="41" t="str"/>
      <c r="U103" s="41" t="str"/>
      <c r="V103" s="43" t="n"/>
      <c r="W103" s="43" t="n">
        <v>110</v>
      </c>
      <c r="X103" s="43" t="inlineStr">
        <is>
          <t>https://doi.org/10.1002/aur.2268</t>
        </is>
      </c>
      <c r="Y103" s="43" t="inlineStr">
        <is>
          <t>doi:10.1002/aur.2268</t>
        </is>
      </c>
      <c r="Z103" s="43"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AA103" s="43" t="inlineStr">
        <is>
          <t>prior_final_corpus</t>
        </is>
      </c>
      <c r="AB103" s="43">
        <f>COUNTIF($A$2:$A$707,A103)</f>
        <v/>
      </c>
    </row>
    <row r="104" ht="32" customHeight="1">
      <c r="A104" s="43" t="inlineStr">
        <is>
          <t>B-0103</t>
        </is>
      </c>
      <c r="B104" s="43" t="inlineStr">
        <is>
          <t>Base 276</t>
        </is>
      </c>
      <c r="C104" s="43" t="inlineStr">
        <is>
          <t>Base included</t>
        </is>
      </c>
      <c r="D104" s="43" t="n">
        <v>111</v>
      </c>
      <c r="E104" s="43" t="n">
        <v>103</v>
      </c>
      <c r="F104" s="43" t="n">
        <v>111</v>
      </c>
      <c r="G104" s="130" t="n"/>
      <c r="H104" s="130" t="n">
        <v>2023</v>
      </c>
      <c r="I104" s="41" t="inlineStr">
        <is>
          <t>On the Utility of Parents' Historical Data to Investigate the Causes of Autism Spectrum Disorder: A Data Mining-Based Framework</t>
        </is>
      </c>
      <c r="J104" s="43" t="inlineStr">
        <is>
          <t>https://doi.org/10.1016/j.irbm.2023.100780</t>
        </is>
      </c>
      <c r="K104" s="43" t="n"/>
      <c r="L104" s="41" t="n"/>
      <c r="M104" s="43" t="n"/>
      <c r="N104" s="43" t="n"/>
      <c r="O104" s="43" t="inlineStr">
        <is>
          <t>included_prior_final_corpus</t>
        </is>
      </c>
      <c r="P104" s="41" t="inlineStr">
        <is>
          <t>Incluido en corpus final previo</t>
        </is>
      </c>
      <c r="Q104" s="43" t="inlineStr">
        <is>
          <t>Included base</t>
        </is>
      </c>
      <c r="R104" s="43" t="inlineStr">
        <is>
          <t>No</t>
        </is>
      </c>
      <c r="S104" s="41" t="inlineStr">
        <is>
          <t>Prior inclusion; not reassessed in this update</t>
        </is>
      </c>
      <c r="T104" s="41" t="str"/>
      <c r="U104" s="41" t="str"/>
      <c r="V104" s="43" t="n"/>
      <c r="W104" s="43" t="n">
        <v>111</v>
      </c>
      <c r="X104" s="43" t="inlineStr">
        <is>
          <t>https://doi.org/10.1016/j.irbm.2023.100780</t>
        </is>
      </c>
      <c r="Y104" s="43" t="inlineStr">
        <is>
          <t>doi:10.1016/j.irbm.2023.100780</t>
        </is>
      </c>
      <c r="Z104" s="43"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AA104" s="43" t="inlineStr">
        <is>
          <t>prior_final_corpus</t>
        </is>
      </c>
      <c r="AB104" s="43">
        <f>COUNTIF($A$2:$A$707,A104)</f>
        <v/>
      </c>
    </row>
    <row r="105" ht="32" customHeight="1">
      <c r="A105" s="43" t="inlineStr">
        <is>
          <t>B-0104</t>
        </is>
      </c>
      <c r="B105" s="43" t="inlineStr">
        <is>
          <t>Base 276</t>
        </is>
      </c>
      <c r="C105" s="43" t="inlineStr">
        <is>
          <t>Base included</t>
        </is>
      </c>
      <c r="D105" s="43" t="n">
        <v>112</v>
      </c>
      <c r="E105" s="43" t="n">
        <v>104</v>
      </c>
      <c r="F105" s="43" t="n">
        <v>112</v>
      </c>
      <c r="G105" s="130" t="n"/>
      <c r="H105" s="130" t="n">
        <v>2023</v>
      </c>
      <c r="I105" s="41" t="inlineStr">
        <is>
          <t>Structural variants identified using non-Mendelian inheritance patterns advance the mechanistic understanding of autism spectrum disorder</t>
        </is>
      </c>
      <c r="J105" s="43" t="inlineStr">
        <is>
          <t>https://doi.org/10.1016/j.xhgg.2022.100150</t>
        </is>
      </c>
      <c r="K105" s="43" t="n"/>
      <c r="L105" s="41" t="n"/>
      <c r="M105" s="43" t="n"/>
      <c r="N105" s="43" t="n"/>
      <c r="O105" s="43" t="inlineStr">
        <is>
          <t>included_prior_final_corpus</t>
        </is>
      </c>
      <c r="P105" s="41" t="inlineStr">
        <is>
          <t>Incluido en corpus final previo</t>
        </is>
      </c>
      <c r="Q105" s="43" t="inlineStr">
        <is>
          <t>Included base</t>
        </is>
      </c>
      <c r="R105" s="43" t="inlineStr">
        <is>
          <t>No</t>
        </is>
      </c>
      <c r="S105" s="41" t="inlineStr">
        <is>
          <t>Prior inclusion; not reassessed in this update</t>
        </is>
      </c>
      <c r="T105" s="41" t="str"/>
      <c r="U105" s="41" t="str"/>
      <c r="V105" s="43" t="n"/>
      <c r="W105" s="43" t="n">
        <v>112</v>
      </c>
      <c r="X105" s="43" t="inlineStr">
        <is>
          <t>https://doi.org/10.1016/j.xhgg.2022.100150</t>
        </is>
      </c>
      <c r="Y105" s="43" t="inlineStr">
        <is>
          <t>doi:10.1016/j.xhgg.2022.100150</t>
        </is>
      </c>
      <c r="Z105" s="43"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AA105" s="43" t="inlineStr">
        <is>
          <t>prior_final_corpus</t>
        </is>
      </c>
      <c r="AB105" s="43">
        <f>COUNTIF($A$2:$A$707,A105)</f>
        <v/>
      </c>
    </row>
    <row r="106" ht="32" customHeight="1">
      <c r="A106" s="43" t="inlineStr">
        <is>
          <t>B-0105</t>
        </is>
      </c>
      <c r="B106" s="43" t="inlineStr">
        <is>
          <t>Base 276</t>
        </is>
      </c>
      <c r="C106" s="43" t="inlineStr">
        <is>
          <t>Base included</t>
        </is>
      </c>
      <c r="D106" s="43" t="n">
        <v>113</v>
      </c>
      <c r="E106" s="43" t="n">
        <v>105</v>
      </c>
      <c r="F106" s="43" t="n">
        <v>113</v>
      </c>
      <c r="G106" s="130" t="n"/>
      <c r="H106" s="130" t="n">
        <v>2023</v>
      </c>
      <c r="I106" s="41" t="inlineStr">
        <is>
          <t>Transient hearing abnormalities precede social deficits in a mouse model of autism</t>
        </is>
      </c>
      <c r="J106" s="43" t="inlineStr">
        <is>
          <t>https://doi.org/10.1016/j.bbr.2022.114149</t>
        </is>
      </c>
      <c r="K106" s="43" t="n"/>
      <c r="L106" s="41" t="n"/>
      <c r="M106" s="43" t="n"/>
      <c r="N106" s="43" t="n"/>
      <c r="O106" s="43" t="inlineStr">
        <is>
          <t>included_prior_final_corpus</t>
        </is>
      </c>
      <c r="P106" s="41" t="inlineStr">
        <is>
          <t>Incluido en corpus final previo</t>
        </is>
      </c>
      <c r="Q106" s="43" t="inlineStr">
        <is>
          <t>Included base</t>
        </is>
      </c>
      <c r="R106" s="43" t="inlineStr">
        <is>
          <t>No</t>
        </is>
      </c>
      <c r="S106" s="41" t="inlineStr">
        <is>
          <t>Prior inclusion; not reassessed in this update</t>
        </is>
      </c>
      <c r="T106" s="41" t="str"/>
      <c r="U106" s="41" t="str"/>
      <c r="V106" s="43" t="n"/>
      <c r="W106" s="43" t="n">
        <v>113</v>
      </c>
      <c r="X106" s="43" t="inlineStr">
        <is>
          <t>https://doi.org/10.1016/j.bbr.2022.114149</t>
        </is>
      </c>
      <c r="Y106" s="43" t="inlineStr">
        <is>
          <t>doi:10.1016/j.bbr.2022.114149</t>
        </is>
      </c>
      <c r="Z106" s="43"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AA106" s="43" t="inlineStr">
        <is>
          <t>prior_final_corpus</t>
        </is>
      </c>
      <c r="AB106" s="43">
        <f>COUNTIF($A$2:$A$707,A106)</f>
        <v/>
      </c>
    </row>
    <row r="107" ht="32" customHeight="1">
      <c r="A107" s="43" t="inlineStr">
        <is>
          <t>B-0106</t>
        </is>
      </c>
      <c r="B107" s="43" t="inlineStr">
        <is>
          <t>Base 276</t>
        </is>
      </c>
      <c r="C107" s="43" t="inlineStr">
        <is>
          <t>Base included</t>
        </is>
      </c>
      <c r="D107" s="43" t="n">
        <v>114</v>
      </c>
      <c r="E107" s="43" t="n">
        <v>106</v>
      </c>
      <c r="F107" s="43" t="n">
        <v>114</v>
      </c>
      <c r="G107" s="130" t="n"/>
      <c r="H107" s="130" t="n">
        <v>2024</v>
      </c>
      <c r="I107" s="41" t="inlineStr">
        <is>
          <t>Early-stage identification of autism in children using gesture monitoring based on artificial intelligence</t>
        </is>
      </c>
      <c r="J107" s="43" t="inlineStr">
        <is>
          <t>https://doi.org/10.1016/B978-0-443-19073-5.00018-5</t>
        </is>
      </c>
      <c r="K107" s="43" t="n"/>
      <c r="L107" s="41" t="n"/>
      <c r="M107" s="43" t="n"/>
      <c r="N107" s="43" t="n"/>
      <c r="O107" s="43" t="inlineStr">
        <is>
          <t>included_prior_final_corpus</t>
        </is>
      </c>
      <c r="P107" s="41" t="inlineStr">
        <is>
          <t>Incluido en corpus final previo</t>
        </is>
      </c>
      <c r="Q107" s="43" t="inlineStr">
        <is>
          <t>Included base</t>
        </is>
      </c>
      <c r="R107" s="43" t="inlineStr">
        <is>
          <t>No</t>
        </is>
      </c>
      <c r="S107" s="41" t="inlineStr">
        <is>
          <t>Prior inclusion; not reassessed in this update</t>
        </is>
      </c>
      <c r="T107" s="41" t="str"/>
      <c r="U107" s="41" t="str"/>
      <c r="V107" s="43" t="n"/>
      <c r="W107" s="43" t="n">
        <v>114</v>
      </c>
      <c r="X107" s="43" t="inlineStr">
        <is>
          <t>https://doi.org/10.1016/B978-0-443-19073-5.00018-5</t>
        </is>
      </c>
      <c r="Y107" s="43" t="inlineStr">
        <is>
          <t>doi:10.1016/b978-0-443-19073-5.00018-5</t>
        </is>
      </c>
      <c r="Z107" s="43"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AA107" s="43" t="inlineStr">
        <is>
          <t>prior_final_corpus</t>
        </is>
      </c>
      <c r="AB107" s="43">
        <f>COUNTIF($A$2:$A$707,A107)</f>
        <v/>
      </c>
    </row>
    <row r="108" ht="32" customHeight="1">
      <c r="A108" s="43" t="inlineStr">
        <is>
          <t>B-0107</t>
        </is>
      </c>
      <c r="B108" s="43" t="inlineStr">
        <is>
          <t>Base 276</t>
        </is>
      </c>
      <c r="C108" s="43" t="inlineStr">
        <is>
          <t>Base included</t>
        </is>
      </c>
      <c r="D108" s="43" t="n">
        <v>115</v>
      </c>
      <c r="E108" s="43" t="n">
        <v>107</v>
      </c>
      <c r="F108" s="43" t="n">
        <v>115</v>
      </c>
      <c r="G108" s="130" t="n"/>
      <c r="H108" s="130" t="n">
        <v>2025</v>
      </c>
      <c r="I108" s="41" t="inlineStr">
        <is>
          <t>Electromagnetic Interaction Algorithm (EIA)-Based Feature Selection With Adaptive Kernel Attention Network (AKAttNet) for Autism Spectrum Disorder Classification</t>
        </is>
      </c>
      <c r="J108" s="43" t="inlineStr">
        <is>
          <t>https://doi.org/10.1002/jdn.70034</t>
        </is>
      </c>
      <c r="K108" s="43" t="n"/>
      <c r="L108" s="41" t="n"/>
      <c r="M108" s="43" t="n"/>
      <c r="N108" s="43" t="n"/>
      <c r="O108" s="43" t="inlineStr">
        <is>
          <t>included_prior_final_corpus</t>
        </is>
      </c>
      <c r="P108" s="41" t="inlineStr">
        <is>
          <t>Incluido en corpus final previo</t>
        </is>
      </c>
      <c r="Q108" s="43" t="inlineStr">
        <is>
          <t>Included base</t>
        </is>
      </c>
      <c r="R108" s="43" t="inlineStr">
        <is>
          <t>No</t>
        </is>
      </c>
      <c r="S108" s="41" t="inlineStr">
        <is>
          <t>Prior inclusion; not reassessed in this update</t>
        </is>
      </c>
      <c r="T108" s="41" t="str"/>
      <c r="U108" s="41" t="str"/>
      <c r="V108" s="43" t="n"/>
      <c r="W108" s="43" t="n">
        <v>115</v>
      </c>
      <c r="X108" s="43" t="inlineStr">
        <is>
          <t>https://doi.org/10.1002/jdn.70034</t>
        </is>
      </c>
      <c r="Y108" s="43" t="inlineStr">
        <is>
          <t>doi:10.1002/jdn.70034</t>
        </is>
      </c>
      <c r="Z108" s="43"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AA108" s="43" t="inlineStr">
        <is>
          <t>prior_final_corpus</t>
        </is>
      </c>
      <c r="AB108" s="43">
        <f>COUNTIF($A$2:$A$707,A108)</f>
        <v/>
      </c>
    </row>
    <row r="109" ht="32" customHeight="1">
      <c r="A109" s="43" t="inlineStr">
        <is>
          <t>B-0108</t>
        </is>
      </c>
      <c r="B109" s="43" t="inlineStr">
        <is>
          <t>Base 276</t>
        </is>
      </c>
      <c r="C109" s="43" t="inlineStr">
        <is>
          <t>Base included</t>
        </is>
      </c>
      <c r="D109" s="43" t="n">
        <v>116</v>
      </c>
      <c r="E109" s="43" t="n">
        <v>108</v>
      </c>
      <c r="F109" s="43" t="n">
        <v>116</v>
      </c>
      <c r="G109" s="130" t="n"/>
      <c r="H109" s="130" t="n">
        <v>2016</v>
      </c>
      <c r="I109" s="41" t="inlineStr">
        <is>
          <t>Use of machine learning for behavioral distinction of autism and ADHD</t>
        </is>
      </c>
      <c r="J109" s="43" t="inlineStr">
        <is>
          <t>https://doi.org/10.1038/tp.2015.221</t>
        </is>
      </c>
      <c r="K109" s="43" t="n"/>
      <c r="L109" s="41" t="n"/>
      <c r="M109" s="43" t="n"/>
      <c r="N109" s="43" t="n"/>
      <c r="O109" s="43" t="inlineStr">
        <is>
          <t>included_prior_final_corpus</t>
        </is>
      </c>
      <c r="P109" s="41" t="inlineStr">
        <is>
          <t>Incluido en corpus final previo</t>
        </is>
      </c>
      <c r="Q109" s="43" t="inlineStr">
        <is>
          <t>Included base</t>
        </is>
      </c>
      <c r="R109" s="43" t="inlineStr">
        <is>
          <t>No</t>
        </is>
      </c>
      <c r="S109" s="41" t="inlineStr">
        <is>
          <t>Prior inclusion; not reassessed in this update</t>
        </is>
      </c>
      <c r="T109" s="41" t="str"/>
      <c r="U109" s="41" t="str"/>
      <c r="V109" s="43" t="n"/>
      <c r="W109" s="43" t="n">
        <v>116</v>
      </c>
      <c r="X109" s="43" t="inlineStr">
        <is>
          <t>https://doi.org/10.1038/tp.2015.221</t>
        </is>
      </c>
      <c r="Y109" s="43" t="inlineStr">
        <is>
          <t>doi:10.1038/tp.2015.221</t>
        </is>
      </c>
      <c r="Z109" s="43"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AA109" s="43" t="inlineStr">
        <is>
          <t>prior_final_corpus</t>
        </is>
      </c>
      <c r="AB109" s="43">
        <f>COUNTIF($A$2:$A$707,A109)</f>
        <v/>
      </c>
    </row>
    <row r="110" ht="32" customHeight="1">
      <c r="A110" s="43" t="inlineStr">
        <is>
          <t>B-0109</t>
        </is>
      </c>
      <c r="B110" s="43" t="inlineStr">
        <is>
          <t>Base 276</t>
        </is>
      </c>
      <c r="C110" s="43" t="inlineStr">
        <is>
          <t>Base included</t>
        </is>
      </c>
      <c r="D110" s="43" t="n">
        <v>117</v>
      </c>
      <c r="E110" s="43" t="n">
        <v>109</v>
      </c>
      <c r="F110" s="43" t="n">
        <v>117</v>
      </c>
      <c r="G110" s="130" t="n"/>
      <c r="H110" s="130" t="n">
        <v>2019</v>
      </c>
      <c r="I110" s="41" t="inlineStr">
        <is>
          <t>A Machine Learning Strategy for Autism Screening in Toddlers</t>
        </is>
      </c>
      <c r="J110" s="43" t="inlineStr">
        <is>
          <t>https://doi.org/10.1097/DBP.0000000000000668</t>
        </is>
      </c>
      <c r="K110" s="43" t="n"/>
      <c r="L110" s="41" t="n"/>
      <c r="M110" s="43" t="n"/>
      <c r="N110" s="43" t="n"/>
      <c r="O110" s="43" t="inlineStr">
        <is>
          <t>included_prior_final_corpus</t>
        </is>
      </c>
      <c r="P110" s="41" t="inlineStr">
        <is>
          <t>Incluido en corpus final previo</t>
        </is>
      </c>
      <c r="Q110" s="43" t="inlineStr">
        <is>
          <t>Included base</t>
        </is>
      </c>
      <c r="R110" s="43" t="inlineStr">
        <is>
          <t>No</t>
        </is>
      </c>
      <c r="S110" s="41" t="inlineStr">
        <is>
          <t>Prior inclusion; not reassessed in this update</t>
        </is>
      </c>
      <c r="T110" s="41" t="str"/>
      <c r="U110" s="41" t="str"/>
      <c r="V110" s="43" t="n"/>
      <c r="W110" s="43" t="n">
        <v>117</v>
      </c>
      <c r="X110" s="43" t="inlineStr">
        <is>
          <t>https://doi.org/10.1097/DBP.0000000000000668</t>
        </is>
      </c>
      <c r="Y110" s="43" t="inlineStr">
        <is>
          <t>doi:10.1097/dbp.0000000000000668</t>
        </is>
      </c>
      <c r="Z110" s="43"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AA110" s="43" t="inlineStr">
        <is>
          <t>prior_final_corpus</t>
        </is>
      </c>
      <c r="AB110" s="43">
        <f>COUNTIF($A$2:$A$707,A110)</f>
        <v/>
      </c>
    </row>
    <row r="111" ht="32" customHeight="1">
      <c r="A111" s="43" t="inlineStr">
        <is>
          <t>B-0110</t>
        </is>
      </c>
      <c r="B111" s="43" t="inlineStr">
        <is>
          <t>Base 276</t>
        </is>
      </c>
      <c r="C111" s="43" t="inlineStr">
        <is>
          <t>Base included</t>
        </is>
      </c>
      <c r="D111" s="43" t="n">
        <v>118</v>
      </c>
      <c r="E111" s="43" t="n">
        <v>110</v>
      </c>
      <c r="F111" s="43" t="n">
        <v>118</v>
      </c>
      <c r="G111" s="130" t="n"/>
      <c r="H111" s="130" t="n">
        <v>2023</v>
      </c>
      <c r="I111" s="41" t="inlineStr">
        <is>
          <t>Early detection of autism using digital behavioral phenotyping</t>
        </is>
      </c>
      <c r="J111" s="43" t="inlineStr">
        <is>
          <t>https://doi.org/10.1038/s41591-023-02574-3</t>
        </is>
      </c>
      <c r="K111" s="43" t="n"/>
      <c r="L111" s="41" t="n"/>
      <c r="M111" s="43" t="n"/>
      <c r="N111" s="43" t="n"/>
      <c r="O111" s="43" t="inlineStr">
        <is>
          <t>included_prior_final_corpus</t>
        </is>
      </c>
      <c r="P111" s="41" t="inlineStr">
        <is>
          <t>Incluido en corpus final previo</t>
        </is>
      </c>
      <c r="Q111" s="43" t="inlineStr">
        <is>
          <t>Included base</t>
        </is>
      </c>
      <c r="R111" s="43" t="inlineStr">
        <is>
          <t>No</t>
        </is>
      </c>
      <c r="S111" s="41" t="inlineStr">
        <is>
          <t>Prior inclusion; not reassessed in this update</t>
        </is>
      </c>
      <c r="T111" s="41" t="str"/>
      <c r="U111" s="41" t="str"/>
      <c r="V111" s="43" t="n"/>
      <c r="W111" s="43" t="n">
        <v>118</v>
      </c>
      <c r="X111" s="43" t="inlineStr">
        <is>
          <t>https://doi.org/10.1038/s41591-023-02574-3</t>
        </is>
      </c>
      <c r="Y111" s="43" t="inlineStr">
        <is>
          <t>doi:10.1038/s41591-023-02574-3</t>
        </is>
      </c>
      <c r="Z111" s="43"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AA111" s="43" t="inlineStr">
        <is>
          <t>prior_final_corpus</t>
        </is>
      </c>
      <c r="AB111" s="43">
        <f>COUNTIF($A$2:$A$707,A111)</f>
        <v/>
      </c>
    </row>
    <row r="112" ht="32" customHeight="1">
      <c r="A112" s="43" t="inlineStr">
        <is>
          <t>B-0111</t>
        </is>
      </c>
      <c r="B112" s="43" t="inlineStr">
        <is>
          <t>Base 276</t>
        </is>
      </c>
      <c r="C112" s="43" t="inlineStr">
        <is>
          <t>Base included</t>
        </is>
      </c>
      <c r="D112" s="43" t="n">
        <v>119</v>
      </c>
      <c r="E112" s="43" t="n">
        <v>111</v>
      </c>
      <c r="F112" s="43" t="n">
        <v>119</v>
      </c>
      <c r="G112" s="130" t="n"/>
      <c r="H112" s="130" t="n">
        <v>2016</v>
      </c>
      <c r="I112" s="41" t="inlineStr">
        <is>
          <t>Ensemble statistical and subspace clustering model for analysis of autism spectrum disorder phenotypes</t>
        </is>
      </c>
      <c r="J112" s="43" t="inlineStr">
        <is>
          <t>https://doi.org/10.1109/EMBC.2016.7591440</t>
        </is>
      </c>
      <c r="K112" s="43" t="n"/>
      <c r="L112" s="41" t="n"/>
      <c r="M112" s="43" t="n"/>
      <c r="N112" s="43" t="n"/>
      <c r="O112" s="43" t="inlineStr">
        <is>
          <t>included_prior_final_corpus</t>
        </is>
      </c>
      <c r="P112" s="41" t="inlineStr">
        <is>
          <t>Incluido en corpus final previo</t>
        </is>
      </c>
      <c r="Q112" s="43" t="inlineStr">
        <is>
          <t>Included base</t>
        </is>
      </c>
      <c r="R112" s="43" t="inlineStr">
        <is>
          <t>No</t>
        </is>
      </c>
      <c r="S112" s="41" t="inlineStr">
        <is>
          <t>Prior inclusion; not reassessed in this update</t>
        </is>
      </c>
      <c r="T112" s="41" t="str"/>
      <c r="U112" s="41" t="str"/>
      <c r="V112" s="43" t="n"/>
      <c r="W112" s="43" t="n">
        <v>119</v>
      </c>
      <c r="X112" s="43" t="inlineStr">
        <is>
          <t>https://doi.org/10.1109/EMBC.2016.7591440</t>
        </is>
      </c>
      <c r="Y112" s="43" t="inlineStr">
        <is>
          <t>doi:10.1109/embc.2016.7591440</t>
        </is>
      </c>
      <c r="Z112" s="43"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AA112" s="43" t="inlineStr">
        <is>
          <t>prior_final_corpus</t>
        </is>
      </c>
      <c r="AB112" s="43">
        <f>COUNTIF($A$2:$A$707,A112)</f>
        <v/>
      </c>
    </row>
    <row r="113" ht="32" customHeight="1">
      <c r="A113" s="43" t="inlineStr">
        <is>
          <t>B-0112</t>
        </is>
      </c>
      <c r="B113" s="43" t="inlineStr">
        <is>
          <t>Base 276</t>
        </is>
      </c>
      <c r="C113" s="43" t="inlineStr">
        <is>
          <t>Base included</t>
        </is>
      </c>
      <c r="D113" s="43" t="n">
        <v>120</v>
      </c>
      <c r="E113" s="43" t="n">
        <v>112</v>
      </c>
      <c r="F113" s="43" t="n">
        <v>120</v>
      </c>
      <c r="G113" s="130" t="n"/>
      <c r="H113" s="130" t="n">
        <v>2025</v>
      </c>
      <c r="I113" s="41" t="inlineStr">
        <is>
          <t>Screening autism spectrum disorder in children using machine learning on speech transcripts</t>
        </is>
      </c>
      <c r="J113" s="43" t="inlineStr">
        <is>
          <t>https://doi.org/10.1038/s41598-025-01500-6</t>
        </is>
      </c>
      <c r="K113" s="43" t="n"/>
      <c r="L113" s="41" t="n"/>
      <c r="M113" s="43" t="n"/>
      <c r="N113" s="43" t="n"/>
      <c r="O113" s="43" t="inlineStr">
        <is>
          <t>included_prior_final_corpus</t>
        </is>
      </c>
      <c r="P113" s="41" t="inlineStr">
        <is>
          <t>Incluido en corpus final previo</t>
        </is>
      </c>
      <c r="Q113" s="43" t="inlineStr">
        <is>
          <t>Included base</t>
        </is>
      </c>
      <c r="R113" s="43" t="inlineStr">
        <is>
          <t>No</t>
        </is>
      </c>
      <c r="S113" s="41" t="inlineStr">
        <is>
          <t>Prior inclusion; not reassessed in this update</t>
        </is>
      </c>
      <c r="T113" s="41" t="str"/>
      <c r="U113" s="41" t="str"/>
      <c r="V113" s="43" t="n"/>
      <c r="W113" s="43" t="n">
        <v>120</v>
      </c>
      <c r="X113" s="43" t="inlineStr">
        <is>
          <t>https://doi.org/10.1038/s41598-025-01500-6</t>
        </is>
      </c>
      <c r="Y113" s="43" t="inlineStr">
        <is>
          <t>doi:10.1038/s41598-025-01500-6</t>
        </is>
      </c>
      <c r="Z113" s="4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AA113" s="43" t="inlineStr">
        <is>
          <t>prior_final_corpus</t>
        </is>
      </c>
      <c r="AB113" s="43">
        <f>COUNTIF($A$2:$A$707,A113)</f>
        <v/>
      </c>
    </row>
    <row r="114" ht="32" customHeight="1">
      <c r="A114" s="43" t="inlineStr">
        <is>
          <t>B-0113</t>
        </is>
      </c>
      <c r="B114" s="43" t="inlineStr">
        <is>
          <t>Base 276</t>
        </is>
      </c>
      <c r="C114" s="43" t="inlineStr">
        <is>
          <t>Base included</t>
        </is>
      </c>
      <c r="D114" s="43" t="n">
        <v>121</v>
      </c>
      <c r="E114" s="43" t="n">
        <v>113</v>
      </c>
      <c r="F114" s="43" t="n">
        <v>121</v>
      </c>
      <c r="G114" s="130" t="n"/>
      <c r="H114" s="130" t="n">
        <v>2016</v>
      </c>
      <c r="I114" s="41" t="inlineStr">
        <is>
          <t>46.3 ARTIFICIAL INTELLIGENCE: UTILIZING GOOGLE GLASS AND OTHER MOBILE APPLICATIONS FOR SOCIAL SKILLS TRAINING IN AUTISM SPECTRUM DISORDERS</t>
        </is>
      </c>
      <c r="J114" s="43" t="inlineStr">
        <is>
          <t>https://doi.org/10.1016/j.jaac.2016.07.715</t>
        </is>
      </c>
      <c r="K114" s="43" t="n"/>
      <c r="L114" s="41" t="n"/>
      <c r="M114" s="43" t="n"/>
      <c r="N114" s="43" t="n"/>
      <c r="O114" s="43" t="inlineStr">
        <is>
          <t>included_prior_final_corpus</t>
        </is>
      </c>
      <c r="P114" s="41" t="inlineStr">
        <is>
          <t>Incluido en corpus final previo</t>
        </is>
      </c>
      <c r="Q114" s="43" t="inlineStr">
        <is>
          <t>Included base</t>
        </is>
      </c>
      <c r="R114" s="43" t="inlineStr">
        <is>
          <t>No</t>
        </is>
      </c>
      <c r="S114" s="41" t="inlineStr">
        <is>
          <t>Prior inclusion; not reassessed in this update</t>
        </is>
      </c>
      <c r="T114" s="41" t="str"/>
      <c r="U114" s="41" t="str"/>
      <c r="V114" s="43" t="n"/>
      <c r="W114" s="43" t="n">
        <v>121</v>
      </c>
      <c r="X114" s="43" t="inlineStr">
        <is>
          <t>https://doi.org/10.1016/j.jaac.2016.07.715</t>
        </is>
      </c>
      <c r="Y114" s="43" t="inlineStr">
        <is>
          <t>doi:10.1016/j.jaac.2016.07.715</t>
        </is>
      </c>
      <c r="Z114" s="43"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AA114" s="43" t="inlineStr">
        <is>
          <t>prior_final_corpus</t>
        </is>
      </c>
      <c r="AB114" s="43">
        <f>COUNTIF($A$2:$A$707,A114)</f>
        <v/>
      </c>
    </row>
    <row r="115" ht="32" customHeight="1">
      <c r="A115" s="43" t="inlineStr">
        <is>
          <t>B-0114</t>
        </is>
      </c>
      <c r="B115" s="43" t="inlineStr">
        <is>
          <t>Base 276</t>
        </is>
      </c>
      <c r="C115" s="43" t="inlineStr">
        <is>
          <t>Base included</t>
        </is>
      </c>
      <c r="D115" s="43" t="n">
        <v>122</v>
      </c>
      <c r="E115" s="43" t="n">
        <v>114</v>
      </c>
      <c r="F115" s="43" t="n">
        <v>122</v>
      </c>
      <c r="G115" s="130" t="n"/>
      <c r="H115" s="130" t="n">
        <v>2025</v>
      </c>
      <c r="I115" s="41" t="inlineStr">
        <is>
          <t>A Quantum-Based Machine Learning Approach for Autism Detection Using Common Spatial Patterns of EEG Signals</t>
        </is>
      </c>
      <c r="J115" s="43" t="inlineStr">
        <is>
          <t>https://doi.org/10.1109/ACCESS.2025.3531979</t>
        </is>
      </c>
      <c r="K115" s="43" t="n"/>
      <c r="L115" s="41" t="n"/>
      <c r="M115" s="43" t="n"/>
      <c r="N115" s="43" t="n"/>
      <c r="O115" s="43" t="inlineStr">
        <is>
          <t>included_prior_final_corpus</t>
        </is>
      </c>
      <c r="P115" s="41" t="inlineStr">
        <is>
          <t>Incluido en corpus final previo</t>
        </is>
      </c>
      <c r="Q115" s="43" t="inlineStr">
        <is>
          <t>Included base</t>
        </is>
      </c>
      <c r="R115" s="43" t="inlineStr">
        <is>
          <t>No</t>
        </is>
      </c>
      <c r="S115" s="41" t="inlineStr">
        <is>
          <t>Prior inclusion; not reassessed in this update</t>
        </is>
      </c>
      <c r="T115" s="41" t="str"/>
      <c r="U115" s="41" t="str"/>
      <c r="V115" s="43" t="n"/>
      <c r="W115" s="43" t="n">
        <v>122</v>
      </c>
      <c r="X115" s="43" t="inlineStr">
        <is>
          <t>https://doi.org/10.1109/ACCESS.2025.3531979</t>
        </is>
      </c>
      <c r="Y115" s="43" t="inlineStr">
        <is>
          <t>doi:10.1109/access.2025.3531979</t>
        </is>
      </c>
      <c r="Z115" s="43"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AA115" s="43" t="inlineStr">
        <is>
          <t>prior_final_corpus</t>
        </is>
      </c>
      <c r="AB115" s="43">
        <f>COUNTIF($A$2:$A$707,A115)</f>
        <v/>
      </c>
    </row>
    <row r="116" ht="32" customHeight="1">
      <c r="A116" s="43" t="inlineStr">
        <is>
          <t>B-0115</t>
        </is>
      </c>
      <c r="B116" s="43" t="inlineStr">
        <is>
          <t>Base 276</t>
        </is>
      </c>
      <c r="C116" s="43" t="inlineStr">
        <is>
          <t>Base included</t>
        </is>
      </c>
      <c r="D116" s="43" t="n">
        <v>124</v>
      </c>
      <c r="E116" s="43" t="n">
        <v>115</v>
      </c>
      <c r="F116" s="43" t="n">
        <v>124</v>
      </c>
      <c r="G116" s="130" t="n"/>
      <c r="H116" s="130" t="n">
        <v>2023</v>
      </c>
      <c r="I116" s="41" t="inlineStr">
        <is>
          <t>ASD2-TL∗ GTO: Autism spectrum disorders detection via transfer learning with gorilla troops optimizer framework</t>
        </is>
      </c>
      <c r="J116" s="43" t="inlineStr">
        <is>
          <t>https://doi.org/10.1016/j.heliyon.2023.e21530</t>
        </is>
      </c>
      <c r="K116" s="43" t="n"/>
      <c r="L116" s="41" t="n"/>
      <c r="M116" s="43" t="n"/>
      <c r="N116" s="43" t="n"/>
      <c r="O116" s="43" t="inlineStr">
        <is>
          <t>included_prior_final_corpus</t>
        </is>
      </c>
      <c r="P116" s="41" t="inlineStr">
        <is>
          <t>Incluido en corpus final previo</t>
        </is>
      </c>
      <c r="Q116" s="43" t="inlineStr">
        <is>
          <t>Included base</t>
        </is>
      </c>
      <c r="R116" s="43" t="inlineStr">
        <is>
          <t>No</t>
        </is>
      </c>
      <c r="S116" s="41" t="inlineStr">
        <is>
          <t>Prior inclusion; not reassessed in this update</t>
        </is>
      </c>
      <c r="T116" s="41" t="str"/>
      <c r="U116" s="41" t="str"/>
      <c r="V116" s="43" t="n"/>
      <c r="W116" s="43" t="n">
        <v>124</v>
      </c>
      <c r="X116" s="43" t="inlineStr">
        <is>
          <t>https://doi.org/10.1016/j.heliyon.2023.e21530</t>
        </is>
      </c>
      <c r="Y116" s="43" t="inlineStr">
        <is>
          <t>doi:10.1016/j.heliyon.2023.e21530</t>
        </is>
      </c>
      <c r="Z116" s="43"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AA116" s="43" t="inlineStr">
        <is>
          <t>prior_final_corpus</t>
        </is>
      </c>
      <c r="AB116" s="43">
        <f>COUNTIF($A$2:$A$707,A116)</f>
        <v/>
      </c>
    </row>
    <row r="117" ht="32" customHeight="1">
      <c r="A117" s="43" t="inlineStr">
        <is>
          <t>B-0116</t>
        </is>
      </c>
      <c r="B117" s="43" t="inlineStr">
        <is>
          <t>Base 276</t>
        </is>
      </c>
      <c r="C117" s="43" t="inlineStr">
        <is>
          <t>Base included</t>
        </is>
      </c>
      <c r="D117" s="43" t="n">
        <v>125</v>
      </c>
      <c r="E117" s="43" t="n">
        <v>116</v>
      </c>
      <c r="F117" s="43" t="n">
        <v>125</v>
      </c>
      <c r="G117" s="130" t="n"/>
      <c r="H117" s="130" t="n">
        <v>2019</v>
      </c>
      <c r="I117" s="41" t="inlineStr">
        <is>
          <t>Diagnosis of Autism Spectrum Disorders in Young Children Based on Resting-State Functional Magnetic Resonance Imaging Data Using Convolutional Neural Networks</t>
        </is>
      </c>
      <c r="J117" s="43" t="inlineStr">
        <is>
          <t>https://doi.org/10.1007/s10278-019-00196-1</t>
        </is>
      </c>
      <c r="K117" s="43" t="n"/>
      <c r="L117" s="41" t="n"/>
      <c r="M117" s="43" t="n"/>
      <c r="N117" s="43" t="n"/>
      <c r="O117" s="43" t="inlineStr">
        <is>
          <t>included_prior_final_corpus</t>
        </is>
      </c>
      <c r="P117" s="41" t="inlineStr">
        <is>
          <t>Incluido en corpus final previo</t>
        </is>
      </c>
      <c r="Q117" s="43" t="inlineStr">
        <is>
          <t>Included base</t>
        </is>
      </c>
      <c r="R117" s="43" t="inlineStr">
        <is>
          <t>No</t>
        </is>
      </c>
      <c r="S117" s="41" t="inlineStr">
        <is>
          <t>Prior inclusion; not reassessed in this update</t>
        </is>
      </c>
      <c r="T117" s="41" t="str"/>
      <c r="U117" s="41" t="str"/>
      <c r="V117" s="43" t="n"/>
      <c r="W117" s="43" t="n">
        <v>125</v>
      </c>
      <c r="X117" s="43" t="inlineStr">
        <is>
          <t>https://doi.org/10.1007/s10278-019-00196-1</t>
        </is>
      </c>
      <c r="Y117" s="43" t="inlineStr">
        <is>
          <t>doi:10.1007/s10278-019-00196-1</t>
        </is>
      </c>
      <c r="Z117" s="43"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AA117" s="43" t="inlineStr">
        <is>
          <t>prior_final_corpus</t>
        </is>
      </c>
      <c r="AB117" s="43">
        <f>COUNTIF($A$2:$A$707,A117)</f>
        <v/>
      </c>
    </row>
    <row r="118" ht="32" customHeight="1">
      <c r="A118" s="43" t="inlineStr">
        <is>
          <t>B-0117</t>
        </is>
      </c>
      <c r="B118" s="43" t="inlineStr">
        <is>
          <t>Base 276</t>
        </is>
      </c>
      <c r="C118" s="43" t="inlineStr">
        <is>
          <t>Base included</t>
        </is>
      </c>
      <c r="D118" s="43" t="n">
        <v>128</v>
      </c>
      <c r="E118" s="43" t="n">
        <v>117</v>
      </c>
      <c r="F118" s="43" t="n">
        <v>128</v>
      </c>
      <c r="G118" s="130" t="n"/>
      <c r="H118" s="130" t="n">
        <v>2018</v>
      </c>
      <c r="I118" s="41" t="inlineStr">
        <is>
          <t>Improvement of attention-deficit/hyperactivity disorder symptoms in school-aged children, adolescents, and young adults with autism via a digital smartglasses-based socioemotional coaching aid: Short-term, uncontrolled pilot study</t>
        </is>
      </c>
      <c r="J118" s="43" t="inlineStr">
        <is>
          <t>https://doi.org/10.2196/mental.9631</t>
        </is>
      </c>
      <c r="K118" s="43" t="n"/>
      <c r="L118" s="41" t="n"/>
      <c r="M118" s="43" t="n"/>
      <c r="N118" s="43" t="n"/>
      <c r="O118" s="43" t="inlineStr">
        <is>
          <t>included_prior_final_corpus</t>
        </is>
      </c>
      <c r="P118" s="41" t="inlineStr">
        <is>
          <t>Incluido en corpus final previo</t>
        </is>
      </c>
      <c r="Q118" s="43" t="inlineStr">
        <is>
          <t>Included base</t>
        </is>
      </c>
      <c r="R118" s="43" t="inlineStr">
        <is>
          <t>No</t>
        </is>
      </c>
      <c r="S118" s="41" t="inlineStr">
        <is>
          <t>Prior inclusion; not reassessed in this update</t>
        </is>
      </c>
      <c r="T118" s="41" t="str"/>
      <c r="U118" s="41" t="str"/>
      <c r="V118" s="43" t="n"/>
      <c r="W118" s="43" t="n">
        <v>128</v>
      </c>
      <c r="X118" s="43" t="inlineStr">
        <is>
          <t>https://doi.org/10.2196/mental.9631</t>
        </is>
      </c>
      <c r="Y118" s="43" t="inlineStr">
        <is>
          <t>doi:10.2196/mental.9631</t>
        </is>
      </c>
      <c r="Z118" s="43"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AA118" s="43" t="inlineStr">
        <is>
          <t>prior_final_corpus</t>
        </is>
      </c>
      <c r="AB118" s="43">
        <f>COUNTIF($A$2:$A$707,A118)</f>
        <v/>
      </c>
    </row>
    <row r="119" ht="32" customHeight="1">
      <c r="A119" s="43" t="inlineStr">
        <is>
          <t>B-0118</t>
        </is>
      </c>
      <c r="B119" s="43" t="inlineStr">
        <is>
          <t>Base 276</t>
        </is>
      </c>
      <c r="C119" s="43" t="inlineStr">
        <is>
          <t>Base included</t>
        </is>
      </c>
      <c r="D119" s="43" t="n">
        <v>129</v>
      </c>
      <c r="E119" s="43" t="n">
        <v>118</v>
      </c>
      <c r="F119" s="43" t="n">
        <v>129</v>
      </c>
      <c r="G119" s="130" t="n"/>
      <c r="H119" s="130" t="n">
        <v>2025</v>
      </c>
      <c r="I119" s="41" t="inlineStr">
        <is>
          <t>Investigating Diagnostic Data and Performance Implications in the Autism AI Dataset</t>
        </is>
      </c>
      <c r="J119" s="43" t="inlineStr">
        <is>
          <t>https://doi.org/10.1007/978-981-96-6960-8_26</t>
        </is>
      </c>
      <c r="K119" s="43" t="n"/>
      <c r="L119" s="41" t="n"/>
      <c r="M119" s="43" t="n"/>
      <c r="N119" s="43" t="n"/>
      <c r="O119" s="43" t="inlineStr">
        <is>
          <t>included_prior_final_corpus</t>
        </is>
      </c>
      <c r="P119" s="41" t="inlineStr">
        <is>
          <t>Incluido en corpus final previo</t>
        </is>
      </c>
      <c r="Q119" s="43" t="inlineStr">
        <is>
          <t>Included base</t>
        </is>
      </c>
      <c r="R119" s="43" t="inlineStr">
        <is>
          <t>No</t>
        </is>
      </c>
      <c r="S119" s="41" t="inlineStr">
        <is>
          <t>Prior inclusion; not reassessed in this update</t>
        </is>
      </c>
      <c r="T119" s="41" t="str"/>
      <c r="U119" s="41" t="str"/>
      <c r="V119" s="43" t="n"/>
      <c r="W119" s="43" t="n">
        <v>129</v>
      </c>
      <c r="X119" s="43" t="inlineStr">
        <is>
          <t>https://doi.org/10.1007/978-981-96-6960-8_26</t>
        </is>
      </c>
      <c r="Y119" s="43" t="inlineStr">
        <is>
          <t>doi:10.1007/978-981-96-6960-8_26</t>
        </is>
      </c>
      <c r="Z119" s="4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AA119" s="43" t="inlineStr">
        <is>
          <t>prior_final_corpus</t>
        </is>
      </c>
      <c r="AB119" s="43">
        <f>COUNTIF($A$2:$A$707,A119)</f>
        <v/>
      </c>
    </row>
    <row r="120" ht="32" customHeight="1">
      <c r="A120" s="43" t="inlineStr">
        <is>
          <t>B-0119</t>
        </is>
      </c>
      <c r="B120" s="43" t="inlineStr">
        <is>
          <t>Base 276</t>
        </is>
      </c>
      <c r="C120" s="43" t="inlineStr">
        <is>
          <t>Base included</t>
        </is>
      </c>
      <c r="D120" s="43" t="n">
        <v>130</v>
      </c>
      <c r="E120" s="43" t="n">
        <v>119</v>
      </c>
      <c r="F120" s="43" t="n">
        <v>130</v>
      </c>
      <c r="G120" s="130" t="n"/>
      <c r="H120" s="130" t="n">
        <v>2025</v>
      </c>
      <c r="I120" s="41" t="inlineStr">
        <is>
          <t>Large-scale examination of early-age sex differences in neurotypical toddlers and those with autism spectrum disorder or other developmental conditions</t>
        </is>
      </c>
      <c r="J120" s="43" t="inlineStr">
        <is>
          <t>https://doi.org/10.1038/s41562-025-02132-6</t>
        </is>
      </c>
      <c r="K120" s="43" t="n"/>
      <c r="L120" s="41" t="n"/>
      <c r="M120" s="43" t="n"/>
      <c r="N120" s="43" t="n"/>
      <c r="O120" s="43" t="inlineStr">
        <is>
          <t>included_prior_final_corpus</t>
        </is>
      </c>
      <c r="P120" s="41" t="inlineStr">
        <is>
          <t>Incluido en corpus final previo</t>
        </is>
      </c>
      <c r="Q120" s="43" t="inlineStr">
        <is>
          <t>Included base</t>
        </is>
      </c>
      <c r="R120" s="43" t="inlineStr">
        <is>
          <t>No</t>
        </is>
      </c>
      <c r="S120" s="41" t="inlineStr">
        <is>
          <t>Prior inclusion; not reassessed in this update</t>
        </is>
      </c>
      <c r="T120" s="41" t="str"/>
      <c r="U120" s="41" t="str"/>
      <c r="V120" s="43" t="n"/>
      <c r="W120" s="43" t="n">
        <v>130</v>
      </c>
      <c r="X120" s="43" t="inlineStr">
        <is>
          <t>https://doi.org/10.1038/s41562-025-02132-6</t>
        </is>
      </c>
      <c r="Y120" s="43" t="inlineStr">
        <is>
          <t>doi:10.1038/s41562-025-02132-6</t>
        </is>
      </c>
      <c r="Z120" s="43"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AA120" s="43" t="inlineStr">
        <is>
          <t>prior_final_corpus</t>
        </is>
      </c>
      <c r="AB120" s="43">
        <f>COUNTIF($A$2:$A$707,A120)</f>
        <v/>
      </c>
    </row>
    <row r="121" ht="32" customHeight="1">
      <c r="A121" s="43" t="inlineStr">
        <is>
          <t>B-0120</t>
        </is>
      </c>
      <c r="B121" s="43" t="inlineStr">
        <is>
          <t>Base 276</t>
        </is>
      </c>
      <c r="C121" s="43" t="inlineStr">
        <is>
          <t>Base included</t>
        </is>
      </c>
      <c r="D121" s="43" t="n">
        <v>131</v>
      </c>
      <c r="E121" s="43" t="n">
        <v>120</v>
      </c>
      <c r="F121" s="43" t="n">
        <v>131</v>
      </c>
      <c r="G121" s="130" t="n"/>
      <c r="H121" s="130" t="n">
        <v>2016</v>
      </c>
      <c r="I121" s="41" t="inlineStr">
        <is>
          <t>Online concerns of parents suspecting autism spectrum disorder in their child: Content analysis of signs and automated prediction of risk</t>
        </is>
      </c>
      <c r="J121" s="43" t="inlineStr">
        <is>
          <t>https://doi.org/10.2196/jmir.5439</t>
        </is>
      </c>
      <c r="K121" s="43" t="n"/>
      <c r="L121" s="41" t="n"/>
      <c r="M121" s="43" t="n"/>
      <c r="N121" s="43" t="n"/>
      <c r="O121" s="43" t="inlineStr">
        <is>
          <t>included_prior_final_corpus</t>
        </is>
      </c>
      <c r="P121" s="41" t="inlineStr">
        <is>
          <t>Incluido en corpus final previo</t>
        </is>
      </c>
      <c r="Q121" s="43" t="inlineStr">
        <is>
          <t>Included base</t>
        </is>
      </c>
      <c r="R121" s="43" t="inlineStr">
        <is>
          <t>No</t>
        </is>
      </c>
      <c r="S121" s="41" t="inlineStr">
        <is>
          <t>Prior inclusion; not reassessed in this update</t>
        </is>
      </c>
      <c r="T121" s="41" t="str"/>
      <c r="U121" s="41" t="str"/>
      <c r="V121" s="43" t="n"/>
      <c r="W121" s="43" t="n">
        <v>131</v>
      </c>
      <c r="X121" s="43" t="inlineStr">
        <is>
          <t>https://doi.org/10.2196/jmir.5439</t>
        </is>
      </c>
      <c r="Y121" s="43" t="inlineStr">
        <is>
          <t>doi:10.2196/jmir.5439</t>
        </is>
      </c>
      <c r="Z121" s="43"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AA121" s="43" t="inlineStr">
        <is>
          <t>prior_final_corpus</t>
        </is>
      </c>
      <c r="AB121" s="43">
        <f>COUNTIF($A$2:$A$707,A121)</f>
        <v/>
      </c>
    </row>
    <row r="122" ht="32" customHeight="1">
      <c r="A122" s="43" t="inlineStr">
        <is>
          <t>B-0121</t>
        </is>
      </c>
      <c r="B122" s="43" t="inlineStr">
        <is>
          <t>Base 276</t>
        </is>
      </c>
      <c r="C122" s="43" t="inlineStr">
        <is>
          <t>Base included</t>
        </is>
      </c>
      <c r="D122" s="43" t="n">
        <v>132</v>
      </c>
      <c r="E122" s="43" t="n">
        <v>121</v>
      </c>
      <c r="F122" s="43" t="n">
        <v>132</v>
      </c>
      <c r="G122" s="130" t="n"/>
      <c r="H122" s="130" t="n">
        <v>2016</v>
      </c>
      <c r="I122" s="41" t="inlineStr">
        <is>
          <t>Use of machine learning to improve autism screening and diagnostic instruments: Effectiveness, efficiency, and multi‐instrument fusion</t>
        </is>
      </c>
      <c r="J122" s="43" t="inlineStr">
        <is>
          <t>https://doi.org/10.1111/JCPP.12559</t>
        </is>
      </c>
      <c r="K122" s="43" t="n"/>
      <c r="L122" s="41" t="n"/>
      <c r="M122" s="43" t="n"/>
      <c r="N122" s="43" t="n"/>
      <c r="O122" s="43" t="inlineStr">
        <is>
          <t>included_prior_final_corpus</t>
        </is>
      </c>
      <c r="P122" s="41" t="inlineStr">
        <is>
          <t>Incluido en corpus final previo</t>
        </is>
      </c>
      <c r="Q122" s="43" t="inlineStr">
        <is>
          <t>Included base</t>
        </is>
      </c>
      <c r="R122" s="43" t="inlineStr">
        <is>
          <t>No</t>
        </is>
      </c>
      <c r="S122" s="41" t="inlineStr">
        <is>
          <t>Prior inclusion; not reassessed in this update</t>
        </is>
      </c>
      <c r="T122" s="41" t="str"/>
      <c r="U122" s="41" t="str"/>
      <c r="V122" s="43" t="n"/>
      <c r="W122" s="43" t="n">
        <v>132</v>
      </c>
      <c r="X122" s="43" t="inlineStr">
        <is>
          <t>https://doi.org/10.1111/JCPP.12559</t>
        </is>
      </c>
      <c r="Y122" s="43" t="inlineStr">
        <is>
          <t>doi:10.1111/jcpp.12559</t>
        </is>
      </c>
      <c r="Z122" s="43"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AA122" s="43" t="inlineStr">
        <is>
          <t>prior_final_corpus</t>
        </is>
      </c>
      <c r="AB122" s="43">
        <f>COUNTIF($A$2:$A$707,A122)</f>
        <v/>
      </c>
    </row>
    <row r="123" ht="32" customHeight="1">
      <c r="A123" s="43" t="inlineStr">
        <is>
          <t>B-0122</t>
        </is>
      </c>
      <c r="B123" s="43" t="inlineStr">
        <is>
          <t>Base 276</t>
        </is>
      </c>
      <c r="C123" s="43" t="inlineStr">
        <is>
          <t>Base included</t>
        </is>
      </c>
      <c r="D123" s="43" t="n">
        <v>133</v>
      </c>
      <c r="E123" s="43" t="n">
        <v>122</v>
      </c>
      <c r="F123" s="43" t="n">
        <v>133</v>
      </c>
      <c r="G123" s="130" t="n"/>
      <c r="H123" s="130" t="n">
        <v>2022</v>
      </c>
      <c r="I123" s="41" t="inlineStr">
        <is>
          <t>A data driven machine learning approach to differentiate between autism spectrum disorder and attention-deficit/hyperactivity disorder based on the best-practice diagnostic instruments for autism</t>
        </is>
      </c>
      <c r="J123" s="43" t="inlineStr">
        <is>
          <t>https://doi.org/10.1038/s41598-022-21719-x</t>
        </is>
      </c>
      <c r="K123" s="43" t="n"/>
      <c r="L123" s="41" t="n"/>
      <c r="M123" s="43" t="n"/>
      <c r="N123" s="43" t="n"/>
      <c r="O123" s="43" t="inlineStr">
        <is>
          <t>included_prior_final_corpus</t>
        </is>
      </c>
      <c r="P123" s="41" t="inlineStr">
        <is>
          <t>Incluido en corpus final previo</t>
        </is>
      </c>
      <c r="Q123" s="43" t="inlineStr">
        <is>
          <t>Included base</t>
        </is>
      </c>
      <c r="R123" s="43" t="inlineStr">
        <is>
          <t>No</t>
        </is>
      </c>
      <c r="S123" s="41" t="inlineStr">
        <is>
          <t>Prior inclusion; not reassessed in this update</t>
        </is>
      </c>
      <c r="T123" s="41" t="str"/>
      <c r="U123" s="41" t="str"/>
      <c r="V123" s="43" t="n"/>
      <c r="W123" s="43" t="n">
        <v>133</v>
      </c>
      <c r="X123" s="43" t="inlineStr">
        <is>
          <t>https://doi.org/10.1038/s41598-022-21719-x</t>
        </is>
      </c>
      <c r="Y123" s="43" t="inlineStr">
        <is>
          <t>doi:10.1038/s41598-022-21719-x</t>
        </is>
      </c>
      <c r="Z123" s="4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AA123" s="43" t="inlineStr">
        <is>
          <t>prior_final_corpus</t>
        </is>
      </c>
      <c r="AB123" s="43">
        <f>COUNTIF($A$2:$A$707,A123)</f>
        <v/>
      </c>
    </row>
    <row r="124" ht="32" customHeight="1">
      <c r="A124" s="43" t="inlineStr">
        <is>
          <t>B-0123</t>
        </is>
      </c>
      <c r="B124" s="43" t="inlineStr">
        <is>
          <t>Base 276</t>
        </is>
      </c>
      <c r="C124" s="43" t="inlineStr">
        <is>
          <t>Base included</t>
        </is>
      </c>
      <c r="D124" s="43" t="n">
        <v>134</v>
      </c>
      <c r="E124" s="43" t="n">
        <v>123</v>
      </c>
      <c r="F124" s="43" t="n">
        <v>134</v>
      </c>
      <c r="G124" s="130" t="n"/>
      <c r="H124" s="130" t="n">
        <v>2021</v>
      </c>
      <c r="I124" s="41" t="inlineStr">
        <is>
          <t>A deep learning predictive classifier for autism screening and diagnosis</t>
        </is>
      </c>
      <c r="J124" s="43" t="inlineStr">
        <is>
          <t>https://doi.org/10.1016/B978-0-12-822822-7.00011-9</t>
        </is>
      </c>
      <c r="K124" s="43" t="n"/>
      <c r="L124" s="41" t="n"/>
      <c r="M124" s="43" t="n"/>
      <c r="N124" s="43" t="n"/>
      <c r="O124" s="43" t="inlineStr">
        <is>
          <t>included_prior_final_corpus</t>
        </is>
      </c>
      <c r="P124" s="41" t="inlineStr">
        <is>
          <t>Incluido en corpus final previo</t>
        </is>
      </c>
      <c r="Q124" s="43" t="inlineStr">
        <is>
          <t>Included base</t>
        </is>
      </c>
      <c r="R124" s="43" t="inlineStr">
        <is>
          <t>No</t>
        </is>
      </c>
      <c r="S124" s="41" t="inlineStr">
        <is>
          <t>Prior inclusion; not reassessed in this update</t>
        </is>
      </c>
      <c r="T124" s="41" t="str"/>
      <c r="U124" s="41" t="str"/>
      <c r="V124" s="43" t="n"/>
      <c r="W124" s="43" t="n">
        <v>134</v>
      </c>
      <c r="X124" s="43" t="inlineStr">
        <is>
          <t>https://doi.org/10.1016/B978-0-12-822822-7.00011-9</t>
        </is>
      </c>
      <c r="Y124" s="43" t="inlineStr">
        <is>
          <t>doi:10.1016/b978-0-12-822822-7.00011-9</t>
        </is>
      </c>
      <c r="Z124" s="43"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AA124" s="43" t="inlineStr">
        <is>
          <t>prior_final_corpus</t>
        </is>
      </c>
      <c r="AB124" s="43">
        <f>COUNTIF($A$2:$A$707,A124)</f>
        <v/>
      </c>
    </row>
    <row r="125" ht="32" customHeight="1">
      <c r="A125" s="43" t="inlineStr">
        <is>
          <t>B-0124</t>
        </is>
      </c>
      <c r="B125" s="43" t="inlineStr">
        <is>
          <t>Base 276</t>
        </is>
      </c>
      <c r="C125" s="43" t="inlineStr">
        <is>
          <t>Base included</t>
        </is>
      </c>
      <c r="D125" s="43" t="n">
        <v>135</v>
      </c>
      <c r="E125" s="43" t="n">
        <v>124</v>
      </c>
      <c r="F125" s="43" t="n">
        <v>135</v>
      </c>
      <c r="G125" s="130" t="n"/>
      <c r="H125" s="130" t="n">
        <v>2022</v>
      </c>
      <c r="I125" s="41" t="inlineStr">
        <is>
          <t>A Deep Neural Network-Based Model for Screening Autism Spectrum Disorder Using the Quantitative Checklist for Autism in Toddlers (QCHAT)</t>
        </is>
      </c>
      <c r="J125" s="43" t="inlineStr">
        <is>
          <t>https://doi.org/10.1007/s10803-021-05141-2</t>
        </is>
      </c>
      <c r="K125" s="43" t="n"/>
      <c r="L125" s="41" t="n"/>
      <c r="M125" s="43" t="n"/>
      <c r="N125" s="43" t="n"/>
      <c r="O125" s="43" t="inlineStr">
        <is>
          <t>included_prior_final_corpus</t>
        </is>
      </c>
      <c r="P125" s="41" t="inlineStr">
        <is>
          <t>Incluido en corpus final previo</t>
        </is>
      </c>
      <c r="Q125" s="43" t="inlineStr">
        <is>
          <t>Included base</t>
        </is>
      </c>
      <c r="R125" s="43" t="inlineStr">
        <is>
          <t>No</t>
        </is>
      </c>
      <c r="S125" s="41" t="inlineStr">
        <is>
          <t>Prior inclusion; not reassessed in this update</t>
        </is>
      </c>
      <c r="T125" s="41" t="str"/>
      <c r="U125" s="41" t="str"/>
      <c r="V125" s="43" t="n"/>
      <c r="W125" s="43" t="n">
        <v>135</v>
      </c>
      <c r="X125" s="43" t="inlineStr">
        <is>
          <t>https://doi.org/10.1007/s10803-021-05141-2</t>
        </is>
      </c>
      <c r="Y125" s="43" t="inlineStr">
        <is>
          <t>doi:10.1007/s10803-021-05141-2</t>
        </is>
      </c>
      <c r="Z125" s="43"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AA125" s="43" t="inlineStr">
        <is>
          <t>prior_final_corpus</t>
        </is>
      </c>
      <c r="AB125" s="43">
        <f>COUNTIF($A$2:$A$707,A125)</f>
        <v/>
      </c>
    </row>
    <row r="126" ht="32" customHeight="1">
      <c r="A126" s="43" t="inlineStr">
        <is>
          <t>B-0125</t>
        </is>
      </c>
      <c r="B126" s="43" t="inlineStr">
        <is>
          <t>Base 276</t>
        </is>
      </c>
      <c r="C126" s="43" t="inlineStr">
        <is>
          <t>Base included</t>
        </is>
      </c>
      <c r="D126" s="43" t="n">
        <v>136</v>
      </c>
      <c r="E126" s="43" t="n">
        <v>125</v>
      </c>
      <c r="F126" s="43" t="n">
        <v>136</v>
      </c>
      <c r="G126" s="130" t="n"/>
      <c r="H126" s="130" t="n">
        <v>2022</v>
      </c>
      <c r="I126" s="41" t="inlineStr">
        <is>
          <t>A semi-supervised autoencoder for autism disease diagnosis</t>
        </is>
      </c>
      <c r="J126" s="43" t="inlineStr">
        <is>
          <t>https://doi.org/10.1016/j.neucom.2022.02.017</t>
        </is>
      </c>
      <c r="K126" s="43" t="n"/>
      <c r="L126" s="41" t="n"/>
      <c r="M126" s="43" t="n"/>
      <c r="N126" s="43" t="n"/>
      <c r="O126" s="43" t="inlineStr">
        <is>
          <t>included_prior_final_corpus</t>
        </is>
      </c>
      <c r="P126" s="41" t="inlineStr">
        <is>
          <t>Incluido en corpus final previo</t>
        </is>
      </c>
      <c r="Q126" s="43" t="inlineStr">
        <is>
          <t>Included base</t>
        </is>
      </c>
      <c r="R126" s="43" t="inlineStr">
        <is>
          <t>No</t>
        </is>
      </c>
      <c r="S126" s="41" t="inlineStr">
        <is>
          <t>Prior inclusion; not reassessed in this update</t>
        </is>
      </c>
      <c r="T126" s="41" t="str"/>
      <c r="U126" s="41" t="str"/>
      <c r="V126" s="43" t="n"/>
      <c r="W126" s="43" t="n">
        <v>136</v>
      </c>
      <c r="X126" s="43" t="inlineStr">
        <is>
          <t>https://doi.org/10.1016/j.neucom.2022.02.017</t>
        </is>
      </c>
      <c r="Y126" s="43" t="inlineStr">
        <is>
          <t>doi:10.1016/j.neucom.2022.02.017</t>
        </is>
      </c>
      <c r="Z126" s="43"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AA126" s="43" t="inlineStr">
        <is>
          <t>prior_final_corpus</t>
        </is>
      </c>
      <c r="AB126" s="43">
        <f>COUNTIF($A$2:$A$707,A126)</f>
        <v/>
      </c>
    </row>
    <row r="127" ht="32" customHeight="1">
      <c r="A127" s="43" t="inlineStr">
        <is>
          <t>B-0126</t>
        </is>
      </c>
      <c r="B127" s="43" t="inlineStr">
        <is>
          <t>Base 276</t>
        </is>
      </c>
      <c r="C127" s="43" t="inlineStr">
        <is>
          <t>Base included</t>
        </is>
      </c>
      <c r="D127" s="43" t="n">
        <v>137</v>
      </c>
      <c r="E127" s="43" t="n">
        <v>126</v>
      </c>
      <c r="F127" s="43" t="n">
        <v>137</v>
      </c>
      <c r="G127" s="130" t="n"/>
      <c r="H127" s="130" t="n">
        <v>2021</v>
      </c>
      <c r="I127" s="41" t="inlineStr">
        <is>
          <t>Applying machine learning on home videos for remote autism diagnosis: Further study and analysis</t>
        </is>
      </c>
      <c r="J127" s="43" t="inlineStr">
        <is>
          <t>https://doi.org/10.1177/1460458221991882</t>
        </is>
      </c>
      <c r="K127" s="43" t="n"/>
      <c r="L127" s="41" t="n"/>
      <c r="M127" s="43" t="n"/>
      <c r="N127" s="43" t="n"/>
      <c r="O127" s="43" t="inlineStr">
        <is>
          <t>included_prior_final_corpus</t>
        </is>
      </c>
      <c r="P127" s="41" t="inlineStr">
        <is>
          <t>Incluido en corpus final previo</t>
        </is>
      </c>
      <c r="Q127" s="43" t="inlineStr">
        <is>
          <t>Included base</t>
        </is>
      </c>
      <c r="R127" s="43" t="inlineStr">
        <is>
          <t>No</t>
        </is>
      </c>
      <c r="S127" s="41" t="inlineStr">
        <is>
          <t>Prior inclusion; not reassessed in this update</t>
        </is>
      </c>
      <c r="T127" s="41" t="str"/>
      <c r="U127" s="41" t="str"/>
      <c r="V127" s="43" t="n"/>
      <c r="W127" s="43" t="n">
        <v>137</v>
      </c>
      <c r="X127" s="43" t="inlineStr">
        <is>
          <t>https://doi.org/10.1177/1460458221991882</t>
        </is>
      </c>
      <c r="Y127" s="43" t="inlineStr">
        <is>
          <t>doi:10.1177/1460458221991882</t>
        </is>
      </c>
      <c r="Z127" s="43"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AA127" s="43" t="inlineStr">
        <is>
          <t>prior_final_corpus</t>
        </is>
      </c>
      <c r="AB127" s="43">
        <f>COUNTIF($A$2:$A$707,A127)</f>
        <v/>
      </c>
    </row>
    <row r="128" ht="32" customHeight="1">
      <c r="A128" s="43" t="inlineStr">
        <is>
          <t>B-0127</t>
        </is>
      </c>
      <c r="B128" s="43" t="inlineStr">
        <is>
          <t>Base 276</t>
        </is>
      </c>
      <c r="C128" s="43" t="inlineStr">
        <is>
          <t>Base included</t>
        </is>
      </c>
      <c r="D128" s="43" t="n">
        <v>138</v>
      </c>
      <c r="E128" s="43" t="n">
        <v>127</v>
      </c>
      <c r="F128" s="43" t="n">
        <v>138</v>
      </c>
      <c r="G128" s="130" t="n"/>
      <c r="H128" s="130" t="n">
        <v>2024</v>
      </c>
      <c r="I128" s="41" t="inlineStr">
        <is>
          <t>ASD-SWNet: a novel shared-weight feature extraction and classification network for autism spectrum disorder diagnosis</t>
        </is>
      </c>
      <c r="J128" s="43" t="inlineStr">
        <is>
          <t>https://doi.org/10.1038/s41598-024-64299-8</t>
        </is>
      </c>
      <c r="K128" s="43" t="n"/>
      <c r="L128" s="41" t="n"/>
      <c r="M128" s="43" t="n"/>
      <c r="N128" s="43" t="n"/>
      <c r="O128" s="43" t="inlineStr">
        <is>
          <t>included_prior_final_corpus</t>
        </is>
      </c>
      <c r="P128" s="41" t="inlineStr">
        <is>
          <t>Incluido en corpus final previo</t>
        </is>
      </c>
      <c r="Q128" s="43" t="inlineStr">
        <is>
          <t>Included base</t>
        </is>
      </c>
      <c r="R128" s="43" t="inlineStr">
        <is>
          <t>No</t>
        </is>
      </c>
      <c r="S128" s="41" t="inlineStr">
        <is>
          <t>Prior inclusion; not reassessed in this update</t>
        </is>
      </c>
      <c r="T128" s="41" t="str"/>
      <c r="U128" s="41" t="str"/>
      <c r="V128" s="43" t="n"/>
      <c r="W128" s="43" t="n">
        <v>138</v>
      </c>
      <c r="X128" s="43" t="inlineStr">
        <is>
          <t>https://doi.org/10.1038/s41598-024-64299-8</t>
        </is>
      </c>
      <c r="Y128" s="43" t="inlineStr">
        <is>
          <t>doi:10.1038/s41598-024-64299-8</t>
        </is>
      </c>
      <c r="Z128" s="43"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AA128" s="43" t="inlineStr">
        <is>
          <t>prior_final_corpus</t>
        </is>
      </c>
      <c r="AB128" s="43">
        <f>COUNTIF($A$2:$A$707,A128)</f>
        <v/>
      </c>
    </row>
    <row r="129" ht="32" customHeight="1">
      <c r="A129" s="43" t="inlineStr">
        <is>
          <t>B-0128</t>
        </is>
      </c>
      <c r="B129" s="43" t="inlineStr">
        <is>
          <t>Base 276</t>
        </is>
      </c>
      <c r="C129" s="43" t="inlineStr">
        <is>
          <t>Base included</t>
        </is>
      </c>
      <c r="D129" s="43" t="n">
        <v>140</v>
      </c>
      <c r="E129" s="43" t="n">
        <v>128</v>
      </c>
      <c r="F129" s="43" t="n">
        <v>140</v>
      </c>
      <c r="G129" s="130" t="n"/>
      <c r="H129" s="130" t="n">
        <v>2023</v>
      </c>
      <c r="I129" s="41" t="inlineStr">
        <is>
          <t>Autism spectrum disorder diagnosis based on deep unrolling-based spatial constraint representation.</t>
        </is>
      </c>
      <c r="J129" s="43" t="inlineStr">
        <is>
          <t>https://doi.org/10.1007/s11517-023-02859-2</t>
        </is>
      </c>
      <c r="K129" s="43" t="n"/>
      <c r="L129" s="41" t="n"/>
      <c r="M129" s="43" t="n"/>
      <c r="N129" s="43" t="n"/>
      <c r="O129" s="43" t="inlineStr">
        <is>
          <t>included_prior_final_corpus</t>
        </is>
      </c>
      <c r="P129" s="41" t="inlineStr">
        <is>
          <t>Incluido en corpus final previo</t>
        </is>
      </c>
      <c r="Q129" s="43" t="inlineStr">
        <is>
          <t>Included base</t>
        </is>
      </c>
      <c r="R129" s="43" t="inlineStr">
        <is>
          <t>No</t>
        </is>
      </c>
      <c r="S129" s="41" t="inlineStr">
        <is>
          <t>Prior inclusion; not reassessed in this update</t>
        </is>
      </c>
      <c r="T129" s="41" t="str"/>
      <c r="U129" s="41" t="str"/>
      <c r="V129" s="43" t="n"/>
      <c r="W129" s="43" t="n">
        <v>140</v>
      </c>
      <c r="X129" s="43" t="inlineStr">
        <is>
          <t>https://doi.org/10.1007/s11517-023-02859-2</t>
        </is>
      </c>
      <c r="Y129" s="43" t="inlineStr">
        <is>
          <t>doi:10.1007/s11517-023-02859-2</t>
        </is>
      </c>
      <c r="Z129" s="43"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AA129" s="43" t="inlineStr">
        <is>
          <t>prior_final_corpus</t>
        </is>
      </c>
      <c r="AB129" s="43">
        <f>COUNTIF($A$2:$A$707,A129)</f>
        <v/>
      </c>
    </row>
    <row r="130" ht="32" customHeight="1">
      <c r="A130" s="43" t="inlineStr">
        <is>
          <t>B-0129</t>
        </is>
      </c>
      <c r="B130" s="43" t="inlineStr">
        <is>
          <t>Base 276</t>
        </is>
      </c>
      <c r="C130" s="43" t="inlineStr">
        <is>
          <t>Base included</t>
        </is>
      </c>
      <c r="D130" s="43" t="n">
        <v>141</v>
      </c>
      <c r="E130" s="43" t="n">
        <v>129</v>
      </c>
      <c r="F130" s="43" t="n">
        <v>141</v>
      </c>
      <c r="G130" s="130" t="n"/>
      <c r="H130" s="130" t="n">
        <v>2025</v>
      </c>
      <c r="I130" s="41" t="inlineStr">
        <is>
          <t>Automatic Cry Analysis: Deep Learning for Screening of Autism Spectrum Disorder in Early Childhood</t>
        </is>
      </c>
      <c r="J130" s="43" t="inlineStr">
        <is>
          <t>https://doi.org/10.1007/s10803-025-06811-1</t>
        </is>
      </c>
      <c r="K130" s="43" t="n"/>
      <c r="L130" s="41" t="n"/>
      <c r="M130" s="43" t="n"/>
      <c r="N130" s="43" t="n"/>
      <c r="O130" s="43" t="inlineStr">
        <is>
          <t>included_prior_final_corpus</t>
        </is>
      </c>
      <c r="P130" s="41" t="inlineStr">
        <is>
          <t>Incluido en corpus final previo</t>
        </is>
      </c>
      <c r="Q130" s="43" t="inlineStr">
        <is>
          <t>Included base</t>
        </is>
      </c>
      <c r="R130" s="43" t="inlineStr">
        <is>
          <t>No</t>
        </is>
      </c>
      <c r="S130" s="41" t="inlineStr">
        <is>
          <t>Prior inclusion; not reassessed in this update</t>
        </is>
      </c>
      <c r="T130" s="41" t="str"/>
      <c r="U130" s="41" t="str"/>
      <c r="V130" s="43" t="n"/>
      <c r="W130" s="43" t="n">
        <v>141</v>
      </c>
      <c r="X130" s="43" t="inlineStr">
        <is>
          <t>https://doi.org/10.1007/s10803-025-06811-1</t>
        </is>
      </c>
      <c r="Y130" s="43" t="inlineStr">
        <is>
          <t>doi:10.1007/s10803-025-06811-1</t>
        </is>
      </c>
      <c r="Z130" s="43"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AA130" s="43" t="inlineStr">
        <is>
          <t>prior_final_corpus</t>
        </is>
      </c>
      <c r="AB130" s="43">
        <f>COUNTIF($A$2:$A$707,A130)</f>
        <v/>
      </c>
    </row>
    <row r="131" ht="32" customHeight="1">
      <c r="A131" s="43" t="inlineStr">
        <is>
          <t>B-0130</t>
        </is>
      </c>
      <c r="B131" s="43" t="inlineStr">
        <is>
          <t>Base 276</t>
        </is>
      </c>
      <c r="C131" s="43" t="inlineStr">
        <is>
          <t>Base included</t>
        </is>
      </c>
      <c r="D131" s="43" t="n">
        <v>142</v>
      </c>
      <c r="E131" s="43" t="n">
        <v>130</v>
      </c>
      <c r="F131" s="43" t="n">
        <v>142</v>
      </c>
      <c r="G131" s="130" t="n"/>
      <c r="H131" s="130" t="n">
        <v>2025</v>
      </c>
      <c r="I131" s="41" t="inlineStr">
        <is>
          <t>AV-FOS: Transformer-Based Audio-Visual Multimodal Interaction Style Recognition for Children With Autism Using the Revised Family Observation Schedule 3rd Edition (FOS-R-III)</t>
        </is>
      </c>
      <c r="J131" s="43" t="inlineStr">
        <is>
          <t>https://doi.org/10.1109/JBHI.2025.3542066</t>
        </is>
      </c>
      <c r="K131" s="43" t="n"/>
      <c r="L131" s="41" t="n"/>
      <c r="M131" s="43" t="n"/>
      <c r="N131" s="43" t="n"/>
      <c r="O131" s="43" t="inlineStr">
        <is>
          <t>included_prior_final_corpus</t>
        </is>
      </c>
      <c r="P131" s="41" t="inlineStr">
        <is>
          <t>Incluido en corpus final previo</t>
        </is>
      </c>
      <c r="Q131" s="43" t="inlineStr">
        <is>
          <t>Included base</t>
        </is>
      </c>
      <c r="R131" s="43" t="inlineStr">
        <is>
          <t>No</t>
        </is>
      </c>
      <c r="S131" s="41" t="inlineStr">
        <is>
          <t>Prior inclusion; not reassessed in this update</t>
        </is>
      </c>
      <c r="T131" s="41" t="str"/>
      <c r="U131" s="41" t="str"/>
      <c r="V131" s="43" t="n"/>
      <c r="W131" s="43" t="n">
        <v>142</v>
      </c>
      <c r="X131" s="43" t="inlineStr">
        <is>
          <t>https://doi.org/10.1109/JBHI.2025.3542066</t>
        </is>
      </c>
      <c r="Y131" s="43" t="inlineStr">
        <is>
          <t>doi:10.1109/jbhi.2025.3542066</t>
        </is>
      </c>
      <c r="Z131" s="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AA131" s="43" t="inlineStr">
        <is>
          <t>prior_final_corpus</t>
        </is>
      </c>
      <c r="AB131" s="43">
        <f>COUNTIF($A$2:$A$707,A131)</f>
        <v/>
      </c>
    </row>
    <row r="132" ht="32" customHeight="1">
      <c r="A132" s="43" t="inlineStr">
        <is>
          <t>B-0131</t>
        </is>
      </c>
      <c r="B132" s="43" t="inlineStr">
        <is>
          <t>Base 276</t>
        </is>
      </c>
      <c r="C132" s="43" t="inlineStr">
        <is>
          <t>Base included</t>
        </is>
      </c>
      <c r="D132" s="43" t="n">
        <v>143</v>
      </c>
      <c r="E132" s="43" t="n">
        <v>131</v>
      </c>
      <c r="F132" s="43" t="n">
        <v>143</v>
      </c>
      <c r="G132" s="130" t="n"/>
      <c r="H132" s="130" t="n">
        <v>2023</v>
      </c>
      <c r="I132" s="41" t="inlineStr">
        <is>
          <t>Biomarker prediction in autism spectrum disorder using a network-based approach</t>
        </is>
      </c>
      <c r="J132" s="43" t="inlineStr">
        <is>
          <t>https://doi.org/10.1186/S12920-023-01439-5</t>
        </is>
      </c>
      <c r="K132" s="43" t="n"/>
      <c r="L132" s="41" t="n"/>
      <c r="M132" s="43" t="n"/>
      <c r="N132" s="43" t="n"/>
      <c r="O132" s="43" t="inlineStr">
        <is>
          <t>included_prior_final_corpus</t>
        </is>
      </c>
      <c r="P132" s="41" t="inlineStr">
        <is>
          <t>Incluido en corpus final previo</t>
        </is>
      </c>
      <c r="Q132" s="43" t="inlineStr">
        <is>
          <t>Included base</t>
        </is>
      </c>
      <c r="R132" s="43" t="inlineStr">
        <is>
          <t>No</t>
        </is>
      </c>
      <c r="S132" s="41" t="inlineStr">
        <is>
          <t>Prior inclusion; not reassessed in this update</t>
        </is>
      </c>
      <c r="T132" s="41" t="str"/>
      <c r="U132" s="41" t="str"/>
      <c r="V132" s="43" t="n"/>
      <c r="W132" s="43" t="n">
        <v>143</v>
      </c>
      <c r="X132" s="43" t="inlineStr">
        <is>
          <t>https://doi.org/10.1186/S12920-023-01439-5</t>
        </is>
      </c>
      <c r="Y132" s="43" t="inlineStr">
        <is>
          <t>doi:10.1186/s12920-023-01439-5</t>
        </is>
      </c>
      <c r="Z132" s="43"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AA132" s="43" t="inlineStr">
        <is>
          <t>prior_final_corpus</t>
        </is>
      </c>
      <c r="AB132" s="43">
        <f>COUNTIF($A$2:$A$707,A132)</f>
        <v/>
      </c>
    </row>
    <row r="133" ht="32" customHeight="1">
      <c r="A133" s="43" t="inlineStr">
        <is>
          <t>B-0132</t>
        </is>
      </c>
      <c r="B133" s="43" t="inlineStr">
        <is>
          <t>Base 276</t>
        </is>
      </c>
      <c r="C133" s="43" t="inlineStr">
        <is>
          <t>Base included</t>
        </is>
      </c>
      <c r="D133" s="43" t="n">
        <v>144</v>
      </c>
      <c r="E133" s="43" t="n">
        <v>132</v>
      </c>
      <c r="F133" s="43" t="n">
        <v>144</v>
      </c>
      <c r="G133" s="130" t="n"/>
      <c r="H133" s="130" t="n">
        <v>2024</v>
      </c>
      <c r="I133" s="41" t="inlineStr">
        <is>
          <t>Classifying autism in a clinical population based on motion synchrony: a proof-of-concept study using real-life diagnostic interviews</t>
        </is>
      </c>
      <c r="J133" s="43" t="inlineStr">
        <is>
          <t>https://doi.org/10.1038/s41598-024-56098-y</t>
        </is>
      </c>
      <c r="K133" s="43" t="n"/>
      <c r="L133" s="41" t="n"/>
      <c r="M133" s="43" t="n"/>
      <c r="N133" s="43" t="n"/>
      <c r="O133" s="43" t="inlineStr">
        <is>
          <t>included_prior_final_corpus</t>
        </is>
      </c>
      <c r="P133" s="41" t="inlineStr">
        <is>
          <t>Incluido en corpus final previo</t>
        </is>
      </c>
      <c r="Q133" s="43" t="inlineStr">
        <is>
          <t>Included base</t>
        </is>
      </c>
      <c r="R133" s="43" t="inlineStr">
        <is>
          <t>No</t>
        </is>
      </c>
      <c r="S133" s="41" t="inlineStr">
        <is>
          <t>Prior inclusion; not reassessed in this update</t>
        </is>
      </c>
      <c r="T133" s="41" t="str"/>
      <c r="U133" s="41" t="str"/>
      <c r="V133" s="43" t="n"/>
      <c r="W133" s="43" t="n">
        <v>144</v>
      </c>
      <c r="X133" s="43" t="inlineStr">
        <is>
          <t>https://doi.org/10.1038/s41598-024-56098-y</t>
        </is>
      </c>
      <c r="Y133" s="43" t="inlineStr">
        <is>
          <t>doi:10.1038/s41598-024-56098-y</t>
        </is>
      </c>
      <c r="Z133" s="43"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AA133" s="43" t="inlineStr">
        <is>
          <t>prior_final_corpus</t>
        </is>
      </c>
      <c r="AB133" s="43">
        <f>COUNTIF($A$2:$A$707,A133)</f>
        <v/>
      </c>
    </row>
    <row r="134" ht="32" customHeight="1">
      <c r="A134" s="43" t="inlineStr">
        <is>
          <t>B-0133</t>
        </is>
      </c>
      <c r="B134" s="43" t="inlineStr">
        <is>
          <t>Base 276</t>
        </is>
      </c>
      <c r="C134" s="43" t="inlineStr">
        <is>
          <t>Base included</t>
        </is>
      </c>
      <c r="D134" s="43" t="n">
        <v>145</v>
      </c>
      <c r="E134" s="43" t="n">
        <v>133</v>
      </c>
      <c r="F134" s="43" t="n">
        <v>145</v>
      </c>
      <c r="G134" s="130" t="n"/>
      <c r="H134" s="130" t="n">
        <v>2016</v>
      </c>
      <c r="I134" s="41" t="inlineStr">
        <is>
          <t>Clinical Evaluation of a Novel and Mobile Autism Risk Assessment</t>
        </is>
      </c>
      <c r="J134" s="43" t="inlineStr">
        <is>
          <t>https://doi.org/10.1007/s10803-016-2718-4</t>
        </is>
      </c>
      <c r="K134" s="43" t="n"/>
      <c r="L134" s="41" t="n"/>
      <c r="M134" s="43" t="n"/>
      <c r="N134" s="43" t="n"/>
      <c r="O134" s="43" t="inlineStr">
        <is>
          <t>included_prior_final_corpus</t>
        </is>
      </c>
      <c r="P134" s="41" t="inlineStr">
        <is>
          <t>Incluido en corpus final previo</t>
        </is>
      </c>
      <c r="Q134" s="43" t="inlineStr">
        <is>
          <t>Included base</t>
        </is>
      </c>
      <c r="R134" s="43" t="inlineStr">
        <is>
          <t>No</t>
        </is>
      </c>
      <c r="S134" s="41" t="inlineStr">
        <is>
          <t>Prior inclusion; not reassessed in this update</t>
        </is>
      </c>
      <c r="T134" s="41" t="str"/>
      <c r="U134" s="41" t="str"/>
      <c r="V134" s="43" t="n"/>
      <c r="W134" s="43" t="n">
        <v>145</v>
      </c>
      <c r="X134" s="43" t="inlineStr">
        <is>
          <t>https://doi.org/10.1007/s10803-016-2718-4</t>
        </is>
      </c>
      <c r="Y134" s="43" t="inlineStr">
        <is>
          <t>doi:10.1007/s10803-016-2718-4</t>
        </is>
      </c>
      <c r="Z134" s="43"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AA134" s="43" t="inlineStr">
        <is>
          <t>prior_final_corpus</t>
        </is>
      </c>
      <c r="AB134" s="43">
        <f>COUNTIF($A$2:$A$707,A134)</f>
        <v/>
      </c>
    </row>
    <row r="135" ht="32" customHeight="1">
      <c r="A135" s="43" t="inlineStr">
        <is>
          <t>B-0134</t>
        </is>
      </c>
      <c r="B135" s="43" t="inlineStr">
        <is>
          <t>Base 276</t>
        </is>
      </c>
      <c r="C135" s="43" t="inlineStr">
        <is>
          <t>Base included</t>
        </is>
      </c>
      <c r="D135" s="43" t="n">
        <v>146</v>
      </c>
      <c r="E135" s="43" t="n">
        <v>134</v>
      </c>
      <c r="F135" s="43" t="n">
        <v>146</v>
      </c>
      <c r="G135" s="130" t="n"/>
      <c r="H135" s="130" t="n">
        <v>2022</v>
      </c>
      <c r="I135" s="41" t="inlineStr">
        <is>
          <t>Comparison of classification algorithms for predicting autistic spectrum disorder using WEKA modeler</t>
        </is>
      </c>
      <c r="J135" s="43" t="inlineStr">
        <is>
          <t>https://doi.org/10.1186/S12911-022-02050-X</t>
        </is>
      </c>
      <c r="K135" s="43" t="n"/>
      <c r="L135" s="41" t="n"/>
      <c r="M135" s="43" t="n"/>
      <c r="N135" s="43" t="n"/>
      <c r="O135" s="43" t="inlineStr">
        <is>
          <t>included_prior_final_corpus</t>
        </is>
      </c>
      <c r="P135" s="41" t="inlineStr">
        <is>
          <t>Incluido en corpus final previo</t>
        </is>
      </c>
      <c r="Q135" s="43" t="inlineStr">
        <is>
          <t>Included base</t>
        </is>
      </c>
      <c r="R135" s="43" t="inlineStr">
        <is>
          <t>No</t>
        </is>
      </c>
      <c r="S135" s="41" t="inlineStr">
        <is>
          <t>Prior inclusion; not reassessed in this update</t>
        </is>
      </c>
      <c r="T135" s="41" t="str"/>
      <c r="U135" s="41" t="str"/>
      <c r="V135" s="43" t="n"/>
      <c r="W135" s="43" t="n">
        <v>146</v>
      </c>
      <c r="X135" s="43" t="inlineStr">
        <is>
          <t>https://doi.org/10.1186/S12911-022-02050-X</t>
        </is>
      </c>
      <c r="Y135" s="43" t="inlineStr">
        <is>
          <t>doi:10.1186/s12911-022-02050-x</t>
        </is>
      </c>
      <c r="Z135" s="43"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AA135" s="43" t="inlineStr">
        <is>
          <t>prior_final_corpus</t>
        </is>
      </c>
      <c r="AB135" s="43">
        <f>COUNTIF($A$2:$A$707,A135)</f>
        <v/>
      </c>
    </row>
    <row r="136" ht="32" customHeight="1">
      <c r="A136" s="43" t="inlineStr">
        <is>
          <t>B-0135</t>
        </is>
      </c>
      <c r="B136" s="43" t="inlineStr">
        <is>
          <t>Base 276</t>
        </is>
      </c>
      <c r="C136" s="43" t="inlineStr">
        <is>
          <t>Base included</t>
        </is>
      </c>
      <c r="D136" s="43" t="n">
        <v>147</v>
      </c>
      <c r="E136" s="43" t="n">
        <v>135</v>
      </c>
      <c r="F136" s="43" t="n">
        <v>147</v>
      </c>
      <c r="G136" s="130" t="n"/>
      <c r="H136" s="130" t="n">
        <v>2025</v>
      </c>
      <c r="I136" s="41" t="inlineStr">
        <is>
          <t>DALNN: Dual Attention Learning Neural Network for Diagnosis of Autism Spectrum Disorders and Exploration of Lesion Brain Regions</t>
        </is>
      </c>
      <c r="J136" s="43" t="inlineStr">
        <is>
          <t>https://doi.org/10.1109/TCSS.2025.3593119</t>
        </is>
      </c>
      <c r="K136" s="43" t="n"/>
      <c r="L136" s="41" t="n"/>
      <c r="M136" s="43" t="n"/>
      <c r="N136" s="43" t="n"/>
      <c r="O136" s="43" t="inlineStr">
        <is>
          <t>included_prior_final_corpus</t>
        </is>
      </c>
      <c r="P136" s="41" t="inlineStr">
        <is>
          <t>Incluido en corpus final previo</t>
        </is>
      </c>
      <c r="Q136" s="43" t="inlineStr">
        <is>
          <t>Included base</t>
        </is>
      </c>
      <c r="R136" s="43" t="inlineStr">
        <is>
          <t>No</t>
        </is>
      </c>
      <c r="S136" s="41" t="inlineStr">
        <is>
          <t>Prior inclusion; not reassessed in this update</t>
        </is>
      </c>
      <c r="T136" s="41" t="str"/>
      <c r="U136" s="41" t="str"/>
      <c r="V136" s="43" t="n"/>
      <c r="W136" s="43" t="n">
        <v>147</v>
      </c>
      <c r="X136" s="43" t="inlineStr">
        <is>
          <t>https://doi.org/10.1109/TCSS.2025.3593119</t>
        </is>
      </c>
      <c r="Y136" s="43" t="inlineStr">
        <is>
          <t>doi:10.1109/tcss.2025.3593119</t>
        </is>
      </c>
      <c r="Z136" s="43"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AA136" s="43" t="inlineStr">
        <is>
          <t>prior_final_corpus</t>
        </is>
      </c>
      <c r="AB136" s="43">
        <f>COUNTIF($A$2:$A$707,A136)</f>
        <v/>
      </c>
    </row>
    <row r="137" ht="32" customHeight="1">
      <c r="A137" s="43" t="inlineStr">
        <is>
          <t>B-0136</t>
        </is>
      </c>
      <c r="B137" s="43" t="inlineStr">
        <is>
          <t>Base 276</t>
        </is>
      </c>
      <c r="C137" s="43" t="inlineStr">
        <is>
          <t>Base included</t>
        </is>
      </c>
      <c r="D137" s="43" t="n">
        <v>148</v>
      </c>
      <c r="E137" s="43" t="n">
        <v>136</v>
      </c>
      <c r="F137" s="43" t="n">
        <v>148</v>
      </c>
      <c r="G137" s="130" t="n"/>
      <c r="H137" s="130" t="n">
        <v>2025</v>
      </c>
      <c r="I137" s="41" t="inlineStr">
        <is>
          <t>Detecting Autism Spectrum Disorder and Attention Deficit Hyperactivity Disorder Using Multimodal Time-Frequency Analysis with Machine Learning Using the Electroretinogram from Two Flash Strengths</t>
        </is>
      </c>
      <c r="J137" s="43" t="inlineStr">
        <is>
          <t>https://doi.org/10.1007/s10803-024-06290-w</t>
        </is>
      </c>
      <c r="K137" s="43" t="n"/>
      <c r="L137" s="41" t="n"/>
      <c r="M137" s="43" t="n"/>
      <c r="N137" s="43" t="n"/>
      <c r="O137" s="43" t="inlineStr">
        <is>
          <t>included_prior_final_corpus</t>
        </is>
      </c>
      <c r="P137" s="41" t="inlineStr">
        <is>
          <t>Incluido en corpus final previo</t>
        </is>
      </c>
      <c r="Q137" s="43" t="inlineStr">
        <is>
          <t>Included base</t>
        </is>
      </c>
      <c r="R137" s="43" t="inlineStr">
        <is>
          <t>No</t>
        </is>
      </c>
      <c r="S137" s="41" t="inlineStr">
        <is>
          <t>Prior inclusion; not reassessed in this update</t>
        </is>
      </c>
      <c r="T137" s="41" t="str"/>
      <c r="U137" s="41" t="str"/>
      <c r="V137" s="43" t="n"/>
      <c r="W137" s="43" t="n">
        <v>148</v>
      </c>
      <c r="X137" s="43" t="inlineStr">
        <is>
          <t>https://doi.org/10.1007/s10803-024-06290-w</t>
        </is>
      </c>
      <c r="Y137" s="43" t="inlineStr">
        <is>
          <t>doi:10.1007/s10803-024-06290-w</t>
        </is>
      </c>
      <c r="Z137" s="43"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AA137" s="43" t="inlineStr">
        <is>
          <t>prior_final_corpus</t>
        </is>
      </c>
      <c r="AB137" s="43">
        <f>COUNTIF($A$2:$A$707,A137)</f>
        <v/>
      </c>
    </row>
    <row r="138" ht="32" customHeight="1">
      <c r="A138" s="43" t="inlineStr">
        <is>
          <t>B-0137</t>
        </is>
      </c>
      <c r="B138" s="43" t="inlineStr">
        <is>
          <t>Base 276</t>
        </is>
      </c>
      <c r="C138" s="43" t="inlineStr">
        <is>
          <t>Base included</t>
        </is>
      </c>
      <c r="D138" s="43" t="n">
        <v>149</v>
      </c>
      <c r="E138" s="43" t="n">
        <v>137</v>
      </c>
      <c r="F138" s="43" t="n">
        <v>149</v>
      </c>
      <c r="G138" s="130" t="n"/>
      <c r="H138" s="130" t="n">
        <v>2021</v>
      </c>
      <c r="I138" s="41" t="inlineStr">
        <is>
          <t>Diagnostic classification for human autism and obsessive-compulsive disorder based on machine learning from a primate genetic model</t>
        </is>
      </c>
      <c r="J138" s="43" t="inlineStr">
        <is>
          <t>https://doi.org/10.1176/appi.ajp.2020.19101091</t>
        </is>
      </c>
      <c r="K138" s="43" t="n"/>
      <c r="L138" s="41" t="n"/>
      <c r="M138" s="43" t="n"/>
      <c r="N138" s="43" t="n"/>
      <c r="O138" s="43" t="inlineStr">
        <is>
          <t>included_prior_final_corpus</t>
        </is>
      </c>
      <c r="P138" s="41" t="inlineStr">
        <is>
          <t>Incluido en corpus final previo</t>
        </is>
      </c>
      <c r="Q138" s="43" t="inlineStr">
        <is>
          <t>Included base</t>
        </is>
      </c>
      <c r="R138" s="43" t="inlineStr">
        <is>
          <t>No</t>
        </is>
      </c>
      <c r="S138" s="41" t="inlineStr">
        <is>
          <t>Prior inclusion; not reassessed in this update</t>
        </is>
      </c>
      <c r="T138" s="41" t="str"/>
      <c r="U138" s="41" t="str"/>
      <c r="V138" s="43" t="n"/>
      <c r="W138" s="43" t="n">
        <v>149</v>
      </c>
      <c r="X138" s="43" t="inlineStr">
        <is>
          <t>https://doi.org/10.1176/appi.ajp.2020.19101091</t>
        </is>
      </c>
      <c r="Y138" s="43" t="inlineStr">
        <is>
          <t>doi:10.1176/appi.ajp.2020.19101091</t>
        </is>
      </c>
      <c r="Z138" s="43"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AA138" s="43" t="inlineStr">
        <is>
          <t>prior_final_corpus</t>
        </is>
      </c>
      <c r="AB138" s="43">
        <f>COUNTIF($A$2:$A$707,A138)</f>
        <v/>
      </c>
    </row>
    <row r="139" ht="32" customHeight="1">
      <c r="A139" s="43" t="inlineStr">
        <is>
          <t>B-0138</t>
        </is>
      </c>
      <c r="B139" s="43" t="inlineStr">
        <is>
          <t>Base 276</t>
        </is>
      </c>
      <c r="C139" s="43" t="inlineStr">
        <is>
          <t>Base included</t>
        </is>
      </c>
      <c r="D139" s="43" t="n">
        <v>150</v>
      </c>
      <c r="E139" s="43" t="n">
        <v>138</v>
      </c>
      <c r="F139" s="43" t="n">
        <v>150</v>
      </c>
      <c r="G139" s="130" t="n"/>
      <c r="H139" s="130" t="n">
        <v>2021</v>
      </c>
      <c r="I139" s="41" t="inlineStr">
        <is>
          <t>Diagnostic shifts in autism spectrum disorder can be linked to the fuzzy nature of the diagnostic boundary: a data-driven approach</t>
        </is>
      </c>
      <c r="J139" s="43" t="inlineStr">
        <is>
          <t>https://doi.org/10.1111/JCPP.13406</t>
        </is>
      </c>
      <c r="K139" s="43" t="n"/>
      <c r="L139" s="41" t="n"/>
      <c r="M139" s="43" t="n"/>
      <c r="N139" s="43" t="n"/>
      <c r="O139" s="43" t="inlineStr">
        <is>
          <t>included_prior_final_corpus</t>
        </is>
      </c>
      <c r="P139" s="41" t="inlineStr">
        <is>
          <t>Incluido en corpus final previo</t>
        </is>
      </c>
      <c r="Q139" s="43" t="inlineStr">
        <is>
          <t>Included base</t>
        </is>
      </c>
      <c r="R139" s="43" t="inlineStr">
        <is>
          <t>No</t>
        </is>
      </c>
      <c r="S139" s="41" t="inlineStr">
        <is>
          <t>Prior inclusion; not reassessed in this update</t>
        </is>
      </c>
      <c r="T139" s="41" t="str"/>
      <c r="U139" s="41" t="str"/>
      <c r="V139" s="43" t="n"/>
      <c r="W139" s="43" t="n">
        <v>150</v>
      </c>
      <c r="X139" s="43" t="inlineStr">
        <is>
          <t>https://doi.org/10.1111/JCPP.13406</t>
        </is>
      </c>
      <c r="Y139" s="43" t="inlineStr">
        <is>
          <t>doi:10.1111/jcpp.13406</t>
        </is>
      </c>
      <c r="Z139" s="43"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AA139" s="43" t="inlineStr">
        <is>
          <t>prior_final_corpus</t>
        </is>
      </c>
      <c r="AB139" s="43">
        <f>COUNTIF($A$2:$A$707,A139)</f>
        <v/>
      </c>
    </row>
    <row r="140" ht="32" customHeight="1">
      <c r="A140" s="43" t="inlineStr">
        <is>
          <t>B-0139</t>
        </is>
      </c>
      <c r="B140" s="43" t="inlineStr">
        <is>
          <t>Base 276</t>
        </is>
      </c>
      <c r="C140" s="43" t="inlineStr">
        <is>
          <t>Base included</t>
        </is>
      </c>
      <c r="D140" s="43" t="n">
        <v>151</v>
      </c>
      <c r="E140" s="43" t="n">
        <v>139</v>
      </c>
      <c r="F140" s="43" t="n">
        <v>151</v>
      </c>
      <c r="G140" s="130" t="n"/>
      <c r="H140" s="130" t="n">
        <v>2023</v>
      </c>
      <c r="I140" s="41" t="inlineStr">
        <is>
          <t>Early identification of autism spectrum disorder by multi-instrument fusion: A clinically applicable machine learning approach</t>
        </is>
      </c>
      <c r="J140" s="43" t="inlineStr">
        <is>
          <t>https://doi.org/10.1016/j.psychres.2023.115050</t>
        </is>
      </c>
      <c r="K140" s="43" t="n"/>
      <c r="L140" s="41" t="n"/>
      <c r="M140" s="43" t="n"/>
      <c r="N140" s="43" t="n"/>
      <c r="O140" s="43" t="inlineStr">
        <is>
          <t>included_prior_final_corpus</t>
        </is>
      </c>
      <c r="P140" s="41" t="inlineStr">
        <is>
          <t>Incluido en corpus final previo</t>
        </is>
      </c>
      <c r="Q140" s="43" t="inlineStr">
        <is>
          <t>Included base</t>
        </is>
      </c>
      <c r="R140" s="43" t="inlineStr">
        <is>
          <t>No</t>
        </is>
      </c>
      <c r="S140" s="41" t="inlineStr">
        <is>
          <t>Prior inclusion; not reassessed in this update</t>
        </is>
      </c>
      <c r="T140" s="41" t="str"/>
      <c r="U140" s="41" t="str"/>
      <c r="V140" s="43" t="n"/>
      <c r="W140" s="43" t="n">
        <v>151</v>
      </c>
      <c r="X140" s="43" t="inlineStr">
        <is>
          <t>https://doi.org/10.1016/j.psychres.2023.115050</t>
        </is>
      </c>
      <c r="Y140" s="43" t="inlineStr">
        <is>
          <t>doi:10.1016/j.psychres.2023.115050</t>
        </is>
      </c>
      <c r="Z140" s="43"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AA140" s="43" t="inlineStr">
        <is>
          <t>prior_final_corpus</t>
        </is>
      </c>
      <c r="AB140" s="43">
        <f>COUNTIF($A$2:$A$707,A140)</f>
        <v/>
      </c>
    </row>
    <row r="141" ht="32" customHeight="1">
      <c r="A141" s="43" t="inlineStr">
        <is>
          <t>B-0140</t>
        </is>
      </c>
      <c r="B141" s="43" t="inlineStr">
        <is>
          <t>Base 276</t>
        </is>
      </c>
      <c r="C141" s="43" t="inlineStr">
        <is>
          <t>Base included</t>
        </is>
      </c>
      <c r="D141" s="43" t="n">
        <v>152</v>
      </c>
      <c r="E141" s="43" t="n">
        <v>140</v>
      </c>
      <c r="F141" s="43" t="n">
        <v>152</v>
      </c>
      <c r="G141" s="130" t="n"/>
      <c r="H141" s="130" t="n">
        <v>2023</v>
      </c>
      <c r="I141" s="41" t="inlineStr">
        <is>
          <t>Early screening of autism spectrum disorder diagnoses of children using artificial intelligence</t>
        </is>
      </c>
      <c r="J141" s="43" t="inlineStr">
        <is>
          <t>https://doi.org/10.57197/JDR-2023-0004</t>
        </is>
      </c>
      <c r="K141" s="43" t="n"/>
      <c r="L141" s="41" t="n"/>
      <c r="M141" s="43" t="n"/>
      <c r="N141" s="43" t="n"/>
      <c r="O141" s="43" t="inlineStr">
        <is>
          <t>included_prior_final_corpus</t>
        </is>
      </c>
      <c r="P141" s="41" t="inlineStr">
        <is>
          <t>Incluido en corpus final previo</t>
        </is>
      </c>
      <c r="Q141" s="43" t="inlineStr">
        <is>
          <t>Included base</t>
        </is>
      </c>
      <c r="R141" s="43" t="inlineStr">
        <is>
          <t>No</t>
        </is>
      </c>
      <c r="S141" s="41" t="inlineStr">
        <is>
          <t>Prior inclusion; not reassessed in this update</t>
        </is>
      </c>
      <c r="T141" s="41" t="str"/>
      <c r="U141" s="41" t="str"/>
      <c r="V141" s="43" t="n"/>
      <c r="W141" s="43" t="n">
        <v>152</v>
      </c>
      <c r="X141" s="43" t="inlineStr">
        <is>
          <t>https://doi.org/10.57197/JDR-2023-0004</t>
        </is>
      </c>
      <c r="Y141" s="43" t="inlineStr">
        <is>
          <t>doi:10.57197/jdr-2023-0004</t>
        </is>
      </c>
      <c r="Z141" s="43"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AA141" s="43" t="inlineStr">
        <is>
          <t>prior_final_corpus</t>
        </is>
      </c>
      <c r="AB141" s="43">
        <f>COUNTIF($A$2:$A$707,A141)</f>
        <v/>
      </c>
    </row>
    <row r="142" ht="32" customHeight="1">
      <c r="A142" s="43" t="inlineStr">
        <is>
          <t>B-0141</t>
        </is>
      </c>
      <c r="B142" s="43" t="inlineStr">
        <is>
          <t>Base 276</t>
        </is>
      </c>
      <c r="C142" s="43" t="inlineStr">
        <is>
          <t>Base included</t>
        </is>
      </c>
      <c r="D142" s="43" t="n">
        <v>153</v>
      </c>
      <c r="E142" s="43" t="n">
        <v>141</v>
      </c>
      <c r="F142" s="43" t="n">
        <v>153</v>
      </c>
      <c r="G142" s="130" t="n"/>
      <c r="H142" s="130" t="n">
        <v>2024</v>
      </c>
      <c r="I142" s="41" t="inlineStr">
        <is>
          <t>Enhanced Special Needs Assessment: A Multimodal Approach for Autism Prediction</t>
        </is>
      </c>
      <c r="J142" s="43" t="inlineStr">
        <is>
          <t>https://doi.org/10.1109/ACCESS.2024.3453440</t>
        </is>
      </c>
      <c r="K142" s="43" t="n"/>
      <c r="L142" s="41" t="n"/>
      <c r="M142" s="43" t="n"/>
      <c r="N142" s="43" t="n"/>
      <c r="O142" s="43" t="inlineStr">
        <is>
          <t>included_prior_final_corpus</t>
        </is>
      </c>
      <c r="P142" s="41" t="inlineStr">
        <is>
          <t>Incluido en corpus final previo</t>
        </is>
      </c>
      <c r="Q142" s="43" t="inlineStr">
        <is>
          <t>Included base</t>
        </is>
      </c>
      <c r="R142" s="43" t="inlineStr">
        <is>
          <t>No</t>
        </is>
      </c>
      <c r="S142" s="41" t="inlineStr">
        <is>
          <t>Prior inclusion; not reassessed in this update</t>
        </is>
      </c>
      <c r="T142" s="41" t="str"/>
      <c r="U142" s="41" t="str"/>
      <c r="V142" s="43" t="n"/>
      <c r="W142" s="43" t="n">
        <v>153</v>
      </c>
      <c r="X142" s="43" t="inlineStr">
        <is>
          <t>https://doi.org/10.1109/ACCESS.2024.3453440</t>
        </is>
      </c>
      <c r="Y142" s="43" t="inlineStr">
        <is>
          <t>doi:10.1109/access.2024.3453440</t>
        </is>
      </c>
      <c r="Z142" s="43"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AA142" s="43" t="inlineStr">
        <is>
          <t>prior_final_corpus</t>
        </is>
      </c>
      <c r="AB142" s="43">
        <f>COUNTIF($A$2:$A$707,A142)</f>
        <v/>
      </c>
    </row>
    <row r="143" ht="32" customHeight="1">
      <c r="A143" s="43" t="inlineStr">
        <is>
          <t>B-0142</t>
        </is>
      </c>
      <c r="B143" s="43" t="inlineStr">
        <is>
          <t>Base 276</t>
        </is>
      </c>
      <c r="C143" s="43" t="inlineStr">
        <is>
          <t>Base included</t>
        </is>
      </c>
      <c r="D143" s="43" t="n">
        <v>154</v>
      </c>
      <c r="E143" s="43" t="n">
        <v>142</v>
      </c>
      <c r="F143" s="43" t="n">
        <v>154</v>
      </c>
      <c r="G143" s="130" t="n"/>
      <c r="H143" s="130" t="n">
        <v>2024</v>
      </c>
      <c r="I143" s="41" t="inlineStr">
        <is>
          <t>Enhancing Early Diagnosis of Autism Spectrum Disorder in Children: A Comparative Analysis of Machine Learning Techniques</t>
        </is>
      </c>
      <c r="J143" s="43" t="inlineStr">
        <is>
          <t>https://doi.org/10.1007/978-981-97-6995-7_34</t>
        </is>
      </c>
      <c r="K143" s="43" t="n"/>
      <c r="L143" s="41" t="n"/>
      <c r="M143" s="43" t="n"/>
      <c r="N143" s="43" t="n"/>
      <c r="O143" s="43" t="inlineStr">
        <is>
          <t>included_prior_final_corpus</t>
        </is>
      </c>
      <c r="P143" s="41" t="inlineStr">
        <is>
          <t>Incluido en corpus final previo</t>
        </is>
      </c>
      <c r="Q143" s="43" t="inlineStr">
        <is>
          <t>Included base</t>
        </is>
      </c>
      <c r="R143" s="43" t="inlineStr">
        <is>
          <t>No</t>
        </is>
      </c>
      <c r="S143" s="41" t="inlineStr">
        <is>
          <t>Prior inclusion; not reassessed in this update</t>
        </is>
      </c>
      <c r="T143" s="41" t="str"/>
      <c r="U143" s="41" t="str"/>
      <c r="V143" s="43" t="n"/>
      <c r="W143" s="43" t="n">
        <v>154</v>
      </c>
      <c r="X143" s="43" t="inlineStr">
        <is>
          <t>https://doi.org/10.1007/978-981-97-6995-7_34</t>
        </is>
      </c>
      <c r="Y143" s="43" t="inlineStr">
        <is>
          <t>doi:10.1007/978-981-97-6995-7_34</t>
        </is>
      </c>
      <c r="Z143" s="43"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AA143" s="43" t="inlineStr">
        <is>
          <t>prior_final_corpus</t>
        </is>
      </c>
      <c r="AB143" s="43">
        <f>COUNTIF($A$2:$A$707,A143)</f>
        <v/>
      </c>
    </row>
    <row r="144" ht="32" customHeight="1">
      <c r="A144" s="43" t="inlineStr">
        <is>
          <t>B-0143</t>
        </is>
      </c>
      <c r="B144" s="43" t="inlineStr">
        <is>
          <t>Base 276</t>
        </is>
      </c>
      <c r="C144" s="43" t="inlineStr">
        <is>
          <t>Base included</t>
        </is>
      </c>
      <c r="D144" s="43" t="n">
        <v>155</v>
      </c>
      <c r="E144" s="43" t="n">
        <v>143</v>
      </c>
      <c r="F144" s="43" t="n">
        <v>155</v>
      </c>
      <c r="G144" s="130" t="n"/>
      <c r="H144" s="130" t="n">
        <v>2024</v>
      </c>
      <c r="I144" s="41" t="inlineStr">
        <is>
          <t>Evaluation of AI tools for healthcare networks at the cloud-edge interaction to diagnose autism in educational environments</t>
        </is>
      </c>
      <c r="J144" s="43" t="inlineStr">
        <is>
          <t>https://doi.org/10.1186/s13677-023-00558-9</t>
        </is>
      </c>
      <c r="K144" s="43" t="n"/>
      <c r="L144" s="41" t="n"/>
      <c r="M144" s="43" t="n"/>
      <c r="N144" s="43" t="n"/>
      <c r="O144" s="43" t="inlineStr">
        <is>
          <t>included_prior_final_corpus</t>
        </is>
      </c>
      <c r="P144" s="41" t="inlineStr">
        <is>
          <t>Incluido en corpus final previo</t>
        </is>
      </c>
      <c r="Q144" s="43" t="inlineStr">
        <is>
          <t>Included base</t>
        </is>
      </c>
      <c r="R144" s="43" t="inlineStr">
        <is>
          <t>No</t>
        </is>
      </c>
      <c r="S144" s="41" t="inlineStr">
        <is>
          <t>Prior inclusion; not reassessed in this update</t>
        </is>
      </c>
      <c r="T144" s="41" t="str"/>
      <c r="U144" s="41" t="str"/>
      <c r="V144" s="43" t="n"/>
      <c r="W144" s="43" t="n">
        <v>155</v>
      </c>
      <c r="X144" s="43" t="inlineStr">
        <is>
          <t>https://doi.org/10.1186/s13677-023-00558-9</t>
        </is>
      </c>
      <c r="Y144" s="43" t="inlineStr">
        <is>
          <t>doi:10.1186/s13677-023-00558-9</t>
        </is>
      </c>
      <c r="Z144" s="43"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AA144" s="43" t="inlineStr">
        <is>
          <t>prior_final_corpus</t>
        </is>
      </c>
      <c r="AB144" s="43">
        <f>COUNTIF($A$2:$A$707,A144)</f>
        <v/>
      </c>
    </row>
    <row r="145" ht="32" customHeight="1">
      <c r="A145" s="43" t="inlineStr">
        <is>
          <t>B-0144</t>
        </is>
      </c>
      <c r="B145" s="43" t="inlineStr">
        <is>
          <t>Base 276</t>
        </is>
      </c>
      <c r="C145" s="43" t="inlineStr">
        <is>
          <t>Base included</t>
        </is>
      </c>
      <c r="D145" s="43" t="n">
        <v>156</v>
      </c>
      <c r="E145" s="43" t="n">
        <v>144</v>
      </c>
      <c r="F145" s="43" t="n">
        <v>156</v>
      </c>
      <c r="G145" s="130" t="n"/>
      <c r="H145" s="130" t="n">
        <v>2021</v>
      </c>
      <c r="I145" s="41" t="inlineStr">
        <is>
          <t>Exploring sMRI Biomarkers for Diagnosis of Autism Spectrum Disorders Based on Multi Class Activation Mapping Models</t>
        </is>
      </c>
      <c r="J145" s="43" t="inlineStr">
        <is>
          <t>https://doi.org/10.1109/ACCESS.2021.3069211</t>
        </is>
      </c>
      <c r="K145" s="43" t="n"/>
      <c r="L145" s="41" t="n"/>
      <c r="M145" s="43" t="n"/>
      <c r="N145" s="43" t="n"/>
      <c r="O145" s="43" t="inlineStr">
        <is>
          <t>included_prior_final_corpus</t>
        </is>
      </c>
      <c r="P145" s="41" t="inlineStr">
        <is>
          <t>Incluido en corpus final previo</t>
        </is>
      </c>
      <c r="Q145" s="43" t="inlineStr">
        <is>
          <t>Included base</t>
        </is>
      </c>
      <c r="R145" s="43" t="inlineStr">
        <is>
          <t>No</t>
        </is>
      </c>
      <c r="S145" s="41" t="inlineStr">
        <is>
          <t>Prior inclusion; not reassessed in this update</t>
        </is>
      </c>
      <c r="T145" s="41" t="str"/>
      <c r="U145" s="41" t="str"/>
      <c r="V145" s="43" t="n"/>
      <c r="W145" s="43" t="n">
        <v>156</v>
      </c>
      <c r="X145" s="43" t="inlineStr">
        <is>
          <t>https://doi.org/10.1109/ACCESS.2021.3069211</t>
        </is>
      </c>
      <c r="Y145" s="43" t="inlineStr">
        <is>
          <t>doi:10.1109/access.2021.3069211</t>
        </is>
      </c>
      <c r="Z145" s="43"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AA145" s="43" t="inlineStr">
        <is>
          <t>prior_final_corpus</t>
        </is>
      </c>
      <c r="AB145" s="43">
        <f>COUNTIF($A$2:$A$707,A145)</f>
        <v/>
      </c>
    </row>
    <row r="146" ht="32" customHeight="1">
      <c r="A146" s="43" t="inlineStr">
        <is>
          <t>B-0145</t>
        </is>
      </c>
      <c r="B146" s="43" t="inlineStr">
        <is>
          <t>Base 276</t>
        </is>
      </c>
      <c r="C146" s="43" t="inlineStr">
        <is>
          <t>Base included</t>
        </is>
      </c>
      <c r="D146" s="43" t="n">
        <v>157</v>
      </c>
      <c r="E146" s="43" t="n">
        <v>145</v>
      </c>
      <c r="F146" s="43" t="n">
        <v>157</v>
      </c>
      <c r="G146" s="130" t="n"/>
      <c r="H146" s="130" t="n">
        <v>2015</v>
      </c>
      <c r="I146" s="41" t="inlineStr">
        <is>
          <t>Functional connectivity classification of autism identifies highly predictive brain features but falls short of biomarker standards</t>
        </is>
      </c>
      <c r="J146" s="43" t="inlineStr">
        <is>
          <t>https://doi.org/10.1016/j.nicl.2014.12.013</t>
        </is>
      </c>
      <c r="K146" s="43" t="n"/>
      <c r="L146" s="41" t="n"/>
      <c r="M146" s="43" t="n"/>
      <c r="N146" s="43" t="n"/>
      <c r="O146" s="43" t="inlineStr">
        <is>
          <t>included_prior_final_corpus</t>
        </is>
      </c>
      <c r="P146" s="41" t="inlineStr">
        <is>
          <t>Incluido en corpus final previo</t>
        </is>
      </c>
      <c r="Q146" s="43" t="inlineStr">
        <is>
          <t>Included base</t>
        </is>
      </c>
      <c r="R146" s="43" t="inlineStr">
        <is>
          <t>No</t>
        </is>
      </c>
      <c r="S146" s="41" t="inlineStr">
        <is>
          <t>Prior inclusion; not reassessed in this update</t>
        </is>
      </c>
      <c r="T146" s="41" t="str"/>
      <c r="U146" s="41" t="str"/>
      <c r="V146" s="43" t="n"/>
      <c r="W146" s="43" t="n">
        <v>157</v>
      </c>
      <c r="X146" s="43" t="inlineStr">
        <is>
          <t>https://doi.org/10.1016/j.nicl.2014.12.013</t>
        </is>
      </c>
      <c r="Y146" s="43" t="inlineStr">
        <is>
          <t>doi:10.1016/j.nicl.2014.12.013</t>
        </is>
      </c>
      <c r="Z146" s="43"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AA146" s="43" t="inlineStr">
        <is>
          <t>prior_final_corpus</t>
        </is>
      </c>
      <c r="AB146" s="43">
        <f>COUNTIF($A$2:$A$707,A146)</f>
        <v/>
      </c>
    </row>
    <row r="147" ht="32" customHeight="1">
      <c r="A147" s="43" t="inlineStr">
        <is>
          <t>B-0146</t>
        </is>
      </c>
      <c r="B147" s="43" t="inlineStr">
        <is>
          <t>Base 276</t>
        </is>
      </c>
      <c r="C147" s="43" t="inlineStr">
        <is>
          <t>Base included</t>
        </is>
      </c>
      <c r="D147" s="43" t="n">
        <v>158</v>
      </c>
      <c r="E147" s="43" t="n">
        <v>146</v>
      </c>
      <c r="F147" s="43" t="n">
        <v>158</v>
      </c>
      <c r="G147" s="130" t="n"/>
      <c r="H147" s="130" t="n">
        <v>2022</v>
      </c>
      <c r="I147" s="41" t="inlineStr">
        <is>
          <t>Graph Convolutional Networks Based on\&amp;#xa0;Relational Attention Mechanism for\&amp;#xa0;Autism Spectrum Disorders Diagnosis</t>
        </is>
      </c>
      <c r="J147" s="43" t="inlineStr">
        <is>
          <t>https://doi.org/10.1007/978-3-031-13844-7_33</t>
        </is>
      </c>
      <c r="K147" s="43" t="n"/>
      <c r="L147" s="41" t="n"/>
      <c r="M147" s="43" t="n"/>
      <c r="N147" s="43" t="n"/>
      <c r="O147" s="43" t="inlineStr">
        <is>
          <t>included_prior_final_corpus</t>
        </is>
      </c>
      <c r="P147" s="41" t="inlineStr">
        <is>
          <t>Incluido en corpus final previo</t>
        </is>
      </c>
      <c r="Q147" s="43" t="inlineStr">
        <is>
          <t>Included base</t>
        </is>
      </c>
      <c r="R147" s="43" t="inlineStr">
        <is>
          <t>No</t>
        </is>
      </c>
      <c r="S147" s="41" t="inlineStr">
        <is>
          <t>Prior inclusion; not reassessed in this update</t>
        </is>
      </c>
      <c r="T147" s="41" t="str"/>
      <c r="U147" s="41" t="str"/>
      <c r="V147" s="43" t="n"/>
      <c r="W147" s="43" t="n">
        <v>158</v>
      </c>
      <c r="X147" s="43" t="inlineStr">
        <is>
          <t>https://doi.org/10.1007/978-3-031-13844-7_33</t>
        </is>
      </c>
      <c r="Y147" s="43" t="inlineStr">
        <is>
          <t>doi:10.1007/978-3-031-13844-7_33</t>
        </is>
      </c>
      <c r="Z147" s="43"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AA147" s="43" t="inlineStr">
        <is>
          <t>prior_final_corpus</t>
        </is>
      </c>
      <c r="AB147" s="43">
        <f>COUNTIF($A$2:$A$707,A147)</f>
        <v/>
      </c>
    </row>
    <row r="148" ht="32" customHeight="1">
      <c r="A148" s="43" t="inlineStr">
        <is>
          <t>B-0147</t>
        </is>
      </c>
      <c r="B148" s="43" t="inlineStr">
        <is>
          <t>Base 276</t>
        </is>
      </c>
      <c r="C148" s="43" t="inlineStr">
        <is>
          <t>Base included</t>
        </is>
      </c>
      <c r="D148" s="43" t="n">
        <v>159</v>
      </c>
      <c r="E148" s="43" t="n">
        <v>147</v>
      </c>
      <c r="F148" s="43" t="n">
        <v>159</v>
      </c>
      <c r="G148" s="130" t="n"/>
      <c r="H148" s="130" t="n">
        <v>2024</v>
      </c>
      <c r="I148" s="41" t="inlineStr">
        <is>
          <t>Hybrid similarity based feature selection and cascade deep maxout fuzzy network for Autism Spectrum Disorder detection using EEG signal</t>
        </is>
      </c>
      <c r="J148" s="43" t="inlineStr">
        <is>
          <t>https://doi.org/10.1016/j.compbiolchem.2024.108177</t>
        </is>
      </c>
      <c r="K148" s="43" t="n"/>
      <c r="L148" s="41" t="n"/>
      <c r="M148" s="43" t="n"/>
      <c r="N148" s="43" t="n"/>
      <c r="O148" s="43" t="inlineStr">
        <is>
          <t>included_prior_final_corpus</t>
        </is>
      </c>
      <c r="P148" s="41" t="inlineStr">
        <is>
          <t>Incluido en corpus final previo</t>
        </is>
      </c>
      <c r="Q148" s="43" t="inlineStr">
        <is>
          <t>Included base</t>
        </is>
      </c>
      <c r="R148" s="43" t="inlineStr">
        <is>
          <t>No</t>
        </is>
      </c>
      <c r="S148" s="41" t="inlineStr">
        <is>
          <t>Prior inclusion; not reassessed in this update</t>
        </is>
      </c>
      <c r="T148" s="41" t="str"/>
      <c r="U148" s="41" t="str"/>
      <c r="V148" s="43" t="n"/>
      <c r="W148" s="43" t="n">
        <v>159</v>
      </c>
      <c r="X148" s="43" t="inlineStr">
        <is>
          <t>https://doi.org/10.1016/j.compbiolchem.2024.108177</t>
        </is>
      </c>
      <c r="Y148" s="43" t="inlineStr">
        <is>
          <t>doi:10.1016/j.compbiolchem.2024.108177</t>
        </is>
      </c>
      <c r="Z148" s="43"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AA148" s="43" t="inlineStr">
        <is>
          <t>prior_final_corpus</t>
        </is>
      </c>
      <c r="AB148" s="43">
        <f>COUNTIF($A$2:$A$707,A148)</f>
        <v/>
      </c>
    </row>
    <row r="149" ht="32" customHeight="1">
      <c r="A149" s="43" t="inlineStr">
        <is>
          <t>B-0148</t>
        </is>
      </c>
      <c r="B149" s="43" t="inlineStr">
        <is>
          <t>Base 276</t>
        </is>
      </c>
      <c r="C149" s="43" t="inlineStr">
        <is>
          <t>Base included</t>
        </is>
      </c>
      <c r="D149" s="43" t="n">
        <v>160</v>
      </c>
      <c r="E149" s="43" t="n">
        <v>148</v>
      </c>
      <c r="F149" s="43" t="n">
        <v>160</v>
      </c>
      <c r="G149" s="130" t="n"/>
      <c r="H149" s="130" t="n">
        <v>2022</v>
      </c>
      <c r="I149" s="41" t="inlineStr">
        <is>
          <t>Imputing cognitive impairment in SPARK, a large autism cohort</t>
        </is>
      </c>
      <c r="J149" s="43" t="inlineStr">
        <is>
          <t>https://doi.org/10.1002/AUR.2622</t>
        </is>
      </c>
      <c r="K149" s="43" t="n"/>
      <c r="L149" s="41" t="n"/>
      <c r="M149" s="43" t="n"/>
      <c r="N149" s="43" t="n"/>
      <c r="O149" s="43" t="inlineStr">
        <is>
          <t>included_prior_final_corpus</t>
        </is>
      </c>
      <c r="P149" s="41" t="inlineStr">
        <is>
          <t>Incluido en corpus final previo</t>
        </is>
      </c>
      <c r="Q149" s="43" t="inlineStr">
        <is>
          <t>Included base</t>
        </is>
      </c>
      <c r="R149" s="43" t="inlineStr">
        <is>
          <t>No</t>
        </is>
      </c>
      <c r="S149" s="41" t="inlineStr">
        <is>
          <t>Prior inclusion; not reassessed in this update</t>
        </is>
      </c>
      <c r="T149" s="41" t="str"/>
      <c r="U149" s="41" t="str"/>
      <c r="V149" s="43" t="n"/>
      <c r="W149" s="43" t="n">
        <v>160</v>
      </c>
      <c r="X149" s="43" t="inlineStr">
        <is>
          <t>https://doi.org/10.1002/AUR.2622</t>
        </is>
      </c>
      <c r="Y149" s="43" t="inlineStr">
        <is>
          <t>doi:10.1002/aur.2622</t>
        </is>
      </c>
      <c r="Z149" s="43"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AA149" s="43" t="inlineStr">
        <is>
          <t>prior_final_corpus</t>
        </is>
      </c>
      <c r="AB149" s="43">
        <f>COUNTIF($A$2:$A$707,A149)</f>
        <v/>
      </c>
    </row>
    <row r="150" ht="32" customHeight="1">
      <c r="A150" s="43" t="inlineStr">
        <is>
          <t>B-0149</t>
        </is>
      </c>
      <c r="B150" s="43" t="inlineStr">
        <is>
          <t>Base 276</t>
        </is>
      </c>
      <c r="C150" s="43" t="inlineStr">
        <is>
          <t>Base included</t>
        </is>
      </c>
      <c r="D150" s="43" t="n">
        <v>162</v>
      </c>
      <c r="E150" s="43" t="n">
        <v>149</v>
      </c>
      <c r="F150" s="43" t="n">
        <v>162</v>
      </c>
      <c r="G150" s="130" t="n"/>
      <c r="H150" s="130" t="n">
        <v>2023</v>
      </c>
      <c r="I150" s="41" t="inlineStr">
        <is>
          <t>Machine Learning in ASD: An Intensive Study of Automated Disease Prediction System</t>
        </is>
      </c>
      <c r="J150" s="43" t="inlineStr">
        <is>
          <t>https://doi.org/10.1002/9781119896838.CH18</t>
        </is>
      </c>
      <c r="K150" s="43" t="n"/>
      <c r="L150" s="41" t="n"/>
      <c r="M150" s="43" t="n"/>
      <c r="N150" s="43" t="n"/>
      <c r="O150" s="43" t="inlineStr">
        <is>
          <t>included_prior_final_corpus</t>
        </is>
      </c>
      <c r="P150" s="41" t="inlineStr">
        <is>
          <t>Incluido en corpus final previo</t>
        </is>
      </c>
      <c r="Q150" s="43" t="inlineStr">
        <is>
          <t>Included base</t>
        </is>
      </c>
      <c r="R150" s="43" t="inlineStr">
        <is>
          <t>No</t>
        </is>
      </c>
      <c r="S150" s="41" t="inlineStr">
        <is>
          <t>Prior inclusion; not reassessed in this update</t>
        </is>
      </c>
      <c r="T150" s="41" t="str"/>
      <c r="U150" s="41" t="str"/>
      <c r="V150" s="43" t="n"/>
      <c r="W150" s="43" t="n">
        <v>162</v>
      </c>
      <c r="X150" s="43" t="inlineStr">
        <is>
          <t>https://doi.org/10.1002/9781119896838.CH18</t>
        </is>
      </c>
      <c r="Y150" s="43" t="inlineStr">
        <is>
          <t>doi:10.1002/9781119896838.ch18</t>
        </is>
      </c>
      <c r="Z150" s="43"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AA150" s="43" t="inlineStr">
        <is>
          <t>prior_final_corpus</t>
        </is>
      </c>
      <c r="AB150" s="43">
        <f>COUNTIF($A$2:$A$707,A150)</f>
        <v/>
      </c>
    </row>
    <row r="151" ht="32" customHeight="1">
      <c r="A151" s="43" t="inlineStr">
        <is>
          <t>B-0150</t>
        </is>
      </c>
      <c r="B151" s="43" t="inlineStr">
        <is>
          <t>Base 276</t>
        </is>
      </c>
      <c r="C151" s="43" t="inlineStr">
        <is>
          <t>Base included</t>
        </is>
      </c>
      <c r="D151" s="43" t="n">
        <v>163</v>
      </c>
      <c r="E151" s="43" t="n">
        <v>150</v>
      </c>
      <c r="F151" s="43" t="n">
        <v>163</v>
      </c>
      <c r="G151" s="130" t="n"/>
      <c r="H151" s="130" t="n">
        <v>2020</v>
      </c>
      <c r="I151" s="41" t="inlineStr">
        <is>
          <t>Multichannel Deep Attention Neural Networks for the Classification of Autism Spectrum Disorder Using Neuroimaging and Personal Characteristic Data</t>
        </is>
      </c>
      <c r="J151" s="43" t="inlineStr">
        <is>
          <t>https://doi.org/10.1155/2020/1357853</t>
        </is>
      </c>
      <c r="K151" s="43" t="n"/>
      <c r="L151" s="41" t="n"/>
      <c r="M151" s="43" t="n"/>
      <c r="N151" s="43" t="n"/>
      <c r="O151" s="43" t="inlineStr">
        <is>
          <t>included_prior_final_corpus</t>
        </is>
      </c>
      <c r="P151" s="41" t="inlineStr">
        <is>
          <t>Incluido en corpus final previo</t>
        </is>
      </c>
      <c r="Q151" s="43" t="inlineStr">
        <is>
          <t>Included base</t>
        </is>
      </c>
      <c r="R151" s="43" t="inlineStr">
        <is>
          <t>No</t>
        </is>
      </c>
      <c r="S151" s="41" t="inlineStr">
        <is>
          <t>Prior inclusion; not reassessed in this update</t>
        </is>
      </c>
      <c r="T151" s="41" t="str"/>
      <c r="U151" s="41" t="str"/>
      <c r="V151" s="43" t="n"/>
      <c r="W151" s="43" t="n">
        <v>163</v>
      </c>
      <c r="X151" s="43" t="inlineStr">
        <is>
          <t>https://doi.org/10.1155/2020/1357853</t>
        </is>
      </c>
      <c r="Y151" s="43" t="inlineStr">
        <is>
          <t>doi:10.1155/2020/1357853</t>
        </is>
      </c>
      <c r="Z151" s="43"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AA151" s="43" t="inlineStr">
        <is>
          <t>prior_final_corpus</t>
        </is>
      </c>
      <c r="AB151" s="43">
        <f>COUNTIF($A$2:$A$707,A151)</f>
        <v/>
      </c>
    </row>
    <row r="152" ht="32" customHeight="1">
      <c r="A152" s="43" t="inlineStr">
        <is>
          <t>B-0151</t>
        </is>
      </c>
      <c r="B152" s="43" t="inlineStr">
        <is>
          <t>Base 276</t>
        </is>
      </c>
      <c r="C152" s="43" t="inlineStr">
        <is>
          <t>Base included</t>
        </is>
      </c>
      <c r="D152" s="43" t="n">
        <v>164</v>
      </c>
      <c r="E152" s="43" t="n">
        <v>151</v>
      </c>
      <c r="F152" s="43" t="n">
        <v>164</v>
      </c>
      <c r="G152" s="130" t="n"/>
      <c r="H152" s="130" t="n">
        <v>2024</v>
      </c>
      <c r="I152" s="41" t="inlineStr">
        <is>
          <t>Multimodal Kernel-based discriminant correlation analysis data-fusion approach: an automated autism spectrum disorder diagnostic system</t>
        </is>
      </c>
      <c r="J152" s="43" t="inlineStr">
        <is>
          <t>https://doi.org/10.1007/s13246-023-01350-4</t>
        </is>
      </c>
      <c r="K152" s="43" t="n"/>
      <c r="L152" s="41" t="n"/>
      <c r="M152" s="43" t="n"/>
      <c r="N152" s="43" t="n"/>
      <c r="O152" s="43" t="inlineStr">
        <is>
          <t>included_prior_final_corpus</t>
        </is>
      </c>
      <c r="P152" s="41" t="inlineStr">
        <is>
          <t>Incluido en corpus final previo</t>
        </is>
      </c>
      <c r="Q152" s="43" t="inlineStr">
        <is>
          <t>Included base</t>
        </is>
      </c>
      <c r="R152" s="43" t="inlineStr">
        <is>
          <t>No</t>
        </is>
      </c>
      <c r="S152" s="41" t="inlineStr">
        <is>
          <t>Prior inclusion; not reassessed in this update</t>
        </is>
      </c>
      <c r="T152" s="41" t="str"/>
      <c r="U152" s="41" t="str"/>
      <c r="V152" s="43" t="n"/>
      <c r="W152" s="43" t="n">
        <v>164</v>
      </c>
      <c r="X152" s="43" t="inlineStr">
        <is>
          <t>https://doi.org/10.1007/s13246-023-01350-4</t>
        </is>
      </c>
      <c r="Y152" s="43" t="inlineStr">
        <is>
          <t>doi:10.1007/s13246-023-01350-4</t>
        </is>
      </c>
      <c r="Z152" s="43"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AA152" s="43" t="inlineStr">
        <is>
          <t>prior_final_corpus</t>
        </is>
      </c>
      <c r="AB152" s="43">
        <f>COUNTIF($A$2:$A$707,A152)</f>
        <v/>
      </c>
    </row>
    <row r="153" ht="32" customHeight="1">
      <c r="A153" s="43" t="inlineStr">
        <is>
          <t>B-0152</t>
        </is>
      </c>
      <c r="B153" s="43" t="inlineStr">
        <is>
          <t>Base 276</t>
        </is>
      </c>
      <c r="C153" s="43" t="inlineStr">
        <is>
          <t>Base included</t>
        </is>
      </c>
      <c r="D153" s="43" t="n">
        <v>165</v>
      </c>
      <c r="E153" s="43" t="n">
        <v>152</v>
      </c>
      <c r="F153" s="43" t="n">
        <v>165</v>
      </c>
      <c r="G153" s="130" t="n"/>
      <c r="H153" s="130" t="n">
        <v>2019</v>
      </c>
      <c r="I153" s="41" t="inlineStr">
        <is>
          <t>Phase 3 diagnostic evaluation of a smart tablet serious game to identify autism in 760 children 3-5 years old in Sweden and the United Kingdom</t>
        </is>
      </c>
      <c r="J153" s="43" t="inlineStr">
        <is>
          <t>https://doi.org/10.1136/bmjopen-2018-026226</t>
        </is>
      </c>
      <c r="K153" s="43" t="n"/>
      <c r="L153" s="41" t="n"/>
      <c r="M153" s="43" t="n"/>
      <c r="N153" s="43" t="n"/>
      <c r="O153" s="43" t="inlineStr">
        <is>
          <t>included_prior_final_corpus</t>
        </is>
      </c>
      <c r="P153" s="41" t="inlineStr">
        <is>
          <t>Incluido en corpus final previo</t>
        </is>
      </c>
      <c r="Q153" s="43" t="inlineStr">
        <is>
          <t>Included base</t>
        </is>
      </c>
      <c r="R153" s="43" t="inlineStr">
        <is>
          <t>No</t>
        </is>
      </c>
      <c r="S153" s="41" t="inlineStr">
        <is>
          <t>Prior inclusion; not reassessed in this update</t>
        </is>
      </c>
      <c r="T153" s="41" t="str"/>
      <c r="U153" s="41" t="str"/>
      <c r="V153" s="43" t="n"/>
      <c r="W153" s="43" t="n">
        <v>165</v>
      </c>
      <c r="X153" s="43" t="inlineStr">
        <is>
          <t>https://doi.org/10.1136/bmjopen-2018-026226</t>
        </is>
      </c>
      <c r="Y153" s="43" t="inlineStr">
        <is>
          <t>doi:10.1136/bmjopen-2018-026226</t>
        </is>
      </c>
      <c r="Z153" s="43"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AA153" s="43" t="inlineStr">
        <is>
          <t>prior_final_corpus</t>
        </is>
      </c>
      <c r="AB153" s="43">
        <f>COUNTIF($A$2:$A$707,A153)</f>
        <v/>
      </c>
    </row>
    <row r="154" ht="32" customHeight="1">
      <c r="A154" s="43" t="inlineStr">
        <is>
          <t>B-0153</t>
        </is>
      </c>
      <c r="B154" s="43" t="inlineStr">
        <is>
          <t>Base 276</t>
        </is>
      </c>
      <c r="C154" s="43" t="inlineStr">
        <is>
          <t>Base included</t>
        </is>
      </c>
      <c r="D154" s="43" t="n">
        <v>166</v>
      </c>
      <c r="E154" s="43" t="n">
        <v>153</v>
      </c>
      <c r="F154" s="43" t="n">
        <v>166</v>
      </c>
      <c r="G154" s="130" t="n"/>
      <c r="H154" s="130" t="n">
        <v>2020</v>
      </c>
      <c r="I154" s="41" t="inlineStr">
        <is>
          <t>Research and development of autism diagnosis information system based on deep convolution neural network and facial expression data</t>
        </is>
      </c>
      <c r="J154" s="43" t="inlineStr">
        <is>
          <t>https://doi.org/10.1108/LHT-08-2019-0176</t>
        </is>
      </c>
      <c r="K154" s="43" t="n"/>
      <c r="L154" s="41" t="n"/>
      <c r="M154" s="43" t="n"/>
      <c r="N154" s="43" t="n"/>
      <c r="O154" s="43" t="inlineStr">
        <is>
          <t>included_prior_final_corpus</t>
        </is>
      </c>
      <c r="P154" s="41" t="inlineStr">
        <is>
          <t>Incluido en corpus final previo</t>
        </is>
      </c>
      <c r="Q154" s="43" t="inlineStr">
        <is>
          <t>Included base</t>
        </is>
      </c>
      <c r="R154" s="43" t="inlineStr">
        <is>
          <t>No</t>
        </is>
      </c>
      <c r="S154" s="41" t="inlineStr">
        <is>
          <t>Prior inclusion; not reassessed in this update</t>
        </is>
      </c>
      <c r="T154" s="41" t="str"/>
      <c r="U154" s="41" t="str"/>
      <c r="V154" s="43" t="n"/>
      <c r="W154" s="43" t="n">
        <v>166</v>
      </c>
      <c r="X154" s="43" t="inlineStr">
        <is>
          <t>https://doi.org/10.1108/LHT-08-2019-0176</t>
        </is>
      </c>
      <c r="Y154" s="43" t="inlineStr">
        <is>
          <t>doi:10.1108/lht-08-2019-0176</t>
        </is>
      </c>
      <c r="Z154" s="43"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AA154" s="43" t="inlineStr">
        <is>
          <t>prior_final_corpus</t>
        </is>
      </c>
      <c r="AB154" s="43">
        <f>COUNTIF($A$2:$A$707,A154)</f>
        <v/>
      </c>
    </row>
    <row r="155" ht="32" customHeight="1">
      <c r="A155" s="43" t="inlineStr">
        <is>
          <t>B-0154</t>
        </is>
      </c>
      <c r="B155" s="43" t="inlineStr">
        <is>
          <t>Base 276</t>
        </is>
      </c>
      <c r="C155" s="43" t="inlineStr">
        <is>
          <t>Base included</t>
        </is>
      </c>
      <c r="D155" s="43" t="n">
        <v>168</v>
      </c>
      <c r="E155" s="43" t="n">
        <v>154</v>
      </c>
      <c r="F155" s="43" t="n">
        <v>168</v>
      </c>
      <c r="G155" s="130" t="n"/>
      <c r="H155" s="130" t="n">
        <v>2023</v>
      </c>
      <c r="I155" s="41" t="inlineStr">
        <is>
          <t>Stratification of Children with Autism Spectrum Disorder Through Fusion of Temporal Information in Eye-gaze Scan-Paths</t>
        </is>
      </c>
      <c r="J155" s="43" t="inlineStr">
        <is>
          <t>https://doi.org/10.1145/3539226</t>
        </is>
      </c>
      <c r="K155" s="43" t="n"/>
      <c r="L155" s="41" t="n"/>
      <c r="M155" s="43" t="n"/>
      <c r="N155" s="43" t="n"/>
      <c r="O155" s="43" t="inlineStr">
        <is>
          <t>included_prior_final_corpus</t>
        </is>
      </c>
      <c r="P155" s="41" t="inlineStr">
        <is>
          <t>Incluido en corpus final previo</t>
        </is>
      </c>
      <c r="Q155" s="43" t="inlineStr">
        <is>
          <t>Included base</t>
        </is>
      </c>
      <c r="R155" s="43" t="inlineStr">
        <is>
          <t>No</t>
        </is>
      </c>
      <c r="S155" s="41" t="inlineStr">
        <is>
          <t>Prior inclusion; not reassessed in this update</t>
        </is>
      </c>
      <c r="T155" s="41" t="str"/>
      <c r="U155" s="41" t="str"/>
      <c r="V155" s="43" t="n"/>
      <c r="W155" s="43" t="n">
        <v>168</v>
      </c>
      <c r="X155" s="43" t="inlineStr">
        <is>
          <t>https://doi.org/10.1145/3539226</t>
        </is>
      </c>
      <c r="Y155" s="43" t="inlineStr">
        <is>
          <t>doi:10.1145/3539226</t>
        </is>
      </c>
      <c r="Z155" s="43"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AA155" s="43" t="inlineStr">
        <is>
          <t>prior_final_corpus</t>
        </is>
      </c>
      <c r="AB155" s="43">
        <f>COUNTIF($A$2:$A$707,A155)</f>
        <v/>
      </c>
    </row>
    <row r="156" ht="32" customHeight="1">
      <c r="A156" s="43" t="inlineStr">
        <is>
          <t>B-0155</t>
        </is>
      </c>
      <c r="B156" s="43" t="inlineStr">
        <is>
          <t>Base 276</t>
        </is>
      </c>
      <c r="C156" s="43" t="inlineStr">
        <is>
          <t>Base included</t>
        </is>
      </c>
      <c r="D156" s="43" t="n">
        <v>169</v>
      </c>
      <c r="E156" s="43" t="n">
        <v>155</v>
      </c>
      <c r="F156" s="43" t="n">
        <v>169</v>
      </c>
      <c r="G156" s="130" t="n"/>
      <c r="H156" s="130" t="n">
        <v>2022</v>
      </c>
      <c r="I156" s="41" t="inlineStr">
        <is>
          <t>The Classification of Abnormal Hand Movement to Aid in Autism Detection: Machine Learning Study</t>
        </is>
      </c>
      <c r="J156" s="43" t="inlineStr">
        <is>
          <t>https://doi.org/10.2196/33771</t>
        </is>
      </c>
      <c r="K156" s="43" t="n"/>
      <c r="L156" s="41" t="n"/>
      <c r="M156" s="43" t="n"/>
      <c r="N156" s="43" t="n"/>
      <c r="O156" s="43" t="inlineStr">
        <is>
          <t>included_prior_final_corpus</t>
        </is>
      </c>
      <c r="P156" s="41" t="inlineStr">
        <is>
          <t>Incluido en corpus final previo</t>
        </is>
      </c>
      <c r="Q156" s="43" t="inlineStr">
        <is>
          <t>Included base</t>
        </is>
      </c>
      <c r="R156" s="43" t="inlineStr">
        <is>
          <t>No</t>
        </is>
      </c>
      <c r="S156" s="41" t="inlineStr">
        <is>
          <t>Prior inclusion; not reassessed in this update</t>
        </is>
      </c>
      <c r="T156" s="41" t="str"/>
      <c r="U156" s="41" t="str"/>
      <c r="V156" s="43" t="n"/>
      <c r="W156" s="43" t="n">
        <v>169</v>
      </c>
      <c r="X156" s="43" t="inlineStr">
        <is>
          <t>https://doi.org/10.2196/33771</t>
        </is>
      </c>
      <c r="Y156" s="43" t="inlineStr">
        <is>
          <t>doi:10.2196/33771</t>
        </is>
      </c>
      <c r="Z156" s="43"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AA156" s="43" t="inlineStr">
        <is>
          <t>prior_final_corpus</t>
        </is>
      </c>
      <c r="AB156" s="43">
        <f>COUNTIF($A$2:$A$707,A156)</f>
        <v/>
      </c>
    </row>
    <row r="157" ht="32" customHeight="1">
      <c r="A157" s="43" t="inlineStr">
        <is>
          <t>B-0156</t>
        </is>
      </c>
      <c r="B157" s="43" t="inlineStr">
        <is>
          <t>Base 276</t>
        </is>
      </c>
      <c r="C157" s="43" t="inlineStr">
        <is>
          <t>Base included</t>
        </is>
      </c>
      <c r="D157" s="43" t="n">
        <v>170</v>
      </c>
      <c r="E157" s="43" t="n">
        <v>156</v>
      </c>
      <c r="F157" s="43" t="n">
        <v>170</v>
      </c>
      <c r="G157" s="130" t="n"/>
      <c r="H157" s="130" t="n">
        <v>2020</v>
      </c>
      <c r="I157" s="41" t="inlineStr">
        <is>
          <t>The development of a practical artificial intelligence tool for diagnosing and evaluating autism spectrum disorder: Multicenter study</t>
        </is>
      </c>
      <c r="J157" s="43" t="inlineStr">
        <is>
          <t>https://doi.org/10.2196/15767</t>
        </is>
      </c>
      <c r="K157" s="43" t="n"/>
      <c r="L157" s="41" t="n"/>
      <c r="M157" s="43" t="n"/>
      <c r="N157" s="43" t="n"/>
      <c r="O157" s="43" t="inlineStr">
        <is>
          <t>included_prior_final_corpus</t>
        </is>
      </c>
      <c r="P157" s="41" t="inlineStr">
        <is>
          <t>Incluido en corpus final previo</t>
        </is>
      </c>
      <c r="Q157" s="43" t="inlineStr">
        <is>
          <t>Included base</t>
        </is>
      </c>
      <c r="R157" s="43" t="inlineStr">
        <is>
          <t>No</t>
        </is>
      </c>
      <c r="S157" s="41" t="inlineStr">
        <is>
          <t>Prior inclusion; not reassessed in this update</t>
        </is>
      </c>
      <c r="T157" s="41" t="str"/>
      <c r="U157" s="41" t="str"/>
      <c r="V157" s="43" t="n"/>
      <c r="W157" s="43" t="n">
        <v>170</v>
      </c>
      <c r="X157" s="43" t="inlineStr">
        <is>
          <t>https://doi.org/10.2196/15767</t>
        </is>
      </c>
      <c r="Y157" s="43" t="inlineStr">
        <is>
          <t>doi:10.2196/15767</t>
        </is>
      </c>
      <c r="Z157" s="43"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AA157" s="43" t="inlineStr">
        <is>
          <t>prior_final_corpus</t>
        </is>
      </c>
      <c r="AB157" s="43">
        <f>COUNTIF($A$2:$A$707,A157)</f>
        <v/>
      </c>
    </row>
    <row r="158" ht="32" customHeight="1">
      <c r="A158" s="43" t="inlineStr">
        <is>
          <t>B-0157</t>
        </is>
      </c>
      <c r="B158" s="43" t="inlineStr">
        <is>
          <t>Base 276</t>
        </is>
      </c>
      <c r="C158" s="43" t="inlineStr">
        <is>
          <t>Base included</t>
        </is>
      </c>
      <c r="D158" s="43" t="n">
        <v>171</v>
      </c>
      <c r="E158" s="43" t="n">
        <v>157</v>
      </c>
      <c r="F158" s="43" t="n">
        <v>171</v>
      </c>
      <c r="G158" s="130" t="n"/>
      <c r="H158" s="130" t="n">
        <v>2016</v>
      </c>
      <c r="I158" s="41" t="inlineStr">
        <is>
          <t>Toward the Autism Motor Signature: Gesture patterns during smart tablet gameplay identify children with autism</t>
        </is>
      </c>
      <c r="J158" s="43" t="inlineStr">
        <is>
          <t>https://doi.org/10.1038/srep31107</t>
        </is>
      </c>
      <c r="K158" s="43" t="n"/>
      <c r="L158" s="41" t="n"/>
      <c r="M158" s="43" t="n"/>
      <c r="N158" s="43" t="n"/>
      <c r="O158" s="43" t="inlineStr">
        <is>
          <t>included_prior_final_corpus</t>
        </is>
      </c>
      <c r="P158" s="41" t="inlineStr">
        <is>
          <t>Incluido en corpus final previo</t>
        </is>
      </c>
      <c r="Q158" s="43" t="inlineStr">
        <is>
          <t>Included base</t>
        </is>
      </c>
      <c r="R158" s="43" t="inlineStr">
        <is>
          <t>No</t>
        </is>
      </c>
      <c r="S158" s="41" t="inlineStr">
        <is>
          <t>Prior inclusion; not reassessed in this update</t>
        </is>
      </c>
      <c r="T158" s="41" t="str"/>
      <c r="U158" s="41" t="str"/>
      <c r="V158" s="43" t="n"/>
      <c r="W158" s="43" t="n">
        <v>171</v>
      </c>
      <c r="X158" s="43" t="inlineStr">
        <is>
          <t>https://doi.org/10.1038/srep31107</t>
        </is>
      </c>
      <c r="Y158" s="43" t="inlineStr">
        <is>
          <t>doi:10.1038/srep31107</t>
        </is>
      </c>
      <c r="Z158" s="43"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AA158" s="43" t="inlineStr">
        <is>
          <t>prior_final_corpus</t>
        </is>
      </c>
      <c r="AB158" s="43">
        <f>COUNTIF($A$2:$A$707,A158)</f>
        <v/>
      </c>
    </row>
    <row r="159" ht="32" customHeight="1">
      <c r="A159" s="43" t="inlineStr">
        <is>
          <t>B-0158</t>
        </is>
      </c>
      <c r="B159" s="43" t="inlineStr">
        <is>
          <t>Base 276</t>
        </is>
      </c>
      <c r="C159" s="43" t="inlineStr">
        <is>
          <t>Base included</t>
        </is>
      </c>
      <c r="D159" s="43" t="n">
        <v>172</v>
      </c>
      <c r="E159" s="43" t="n">
        <v>158</v>
      </c>
      <c r="F159" s="43" t="n">
        <v>172</v>
      </c>
      <c r="G159" s="130" t="n"/>
      <c r="H159" s="130" t="n">
        <v>2024</v>
      </c>
      <c r="I159" s="41" t="inlineStr">
        <is>
          <t>Using #ActuallyAutistic on Twitter for Precision Diagnosis of Autism Spectrum Disorder: Machine Learning Study</t>
        </is>
      </c>
      <c r="J159" s="43" t="inlineStr">
        <is>
          <t>https://doi.org/10.2196/52660</t>
        </is>
      </c>
      <c r="K159" s="43" t="n"/>
      <c r="L159" s="41" t="n"/>
      <c r="M159" s="43" t="n"/>
      <c r="N159" s="43" t="n"/>
      <c r="O159" s="43" t="inlineStr">
        <is>
          <t>included_prior_final_corpus</t>
        </is>
      </c>
      <c r="P159" s="41" t="inlineStr">
        <is>
          <t>Incluido en corpus final previo</t>
        </is>
      </c>
      <c r="Q159" s="43" t="inlineStr">
        <is>
          <t>Included base</t>
        </is>
      </c>
      <c r="R159" s="43" t="inlineStr">
        <is>
          <t>No</t>
        </is>
      </c>
      <c r="S159" s="41" t="inlineStr">
        <is>
          <t>Prior inclusion; not reassessed in this update</t>
        </is>
      </c>
      <c r="T159" s="41" t="str"/>
      <c r="U159" s="41" t="str"/>
      <c r="V159" s="43" t="n"/>
      <c r="W159" s="43" t="n">
        <v>172</v>
      </c>
      <c r="X159" s="43" t="inlineStr">
        <is>
          <t>https://doi.org/10.2196/52660</t>
        </is>
      </c>
      <c r="Y159" s="43" t="inlineStr">
        <is>
          <t>doi:10.2196/52660</t>
        </is>
      </c>
      <c r="Z159" s="43"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AA159" s="43" t="inlineStr">
        <is>
          <t>prior_final_corpus</t>
        </is>
      </c>
      <c r="AB159" s="43">
        <f>COUNTIF($A$2:$A$707,A159)</f>
        <v/>
      </c>
    </row>
    <row r="160" ht="32" customHeight="1">
      <c r="A160" s="43" t="inlineStr">
        <is>
          <t>B-0159</t>
        </is>
      </c>
      <c r="B160" s="43" t="inlineStr">
        <is>
          <t>Base 276</t>
        </is>
      </c>
      <c r="C160" s="43" t="inlineStr">
        <is>
          <t>Base included</t>
        </is>
      </c>
      <c r="D160" s="43" t="n">
        <v>173</v>
      </c>
      <c r="E160" s="43" t="n">
        <v>159</v>
      </c>
      <c r="F160" s="43" t="n">
        <v>173</v>
      </c>
      <c r="G160" s="130" t="n"/>
      <c r="H160" s="130" t="n">
        <v>2023</v>
      </c>
      <c r="I160" s="41" t="inlineStr">
        <is>
          <t>Using machine learning to improve diagnostic assessment of ASD in the light of specific differential and co-occurring diagnoses</t>
        </is>
      </c>
      <c r="J160" s="43" t="inlineStr">
        <is>
          <t>https://doi.org/10.1111/JCPP.13650</t>
        </is>
      </c>
      <c r="K160" s="43" t="n"/>
      <c r="L160" s="41" t="n"/>
      <c r="M160" s="43" t="n"/>
      <c r="N160" s="43" t="n"/>
      <c r="O160" s="43" t="inlineStr">
        <is>
          <t>included_prior_final_corpus</t>
        </is>
      </c>
      <c r="P160" s="41" t="inlineStr">
        <is>
          <t>Incluido en corpus final previo</t>
        </is>
      </c>
      <c r="Q160" s="43" t="inlineStr">
        <is>
          <t>Included base</t>
        </is>
      </c>
      <c r="R160" s="43" t="inlineStr">
        <is>
          <t>No</t>
        </is>
      </c>
      <c r="S160" s="41" t="inlineStr">
        <is>
          <t>Prior inclusion; not reassessed in this update</t>
        </is>
      </c>
      <c r="T160" s="41" t="str"/>
      <c r="U160" s="41" t="str"/>
      <c r="V160" s="43" t="n"/>
      <c r="W160" s="43" t="n">
        <v>173</v>
      </c>
      <c r="X160" s="43" t="inlineStr">
        <is>
          <t>https://doi.org/10.1111/JCPP.13650</t>
        </is>
      </c>
      <c r="Y160" s="43" t="inlineStr">
        <is>
          <t>doi:10.1111/jcpp.13650</t>
        </is>
      </c>
      <c r="Z160" s="43"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AA160" s="43" t="inlineStr">
        <is>
          <t>prior_final_corpus</t>
        </is>
      </c>
      <c r="AB160" s="43">
        <f>COUNTIF($A$2:$A$707,A160)</f>
        <v/>
      </c>
    </row>
    <row r="161" ht="32" customHeight="1">
      <c r="A161" s="43" t="inlineStr">
        <is>
          <t>B-0160</t>
        </is>
      </c>
      <c r="B161" s="43" t="inlineStr">
        <is>
          <t>Base 276</t>
        </is>
      </c>
      <c r="C161" s="43" t="inlineStr">
        <is>
          <t>Base included</t>
        </is>
      </c>
      <c r="D161" s="43" t="n">
        <v>174</v>
      </c>
      <c r="E161" s="43" t="n">
        <v>160</v>
      </c>
      <c r="F161" s="43" t="n">
        <v>174</v>
      </c>
      <c r="G161" s="130" t="n"/>
      <c r="H161" s="130" t="n">
        <v>2023</v>
      </c>
      <c r="I161" s="41" t="inlineStr">
        <is>
          <t>A Framework to Diagnose Autism Spectrum Disorder Using Morphological Connectivity of sMRI and XGBoost</t>
        </is>
      </c>
      <c r="J161" s="43" t="inlineStr">
        <is>
          <t>https://doi.org/10.3233/SHTI230734</t>
        </is>
      </c>
      <c r="K161" s="43" t="n"/>
      <c r="L161" s="41" t="n"/>
      <c r="M161" s="43" t="n"/>
      <c r="N161" s="43" t="n"/>
      <c r="O161" s="43" t="inlineStr">
        <is>
          <t>included_prior_final_corpus</t>
        </is>
      </c>
      <c r="P161" s="41" t="inlineStr">
        <is>
          <t>Incluido en corpus final previo</t>
        </is>
      </c>
      <c r="Q161" s="43" t="inlineStr">
        <is>
          <t>Included base</t>
        </is>
      </c>
      <c r="R161" s="43" t="inlineStr">
        <is>
          <t>No</t>
        </is>
      </c>
      <c r="S161" s="41" t="inlineStr">
        <is>
          <t>Prior inclusion; not reassessed in this update</t>
        </is>
      </c>
      <c r="T161" s="41" t="str"/>
      <c r="U161" s="41" t="str"/>
      <c r="V161" s="43" t="n"/>
      <c r="W161" s="43" t="n">
        <v>174</v>
      </c>
      <c r="X161" s="43" t="inlineStr">
        <is>
          <t>https://doi.org/10.3233/SHTI230734</t>
        </is>
      </c>
      <c r="Y161" s="43" t="inlineStr">
        <is>
          <t>doi:10.3233/shti230734</t>
        </is>
      </c>
      <c r="Z161" s="43"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AA161" s="43" t="inlineStr">
        <is>
          <t>prior_final_corpus</t>
        </is>
      </c>
      <c r="AB161" s="43">
        <f>COUNTIF($A$2:$A$707,A161)</f>
        <v/>
      </c>
    </row>
    <row r="162" ht="32" customHeight="1">
      <c r="A162" s="43" t="inlineStr">
        <is>
          <t>B-0161</t>
        </is>
      </c>
      <c r="B162" s="43" t="inlineStr">
        <is>
          <t>Base 276</t>
        </is>
      </c>
      <c r="C162" s="43" t="inlineStr">
        <is>
          <t>Base included</t>
        </is>
      </c>
      <c r="D162" s="43" t="n">
        <v>175</v>
      </c>
      <c r="E162" s="43" t="n">
        <v>161</v>
      </c>
      <c r="F162" s="43" t="n">
        <v>175</v>
      </c>
      <c r="G162" s="130" t="n"/>
      <c r="H162" s="130" t="n">
        <v>2023</v>
      </c>
      <c r="I162" s="41" t="inlineStr">
        <is>
          <t>A machine learning approach for understanding the metabolomics response of children with autism spectrum disorder to medical cannabis treatment</t>
        </is>
      </c>
      <c r="J162" s="43" t="inlineStr">
        <is>
          <t>https://doi.org/10.1038/s41598-023-40073-0</t>
        </is>
      </c>
      <c r="K162" s="43" t="n"/>
      <c r="L162" s="41" t="n"/>
      <c r="M162" s="43" t="n"/>
      <c r="N162" s="43" t="n"/>
      <c r="O162" s="43" t="inlineStr">
        <is>
          <t>included_prior_final_corpus</t>
        </is>
      </c>
      <c r="P162" s="41" t="inlineStr">
        <is>
          <t>Incluido en corpus final previo</t>
        </is>
      </c>
      <c r="Q162" s="43" t="inlineStr">
        <is>
          <t>Included base</t>
        </is>
      </c>
      <c r="R162" s="43" t="inlineStr">
        <is>
          <t>No</t>
        </is>
      </c>
      <c r="S162" s="41" t="inlineStr">
        <is>
          <t>Prior inclusion; not reassessed in this update</t>
        </is>
      </c>
      <c r="T162" s="41" t="str"/>
      <c r="U162" s="41" t="str"/>
      <c r="V162" s="43" t="n"/>
      <c r="W162" s="43" t="n">
        <v>175</v>
      </c>
      <c r="X162" s="43" t="inlineStr">
        <is>
          <t>https://doi.org/10.1038/s41598-023-40073-0</t>
        </is>
      </c>
      <c r="Y162" s="43" t="inlineStr">
        <is>
          <t>doi:10.1038/s41598-023-40073-0</t>
        </is>
      </c>
      <c r="Z162" s="43"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AA162" s="43" t="inlineStr">
        <is>
          <t>prior_final_corpus</t>
        </is>
      </c>
      <c r="AB162" s="43">
        <f>COUNTIF($A$2:$A$707,A162)</f>
        <v/>
      </c>
    </row>
    <row r="163" ht="32" customHeight="1">
      <c r="A163" s="43" t="inlineStr">
        <is>
          <t>B-0162</t>
        </is>
      </c>
      <c r="B163" s="43" t="inlineStr">
        <is>
          <t>Base 276</t>
        </is>
      </c>
      <c r="C163" s="43" t="inlineStr">
        <is>
          <t>Base included</t>
        </is>
      </c>
      <c r="D163" s="43" t="n">
        <v>177</v>
      </c>
      <c r="E163" s="43" t="n">
        <v>162</v>
      </c>
      <c r="F163" s="43" t="n">
        <v>177</v>
      </c>
      <c r="G163" s="130" t="n"/>
      <c r="H163" s="130" t="n">
        <v>2024</v>
      </c>
      <c r="I163" s="41" t="inlineStr">
        <is>
          <t>Aided Diagnosis of\&amp;#xa0;Autism Spectrum Disorder Based on\&amp;#xa0;a\&amp;#xa0;Mixed Neural Network Model</t>
        </is>
      </c>
      <c r="J163" s="43" t="inlineStr">
        <is>
          <t>https://doi.org/10.1007/978-981-99-8141-0_12</t>
        </is>
      </c>
      <c r="K163" s="43" t="n"/>
      <c r="L163" s="41" t="n"/>
      <c r="M163" s="43" t="n"/>
      <c r="N163" s="43" t="n"/>
      <c r="O163" s="43" t="inlineStr">
        <is>
          <t>included_prior_final_corpus</t>
        </is>
      </c>
      <c r="P163" s="41" t="inlineStr">
        <is>
          <t>Incluido en corpus final previo</t>
        </is>
      </c>
      <c r="Q163" s="43" t="inlineStr">
        <is>
          <t>Included base</t>
        </is>
      </c>
      <c r="R163" s="43" t="inlineStr">
        <is>
          <t>No</t>
        </is>
      </c>
      <c r="S163" s="41" t="inlineStr">
        <is>
          <t>Prior inclusion; not reassessed in this update</t>
        </is>
      </c>
      <c r="T163" s="41" t="str"/>
      <c r="U163" s="41" t="str"/>
      <c r="V163" s="43" t="n"/>
      <c r="W163" s="43" t="n">
        <v>177</v>
      </c>
      <c r="X163" s="43" t="inlineStr">
        <is>
          <t>https://doi.org/10.1007/978-981-99-8141-0_12</t>
        </is>
      </c>
      <c r="Y163" s="43" t="inlineStr">
        <is>
          <t>doi:10.1007/978-981-99-8141-0_12</t>
        </is>
      </c>
      <c r="Z163" s="43"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AA163" s="43" t="inlineStr">
        <is>
          <t>prior_final_corpus</t>
        </is>
      </c>
      <c r="AB163" s="43">
        <f>COUNTIF($A$2:$A$707,A163)</f>
        <v/>
      </c>
    </row>
    <row r="164" ht="32" customHeight="1">
      <c r="A164" s="43" t="inlineStr">
        <is>
          <t>B-0163</t>
        </is>
      </c>
      <c r="B164" s="43" t="inlineStr">
        <is>
          <t>Base 276</t>
        </is>
      </c>
      <c r="C164" s="43" t="inlineStr">
        <is>
          <t>Base included</t>
        </is>
      </c>
      <c r="D164" s="43" t="n">
        <v>178</v>
      </c>
      <c r="E164" s="43" t="n">
        <v>163</v>
      </c>
      <c r="F164" s="43" t="n">
        <v>178</v>
      </c>
      <c r="G164" s="130" t="n"/>
      <c r="H164" s="130" t="n">
        <v>2019</v>
      </c>
      <c r="I164" s="41" t="inlineStr">
        <is>
          <t>Application of Single-Nucleotide Polymorphisms in the Diagnosis of Autism Spectrum Disorders: A Preliminary Study with Artificial Neural Networks</t>
        </is>
      </c>
      <c r="J164" s="43" t="inlineStr">
        <is>
          <t>https://doi.org/10.1007/s12031-019-01311-1</t>
        </is>
      </c>
      <c r="K164" s="43" t="n"/>
      <c r="L164" s="41" t="n"/>
      <c r="M164" s="43" t="n"/>
      <c r="N164" s="43" t="n"/>
      <c r="O164" s="43" t="inlineStr">
        <is>
          <t>included_prior_final_corpus</t>
        </is>
      </c>
      <c r="P164" s="41" t="inlineStr">
        <is>
          <t>Incluido en corpus final previo</t>
        </is>
      </c>
      <c r="Q164" s="43" t="inlineStr">
        <is>
          <t>Included base</t>
        </is>
      </c>
      <c r="R164" s="43" t="inlineStr">
        <is>
          <t>No</t>
        </is>
      </c>
      <c r="S164" s="41" t="inlineStr">
        <is>
          <t>Prior inclusion; not reassessed in this update</t>
        </is>
      </c>
      <c r="T164" s="41" t="str"/>
      <c r="U164" s="41" t="str"/>
      <c r="V164" s="43" t="n"/>
      <c r="W164" s="43" t="n">
        <v>178</v>
      </c>
      <c r="X164" s="43" t="inlineStr">
        <is>
          <t>https://doi.org/10.1007/s12031-019-01311-1</t>
        </is>
      </c>
      <c r="Y164" s="43" t="inlineStr">
        <is>
          <t>doi:10.1007/s12031-019-01311-1</t>
        </is>
      </c>
      <c r="Z164" s="43"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AA164" s="43" t="inlineStr">
        <is>
          <t>prior_final_corpus</t>
        </is>
      </c>
      <c r="AB164" s="43">
        <f>COUNTIF($A$2:$A$707,A164)</f>
        <v/>
      </c>
    </row>
    <row r="165" ht="32" customHeight="1">
      <c r="A165" s="43" t="inlineStr">
        <is>
          <t>B-0164</t>
        </is>
      </c>
      <c r="B165" s="43" t="inlineStr">
        <is>
          <t>Base 276</t>
        </is>
      </c>
      <c r="C165" s="43" t="inlineStr">
        <is>
          <t>Base included</t>
        </is>
      </c>
      <c r="D165" s="43" t="n">
        <v>179</v>
      </c>
      <c r="E165" s="43" t="n">
        <v>164</v>
      </c>
      <c r="F165" s="43" t="n">
        <v>179</v>
      </c>
      <c r="G165" s="130" t="n"/>
      <c r="H165" s="130" t="n">
        <v>2019</v>
      </c>
      <c r="I165" s="41" t="inlineStr">
        <is>
          <t>Autism spectrum disorder detection with machine learning methods</t>
        </is>
      </c>
      <c r="J165" s="43" t="inlineStr">
        <is>
          <t>https://doi.org/10.2174/2666082215666191111121115</t>
        </is>
      </c>
      <c r="K165" s="43" t="n"/>
      <c r="L165" s="41" t="n"/>
      <c r="M165" s="43" t="n"/>
      <c r="N165" s="43" t="n"/>
      <c r="O165" s="43" t="inlineStr">
        <is>
          <t>included_prior_final_corpus</t>
        </is>
      </c>
      <c r="P165" s="41" t="inlineStr">
        <is>
          <t>Incluido en corpus final previo</t>
        </is>
      </c>
      <c r="Q165" s="43" t="inlineStr">
        <is>
          <t>Included base</t>
        </is>
      </c>
      <c r="R165" s="43" t="inlineStr">
        <is>
          <t>No</t>
        </is>
      </c>
      <c r="S165" s="41" t="inlineStr">
        <is>
          <t>Prior inclusion; not reassessed in this update</t>
        </is>
      </c>
      <c r="T165" s="41" t="str"/>
      <c r="U165" s="41" t="str"/>
      <c r="V165" s="43" t="n"/>
      <c r="W165" s="43" t="n">
        <v>179</v>
      </c>
      <c r="X165" s="43" t="inlineStr">
        <is>
          <t>https://doi.org/10.2174/2666082215666191111121115</t>
        </is>
      </c>
      <c r="Y165" s="43" t="inlineStr">
        <is>
          <t>doi:10.2174/2666082215666191111121115</t>
        </is>
      </c>
      <c r="Z165" s="43"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AA165" s="43" t="inlineStr">
        <is>
          <t>prior_final_corpus</t>
        </is>
      </c>
      <c r="AB165" s="43">
        <f>COUNTIF($A$2:$A$707,A165)</f>
        <v/>
      </c>
    </row>
    <row r="166" ht="32" customHeight="1">
      <c r="A166" s="43" t="inlineStr">
        <is>
          <t>B-0165</t>
        </is>
      </c>
      <c r="B166" s="43" t="inlineStr">
        <is>
          <t>Base 276</t>
        </is>
      </c>
      <c r="C166" s="43" t="inlineStr">
        <is>
          <t>Base included</t>
        </is>
      </c>
      <c r="D166" s="43" t="n">
        <v>180</v>
      </c>
      <c r="E166" s="43" t="n">
        <v>165</v>
      </c>
      <c r="F166" s="43" t="n">
        <v>180</v>
      </c>
      <c r="G166" s="130" t="n"/>
      <c r="H166" s="130" t="n">
        <v>2024</v>
      </c>
      <c r="I166" s="41" t="inlineStr">
        <is>
          <t>Biosignal comparison for autism assessment using machine learning models and virtual reality</t>
        </is>
      </c>
      <c r="J166" s="43" t="inlineStr">
        <is>
          <t>https://doi.org/10.1016/j.compbiomed.2024.108194</t>
        </is>
      </c>
      <c r="K166" s="43" t="n"/>
      <c r="L166" s="41" t="n"/>
      <c r="M166" s="43" t="n"/>
      <c r="N166" s="43" t="n"/>
      <c r="O166" s="43" t="inlineStr">
        <is>
          <t>included_prior_final_corpus</t>
        </is>
      </c>
      <c r="P166" s="41" t="inlineStr">
        <is>
          <t>Incluido en corpus final previo</t>
        </is>
      </c>
      <c r="Q166" s="43" t="inlineStr">
        <is>
          <t>Included base</t>
        </is>
      </c>
      <c r="R166" s="43" t="inlineStr">
        <is>
          <t>No</t>
        </is>
      </c>
      <c r="S166" s="41" t="inlineStr">
        <is>
          <t>Prior inclusion; not reassessed in this update</t>
        </is>
      </c>
      <c r="T166" s="41" t="str"/>
      <c r="U166" s="41" t="str"/>
      <c r="V166" s="43" t="n"/>
      <c r="W166" s="43" t="n">
        <v>180</v>
      </c>
      <c r="X166" s="43" t="inlineStr">
        <is>
          <t>https://doi.org/10.1016/j.compbiomed.2024.108194</t>
        </is>
      </c>
      <c r="Y166" s="43" t="inlineStr">
        <is>
          <t>doi:10.1016/j.compbiomed.2024.108194</t>
        </is>
      </c>
      <c r="Z166" s="43"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AA166" s="43" t="inlineStr">
        <is>
          <t>prior_final_corpus</t>
        </is>
      </c>
      <c r="AB166" s="43">
        <f>COUNTIF($A$2:$A$707,A166)</f>
        <v/>
      </c>
    </row>
    <row r="167" ht="32" customHeight="1">
      <c r="A167" s="43" t="inlineStr">
        <is>
          <t>B-0166</t>
        </is>
      </c>
      <c r="B167" s="43" t="inlineStr">
        <is>
          <t>Base 276</t>
        </is>
      </c>
      <c r="C167" s="43" t="inlineStr">
        <is>
          <t>Base included</t>
        </is>
      </c>
      <c r="D167" s="43" t="n">
        <v>182</v>
      </c>
      <c r="E167" s="43" t="n">
        <v>166</v>
      </c>
      <c r="F167" s="43" t="n">
        <v>182</v>
      </c>
      <c r="G167" s="130" t="n"/>
      <c r="H167" s="130" t="n">
        <v>2019</v>
      </c>
      <c r="I167" s="41" t="inlineStr">
        <is>
          <t>COMBINED ANALYSIS OF THE ORAL MICROBIOME AND MICROTRANSCRIPTOME OF AUTISM SPECTRUM DISORDER</t>
        </is>
      </c>
      <c r="J167" s="43" t="inlineStr">
        <is>
          <t>https://doi.org/10.1016/j.euroneuro.2017.08.321</t>
        </is>
      </c>
      <c r="K167" s="43" t="n"/>
      <c r="L167" s="41" t="n"/>
      <c r="M167" s="43" t="n"/>
      <c r="N167" s="43" t="n"/>
      <c r="O167" s="43" t="inlineStr">
        <is>
          <t>included_prior_final_corpus</t>
        </is>
      </c>
      <c r="P167" s="41" t="inlineStr">
        <is>
          <t>Incluido en corpus final previo</t>
        </is>
      </c>
      <c r="Q167" s="43" t="inlineStr">
        <is>
          <t>Included base</t>
        </is>
      </c>
      <c r="R167" s="43" t="inlineStr">
        <is>
          <t>No</t>
        </is>
      </c>
      <c r="S167" s="41" t="inlineStr">
        <is>
          <t>Prior inclusion; not reassessed in this update</t>
        </is>
      </c>
      <c r="T167" s="41" t="str"/>
      <c r="U167" s="41" t="str"/>
      <c r="V167" s="43" t="n"/>
      <c r="W167" s="43" t="n">
        <v>182</v>
      </c>
      <c r="X167" s="43" t="inlineStr">
        <is>
          <t>https://doi.org/10.1016/j.euroneuro.2017.08.321</t>
        </is>
      </c>
      <c r="Y167" s="43" t="inlineStr">
        <is>
          <t>doi:10.1016/j.euroneuro.2017.08.321</t>
        </is>
      </c>
      <c r="Z167" s="43"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AA167" s="43" t="inlineStr">
        <is>
          <t>prior_final_corpus</t>
        </is>
      </c>
      <c r="AB167" s="43">
        <f>COUNTIF($A$2:$A$707,A167)</f>
        <v/>
      </c>
    </row>
    <row r="168" ht="32" customHeight="1">
      <c r="A168" s="43" t="inlineStr">
        <is>
          <t>B-0167</t>
        </is>
      </c>
      <c r="B168" s="43" t="inlineStr">
        <is>
          <t>Base 276</t>
        </is>
      </c>
      <c r="C168" s="43" t="inlineStr">
        <is>
          <t>Base included</t>
        </is>
      </c>
      <c r="D168" s="43" t="n">
        <v>183</v>
      </c>
      <c r="E168" s="43" t="n">
        <v>167</v>
      </c>
      <c r="F168" s="43" t="n">
        <v>183</v>
      </c>
      <c r="G168" s="130" t="n"/>
      <c r="H168" s="130" t="n">
        <v>2021</v>
      </c>
      <c r="I168" s="41" t="inlineStr">
        <is>
          <t>Computational Methods to Measure Patterns of Gaze in Toddlers with Autism Spectrum Disorder</t>
        </is>
      </c>
      <c r="J168" s="43" t="inlineStr">
        <is>
          <t>https://doi.org/10.1001/jamapediatrics.2021.0530</t>
        </is>
      </c>
      <c r="K168" s="43" t="n"/>
      <c r="L168" s="41" t="n"/>
      <c r="M168" s="43" t="n"/>
      <c r="N168" s="43" t="n"/>
      <c r="O168" s="43" t="inlineStr">
        <is>
          <t>included_prior_final_corpus</t>
        </is>
      </c>
      <c r="P168" s="41" t="inlineStr">
        <is>
          <t>Incluido en corpus final previo</t>
        </is>
      </c>
      <c r="Q168" s="43" t="inlineStr">
        <is>
          <t>Included base</t>
        </is>
      </c>
      <c r="R168" s="43" t="inlineStr">
        <is>
          <t>No</t>
        </is>
      </c>
      <c r="S168" s="41" t="inlineStr">
        <is>
          <t>Prior inclusion; not reassessed in this update</t>
        </is>
      </c>
      <c r="T168" s="41" t="str"/>
      <c r="U168" s="41" t="str"/>
      <c r="V168" s="43" t="n"/>
      <c r="W168" s="43" t="n">
        <v>183</v>
      </c>
      <c r="X168" s="43" t="inlineStr">
        <is>
          <t>https://doi.org/10.1001/jamapediatrics.2021.0530</t>
        </is>
      </c>
      <c r="Y168" s="43" t="inlineStr">
        <is>
          <t>doi:10.1001/jamapediatrics.2021.0530</t>
        </is>
      </c>
      <c r="Z168" s="43"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AA168" s="43" t="inlineStr">
        <is>
          <t>prior_final_corpus</t>
        </is>
      </c>
      <c r="AB168" s="43">
        <f>COUNTIF($A$2:$A$707,A168)</f>
        <v/>
      </c>
    </row>
    <row r="169" ht="32" customHeight="1">
      <c r="A169" s="43" t="inlineStr">
        <is>
          <t>B-0168</t>
        </is>
      </c>
      <c r="B169" s="43" t="inlineStr">
        <is>
          <t>Base 276</t>
        </is>
      </c>
      <c r="C169" s="43" t="inlineStr">
        <is>
          <t>Base included</t>
        </is>
      </c>
      <c r="D169" s="43" t="n">
        <v>184</v>
      </c>
      <c r="E169" s="43" t="n">
        <v>168</v>
      </c>
      <c r="F169" s="43" t="n">
        <v>184</v>
      </c>
      <c r="G169" s="130" t="n"/>
      <c r="H169" s="130" t="n">
        <v>2021</v>
      </c>
      <c r="I169" s="41" t="inlineStr">
        <is>
          <t>Computerized Assessment of Motor Imitation as a Scalable Method for Distinguishing Children With Autism</t>
        </is>
      </c>
      <c r="J169" s="43" t="inlineStr">
        <is>
          <t>https://doi.org/10.1016/j.bpsc.2020.09.001</t>
        </is>
      </c>
      <c r="K169" s="43" t="n"/>
      <c r="L169" s="41" t="n"/>
      <c r="M169" s="43" t="n"/>
      <c r="N169" s="43" t="n"/>
      <c r="O169" s="43" t="inlineStr">
        <is>
          <t>included_prior_final_corpus</t>
        </is>
      </c>
      <c r="P169" s="41" t="inlineStr">
        <is>
          <t>Incluido en corpus final previo</t>
        </is>
      </c>
      <c r="Q169" s="43" t="inlineStr">
        <is>
          <t>Included base</t>
        </is>
      </c>
      <c r="R169" s="43" t="inlineStr">
        <is>
          <t>No</t>
        </is>
      </c>
      <c r="S169" s="41" t="inlineStr">
        <is>
          <t>Prior inclusion; not reassessed in this update</t>
        </is>
      </c>
      <c r="T169" s="41" t="str"/>
      <c r="U169" s="41" t="str"/>
      <c r="V169" s="43" t="n"/>
      <c r="W169" s="43" t="n">
        <v>184</v>
      </c>
      <c r="X169" s="43" t="inlineStr">
        <is>
          <t>https://doi.org/10.1016/j.bpsc.2020.09.001</t>
        </is>
      </c>
      <c r="Y169" s="43" t="inlineStr">
        <is>
          <t>doi:10.1016/j.bpsc.2020.09.001</t>
        </is>
      </c>
      <c r="Z169" s="43"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AA169" s="43" t="inlineStr">
        <is>
          <t>prior_final_corpus</t>
        </is>
      </c>
      <c r="AB169" s="43">
        <f>COUNTIF($A$2:$A$707,A169)</f>
        <v/>
      </c>
    </row>
    <row r="170" ht="32" customHeight="1">
      <c r="A170" s="43" t="inlineStr">
        <is>
          <t>B-0169</t>
        </is>
      </c>
      <c r="B170" s="43" t="inlineStr">
        <is>
          <t>Base 276</t>
        </is>
      </c>
      <c r="C170" s="43" t="inlineStr">
        <is>
          <t>Base included</t>
        </is>
      </c>
      <c r="D170" s="43" t="n">
        <v>185</v>
      </c>
      <c r="E170" s="43" t="n">
        <v>169</v>
      </c>
      <c r="F170" s="43" t="n">
        <v>185</v>
      </c>
      <c r="G170" s="130" t="n"/>
      <c r="H170" s="130" t="n">
        <v>2025</v>
      </c>
      <c r="I170" s="41" t="inlineStr">
        <is>
          <t>Construction of ASD Intervention System Based On Neural Network Model</t>
        </is>
      </c>
      <c r="J170" s="43" t="inlineStr">
        <is>
          <t>https://doi.org/10.1016/j.procs.2025.05.032</t>
        </is>
      </c>
      <c r="K170" s="43" t="n"/>
      <c r="L170" s="41" t="n"/>
      <c r="M170" s="43" t="n"/>
      <c r="N170" s="43" t="n"/>
      <c r="O170" s="43" t="inlineStr">
        <is>
          <t>included_prior_final_corpus</t>
        </is>
      </c>
      <c r="P170" s="41" t="inlineStr">
        <is>
          <t>Incluido en corpus final previo</t>
        </is>
      </c>
      <c r="Q170" s="43" t="inlineStr">
        <is>
          <t>Included base</t>
        </is>
      </c>
      <c r="R170" s="43" t="inlineStr">
        <is>
          <t>No</t>
        </is>
      </c>
      <c r="S170" s="41" t="inlineStr">
        <is>
          <t>Prior inclusion; not reassessed in this update</t>
        </is>
      </c>
      <c r="T170" s="41" t="str"/>
      <c r="U170" s="41" t="str"/>
      <c r="V170" s="43" t="n"/>
      <c r="W170" s="43" t="n">
        <v>185</v>
      </c>
      <c r="X170" s="43" t="inlineStr">
        <is>
          <t>https://doi.org/10.1016/j.procs.2025.05.032</t>
        </is>
      </c>
      <c r="Y170" s="43" t="inlineStr">
        <is>
          <t>doi:10.1016/j.procs.2025.05.032</t>
        </is>
      </c>
      <c r="Z170" s="43"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AA170" s="43" t="inlineStr">
        <is>
          <t>prior_final_corpus</t>
        </is>
      </c>
      <c r="AB170" s="43">
        <f>COUNTIF($A$2:$A$707,A170)</f>
        <v/>
      </c>
    </row>
    <row r="171" ht="32" customHeight="1">
      <c r="A171" s="43" t="inlineStr">
        <is>
          <t>B-0170</t>
        </is>
      </c>
      <c r="B171" s="43" t="inlineStr">
        <is>
          <t>Base 276</t>
        </is>
      </c>
      <c r="C171" s="43" t="inlineStr">
        <is>
          <t>Base included</t>
        </is>
      </c>
      <c r="D171" s="43" t="n">
        <v>186</v>
      </c>
      <c r="E171" s="43" t="n">
        <v>170</v>
      </c>
      <c r="F171" s="43" t="n">
        <v>186</v>
      </c>
      <c r="G171" s="130" t="n"/>
      <c r="H171" s="130" t="n">
        <v>2024</v>
      </c>
      <c r="I171" s="41" t="inlineStr">
        <is>
          <t>Decoding Autism: Uncovering patterns in brain connectivity through sparsity analysis with rs-fMRI data</t>
        </is>
      </c>
      <c r="J171" s="43" t="inlineStr">
        <is>
          <t>https://doi.org/10.1016/j.jneumeth.2024.110100</t>
        </is>
      </c>
      <c r="K171" s="43" t="n"/>
      <c r="L171" s="41" t="n"/>
      <c r="M171" s="43" t="n"/>
      <c r="N171" s="43" t="n"/>
      <c r="O171" s="43" t="inlineStr">
        <is>
          <t>included_prior_final_corpus</t>
        </is>
      </c>
      <c r="P171" s="41" t="inlineStr">
        <is>
          <t>Incluido en corpus final previo</t>
        </is>
      </c>
      <c r="Q171" s="43" t="inlineStr">
        <is>
          <t>Included base</t>
        </is>
      </c>
      <c r="R171" s="43" t="inlineStr">
        <is>
          <t>No</t>
        </is>
      </c>
      <c r="S171" s="41" t="inlineStr">
        <is>
          <t>Prior inclusion; not reassessed in this update</t>
        </is>
      </c>
      <c r="T171" s="41" t="str"/>
      <c r="U171" s="41" t="str"/>
      <c r="V171" s="43" t="n"/>
      <c r="W171" s="43" t="n">
        <v>186</v>
      </c>
      <c r="X171" s="43" t="inlineStr">
        <is>
          <t>https://doi.org/10.1016/j.jneumeth.2024.110100</t>
        </is>
      </c>
      <c r="Y171" s="43" t="inlineStr">
        <is>
          <t>doi:10.1016/j.jneumeth.2024.110100</t>
        </is>
      </c>
      <c r="Z171" s="43"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AA171" s="43" t="inlineStr">
        <is>
          <t>prior_final_corpus</t>
        </is>
      </c>
      <c r="AB171" s="43">
        <f>COUNTIF($A$2:$A$707,A171)</f>
        <v/>
      </c>
    </row>
    <row r="172" ht="32" customHeight="1">
      <c r="A172" s="43" t="inlineStr">
        <is>
          <t>B-0171</t>
        </is>
      </c>
      <c r="B172" s="43" t="inlineStr">
        <is>
          <t>Base 276</t>
        </is>
      </c>
      <c r="C172" s="43" t="inlineStr">
        <is>
          <t>Base included</t>
        </is>
      </c>
      <c r="D172" s="43" t="n">
        <v>187</v>
      </c>
      <c r="E172" s="43" t="n">
        <v>171</v>
      </c>
      <c r="F172" s="43" t="n">
        <v>187</v>
      </c>
      <c r="G172" s="130" t="n"/>
      <c r="H172" s="130" t="n">
        <v>2025</v>
      </c>
      <c r="I172" s="41" t="inlineStr">
        <is>
          <t>Deep Radiomics for Autism Diagnosis and Age Prediction</t>
        </is>
      </c>
      <c r="J172" s="43" t="inlineStr">
        <is>
          <t>https://doi.org/10.1109/THMS.2025.3526957</t>
        </is>
      </c>
      <c r="K172" s="43" t="n"/>
      <c r="L172" s="41" t="n"/>
      <c r="M172" s="43" t="n"/>
      <c r="N172" s="43" t="n"/>
      <c r="O172" s="43" t="inlineStr">
        <is>
          <t>included_prior_final_corpus</t>
        </is>
      </c>
      <c r="P172" s="41" t="inlineStr">
        <is>
          <t>Incluido en corpus final previo</t>
        </is>
      </c>
      <c r="Q172" s="43" t="inlineStr">
        <is>
          <t>Included base</t>
        </is>
      </c>
      <c r="R172" s="43" t="inlineStr">
        <is>
          <t>No</t>
        </is>
      </c>
      <c r="S172" s="41" t="inlineStr">
        <is>
          <t>Prior inclusion; not reassessed in this update</t>
        </is>
      </c>
      <c r="T172" s="41" t="str"/>
      <c r="U172" s="41" t="str"/>
      <c r="V172" s="43" t="n"/>
      <c r="W172" s="43" t="n">
        <v>187</v>
      </c>
      <c r="X172" s="43" t="inlineStr">
        <is>
          <t>https://doi.org/10.1109/THMS.2025.3526957</t>
        </is>
      </c>
      <c r="Y172" s="43" t="inlineStr">
        <is>
          <t>doi:10.1109/thms.2025.3526957</t>
        </is>
      </c>
      <c r="Z172" s="43"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AA172" s="43" t="inlineStr">
        <is>
          <t>prior_final_corpus</t>
        </is>
      </c>
      <c r="AB172" s="43">
        <f>COUNTIF($A$2:$A$707,A172)</f>
        <v/>
      </c>
    </row>
    <row r="173" ht="32" customHeight="1">
      <c r="A173" s="43" t="inlineStr">
        <is>
          <t>B-0172</t>
        </is>
      </c>
      <c r="B173" s="43" t="inlineStr">
        <is>
          <t>Base 276</t>
        </is>
      </c>
      <c r="C173" s="43" t="inlineStr">
        <is>
          <t>Base included</t>
        </is>
      </c>
      <c r="D173" s="43" t="n">
        <v>188</v>
      </c>
      <c r="E173" s="43" t="n">
        <v>172</v>
      </c>
      <c r="F173" s="43" t="n">
        <v>188</v>
      </c>
      <c r="G173" s="130" t="n"/>
      <c r="H173" s="130" t="n">
        <v>2020</v>
      </c>
      <c r="I173" s="41" t="inlineStr">
        <is>
          <t>Deep-learning-based detection of infants with autism spectrum disorder using auto-encoder feature representation</t>
        </is>
      </c>
      <c r="J173" s="43" t="inlineStr">
        <is>
          <t>https://doi.org/10.3390/s20236762</t>
        </is>
      </c>
      <c r="K173" s="43" t="n"/>
      <c r="L173" s="41" t="n"/>
      <c r="M173" s="43" t="n"/>
      <c r="N173" s="43" t="n"/>
      <c r="O173" s="43" t="inlineStr">
        <is>
          <t>included_prior_final_corpus</t>
        </is>
      </c>
      <c r="P173" s="41" t="inlineStr">
        <is>
          <t>Incluido en corpus final previo</t>
        </is>
      </c>
      <c r="Q173" s="43" t="inlineStr">
        <is>
          <t>Included base</t>
        </is>
      </c>
      <c r="R173" s="43" t="inlineStr">
        <is>
          <t>No</t>
        </is>
      </c>
      <c r="S173" s="41" t="inlineStr">
        <is>
          <t>Prior inclusion; not reassessed in this update</t>
        </is>
      </c>
      <c r="T173" s="41" t="str"/>
      <c r="U173" s="41" t="str"/>
      <c r="V173" s="43" t="n"/>
      <c r="W173" s="43" t="n">
        <v>188</v>
      </c>
      <c r="X173" s="43" t="inlineStr">
        <is>
          <t>https://doi.org/10.3390/s20236762</t>
        </is>
      </c>
      <c r="Y173" s="43" t="inlineStr">
        <is>
          <t>doi:10.3390/s20236762</t>
        </is>
      </c>
      <c r="Z173" s="43"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AA173" s="43" t="inlineStr">
        <is>
          <t>prior_final_corpus</t>
        </is>
      </c>
      <c r="AB173" s="43">
        <f>COUNTIF($A$2:$A$707,A173)</f>
        <v/>
      </c>
    </row>
    <row r="174" ht="32" customHeight="1">
      <c r="A174" s="43" t="inlineStr">
        <is>
          <t>B-0173</t>
        </is>
      </c>
      <c r="B174" s="43" t="inlineStr">
        <is>
          <t>Base 276</t>
        </is>
      </c>
      <c r="C174" s="43" t="inlineStr">
        <is>
          <t>Base included</t>
        </is>
      </c>
      <c r="D174" s="43" t="n">
        <v>189</v>
      </c>
      <c r="E174" s="43" t="n">
        <v>173</v>
      </c>
      <c r="F174" s="43" t="n">
        <v>189</v>
      </c>
      <c r="G174" s="130" t="n"/>
      <c r="H174" s="130" t="n">
        <v>2024</v>
      </c>
      <c r="I174" s="41" t="inlineStr">
        <is>
          <t>Early identification of autism spectrum disorder based on machine learning with eye-tracking data</t>
        </is>
      </c>
      <c r="J174" s="43" t="inlineStr">
        <is>
          <t>https://doi.org/10.1016/j.jad.2024.04.049</t>
        </is>
      </c>
      <c r="K174" s="43" t="n"/>
      <c r="L174" s="41" t="n"/>
      <c r="M174" s="43" t="n"/>
      <c r="N174" s="43" t="n"/>
      <c r="O174" s="43" t="inlineStr">
        <is>
          <t>included_prior_final_corpus</t>
        </is>
      </c>
      <c r="P174" s="41" t="inlineStr">
        <is>
          <t>Incluido en corpus final previo</t>
        </is>
      </c>
      <c r="Q174" s="43" t="inlineStr">
        <is>
          <t>Included base</t>
        </is>
      </c>
      <c r="R174" s="43" t="inlineStr">
        <is>
          <t>No</t>
        </is>
      </c>
      <c r="S174" s="41" t="inlineStr">
        <is>
          <t>Prior inclusion; not reassessed in this update</t>
        </is>
      </c>
      <c r="T174" s="41" t="str"/>
      <c r="U174" s="41" t="str"/>
      <c r="V174" s="43" t="n"/>
      <c r="W174" s="43" t="n">
        <v>189</v>
      </c>
      <c r="X174" s="43" t="inlineStr">
        <is>
          <t>https://doi.org/10.1016/j.jad.2024.04.049</t>
        </is>
      </c>
      <c r="Y174" s="43" t="inlineStr">
        <is>
          <t>doi:10.1016/j.jad.2024.04.049</t>
        </is>
      </c>
      <c r="Z174" s="43"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AA174" s="43" t="inlineStr">
        <is>
          <t>prior_final_corpus</t>
        </is>
      </c>
      <c r="AB174" s="43">
        <f>COUNTIF($A$2:$A$707,A174)</f>
        <v/>
      </c>
    </row>
    <row r="175" ht="32" customHeight="1">
      <c r="A175" s="43" t="inlineStr">
        <is>
          <t>B-0174</t>
        </is>
      </c>
      <c r="B175" s="43" t="inlineStr">
        <is>
          <t>Base 276</t>
        </is>
      </c>
      <c r="C175" s="43" t="inlineStr">
        <is>
          <t>Base included</t>
        </is>
      </c>
      <c r="D175" s="43" t="n">
        <v>190</v>
      </c>
      <c r="E175" s="43" t="n">
        <v>174</v>
      </c>
      <c r="F175" s="43" t="n">
        <v>190</v>
      </c>
      <c r="G175" s="130" t="n"/>
      <c r="H175" s="130" t="n">
        <v>2019</v>
      </c>
      <c r="I175" s="41" t="inlineStr">
        <is>
          <t>Examining overlap and homogeneity in ASD, ADHD, and OCD: a data-driven, diagnosis-agnostic approach</t>
        </is>
      </c>
      <c r="J175" s="43" t="inlineStr">
        <is>
          <t>https://doi.org/10.1038/s41398-019-0631-2</t>
        </is>
      </c>
      <c r="K175" s="43" t="n"/>
      <c r="L175" s="41" t="n"/>
      <c r="M175" s="43" t="n"/>
      <c r="N175" s="43" t="n"/>
      <c r="O175" s="43" t="inlineStr">
        <is>
          <t>included_prior_final_corpus</t>
        </is>
      </c>
      <c r="P175" s="41" t="inlineStr">
        <is>
          <t>Incluido en corpus final previo</t>
        </is>
      </c>
      <c r="Q175" s="43" t="inlineStr">
        <is>
          <t>Included base</t>
        </is>
      </c>
      <c r="R175" s="43" t="inlineStr">
        <is>
          <t>No</t>
        </is>
      </c>
      <c r="S175" s="41" t="inlineStr">
        <is>
          <t>Prior inclusion; not reassessed in this update</t>
        </is>
      </c>
      <c r="T175" s="41" t="str"/>
      <c r="U175" s="41" t="str"/>
      <c r="V175" s="43" t="n"/>
      <c r="W175" s="43" t="n">
        <v>190</v>
      </c>
      <c r="X175" s="43" t="inlineStr">
        <is>
          <t>https://doi.org/10.1038/s41398-019-0631-2</t>
        </is>
      </c>
      <c r="Y175" s="43" t="inlineStr">
        <is>
          <t>doi:10.1038/s41398-019-0631-2</t>
        </is>
      </c>
      <c r="Z175" s="43"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AA175" s="43" t="inlineStr">
        <is>
          <t>prior_final_corpus</t>
        </is>
      </c>
      <c r="AB175" s="43">
        <f>COUNTIF($A$2:$A$707,A175)</f>
        <v/>
      </c>
    </row>
    <row r="176" ht="32" customHeight="1">
      <c r="A176" s="43" t="inlineStr">
        <is>
          <t>B-0175</t>
        </is>
      </c>
      <c r="B176" s="43" t="inlineStr">
        <is>
          <t>Base 276</t>
        </is>
      </c>
      <c r="C176" s="43" t="inlineStr">
        <is>
          <t>Base included</t>
        </is>
      </c>
      <c r="D176" s="43" t="n">
        <v>191</v>
      </c>
      <c r="E176" s="43" t="n">
        <v>175</v>
      </c>
      <c r="F176" s="43" t="n">
        <v>191</v>
      </c>
      <c r="G176" s="130" t="n"/>
      <c r="H176" s="130" t="n">
        <v>2021</v>
      </c>
      <c r="I176" s="41" t="inlineStr">
        <is>
          <t>Explainable and scalable machine learning algorithms for detection of autism spectrum disorder using fMRI data</t>
        </is>
      </c>
      <c r="J176" s="43" t="inlineStr">
        <is>
          <t>https://doi.org/10.1016/B978-0-12-822822-7.00004-1</t>
        </is>
      </c>
      <c r="K176" s="43" t="n"/>
      <c r="L176" s="41" t="n"/>
      <c r="M176" s="43" t="n"/>
      <c r="N176" s="43" t="n"/>
      <c r="O176" s="43" t="inlineStr">
        <is>
          <t>included_prior_final_corpus</t>
        </is>
      </c>
      <c r="P176" s="41" t="inlineStr">
        <is>
          <t>Incluido en corpus final previo</t>
        </is>
      </c>
      <c r="Q176" s="43" t="inlineStr">
        <is>
          <t>Included base</t>
        </is>
      </c>
      <c r="R176" s="43" t="inlineStr">
        <is>
          <t>No</t>
        </is>
      </c>
      <c r="S176" s="41" t="inlineStr">
        <is>
          <t>Prior inclusion; not reassessed in this update</t>
        </is>
      </c>
      <c r="T176" s="41" t="str"/>
      <c r="U176" s="41" t="str"/>
      <c r="V176" s="43" t="n"/>
      <c r="W176" s="43" t="n">
        <v>191</v>
      </c>
      <c r="X176" s="43" t="inlineStr">
        <is>
          <t>https://doi.org/10.1016/B978-0-12-822822-7.00004-1</t>
        </is>
      </c>
      <c r="Y176" s="43" t="inlineStr">
        <is>
          <t>doi:10.1016/b978-0-12-822822-7.00004-1</t>
        </is>
      </c>
      <c r="Z176" s="43"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AA176" s="43" t="inlineStr">
        <is>
          <t>prior_final_corpus</t>
        </is>
      </c>
      <c r="AB176" s="43">
        <f>COUNTIF($A$2:$A$707,A176)</f>
        <v/>
      </c>
    </row>
    <row r="177" ht="32" customHeight="1">
      <c r="A177" s="43" t="inlineStr">
        <is>
          <t>B-0176</t>
        </is>
      </c>
      <c r="B177" s="43" t="inlineStr">
        <is>
          <t>Base 276</t>
        </is>
      </c>
      <c r="C177" s="43" t="inlineStr">
        <is>
          <t>Base included</t>
        </is>
      </c>
      <c r="D177" s="43" t="n">
        <v>193</v>
      </c>
      <c r="E177" s="43" t="n">
        <v>176</v>
      </c>
      <c r="F177" s="43" t="n">
        <v>193</v>
      </c>
      <c r="G177" s="130" t="n"/>
      <c r="H177" s="130" t="n">
        <v>2022</v>
      </c>
      <c r="I177" s="41" t="inlineStr">
        <is>
          <t>Feasibility Study of\&amp;#xa0;a\&amp;#xa0;ML-Based ASD Monitoring System</t>
        </is>
      </c>
      <c r="J177" s="43" t="inlineStr">
        <is>
          <t>https://doi.org/10.1007/978-3-031-06242-1_27</t>
        </is>
      </c>
      <c r="K177" s="43" t="n"/>
      <c r="L177" s="41" t="n"/>
      <c r="M177" s="43" t="n"/>
      <c r="N177" s="43" t="n"/>
      <c r="O177" s="43" t="inlineStr">
        <is>
          <t>included_prior_final_corpus</t>
        </is>
      </c>
      <c r="P177" s="41" t="inlineStr">
        <is>
          <t>Incluido en corpus final previo</t>
        </is>
      </c>
      <c r="Q177" s="43" t="inlineStr">
        <is>
          <t>Included base</t>
        </is>
      </c>
      <c r="R177" s="43" t="inlineStr">
        <is>
          <t>No</t>
        </is>
      </c>
      <c r="S177" s="41" t="inlineStr">
        <is>
          <t>Prior inclusion; not reassessed in this update</t>
        </is>
      </c>
      <c r="T177" s="41" t="str"/>
      <c r="U177" s="41" t="str"/>
      <c r="V177" s="43" t="n"/>
      <c r="W177" s="43" t="n">
        <v>193</v>
      </c>
      <c r="X177" s="43" t="inlineStr">
        <is>
          <t>https://doi.org/10.1007/978-3-031-06242-1_27</t>
        </is>
      </c>
      <c r="Y177" s="43" t="inlineStr">
        <is>
          <t>doi:10.1007/978-3-031-06242-1_27</t>
        </is>
      </c>
      <c r="Z177" s="43"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AA177" s="43" t="inlineStr">
        <is>
          <t>prior_final_corpus</t>
        </is>
      </c>
      <c r="AB177" s="43">
        <f>COUNTIF($A$2:$A$707,A177)</f>
        <v/>
      </c>
    </row>
    <row r="178" ht="32" customHeight="1">
      <c r="A178" s="43" t="inlineStr">
        <is>
          <t>B-0177</t>
        </is>
      </c>
      <c r="B178" s="43" t="inlineStr">
        <is>
          <t>Base 276</t>
        </is>
      </c>
      <c r="C178" s="43" t="inlineStr">
        <is>
          <t>Base included</t>
        </is>
      </c>
      <c r="D178" s="43" t="n">
        <v>194</v>
      </c>
      <c r="E178" s="43" t="n">
        <v>177</v>
      </c>
      <c r="F178" s="43" t="n">
        <v>194</v>
      </c>
      <c r="G178" s="130" t="n"/>
      <c r="H178" s="130" t="n">
        <v>2020</v>
      </c>
      <c r="I178" s="41" t="inlineStr">
        <is>
          <t>Feature replacement methods enable reliable home video analysis for machine learning detection of autism</t>
        </is>
      </c>
      <c r="J178" s="43" t="inlineStr">
        <is>
          <t>https://doi.org/10.1038/s41598-020-76874-w</t>
        </is>
      </c>
      <c r="K178" s="43" t="n"/>
      <c r="L178" s="41" t="n"/>
      <c r="M178" s="43" t="n"/>
      <c r="N178" s="43" t="n"/>
      <c r="O178" s="43" t="inlineStr">
        <is>
          <t>included_prior_final_corpus</t>
        </is>
      </c>
      <c r="P178" s="41" t="inlineStr">
        <is>
          <t>Incluido en corpus final previo</t>
        </is>
      </c>
      <c r="Q178" s="43" t="inlineStr">
        <is>
          <t>Included base</t>
        </is>
      </c>
      <c r="R178" s="43" t="inlineStr">
        <is>
          <t>No</t>
        </is>
      </c>
      <c r="S178" s="41" t="inlineStr">
        <is>
          <t>Prior inclusion; not reassessed in this update</t>
        </is>
      </c>
      <c r="T178" s="41" t="str"/>
      <c r="U178" s="41" t="str"/>
      <c r="V178" s="43" t="n"/>
      <c r="W178" s="43" t="n">
        <v>194</v>
      </c>
      <c r="X178" s="43" t="inlineStr">
        <is>
          <t>https://doi.org/10.1038/s41598-020-76874-w</t>
        </is>
      </c>
      <c r="Y178" s="43" t="inlineStr">
        <is>
          <t>doi:10.1038/s41598-020-76874-w</t>
        </is>
      </c>
      <c r="Z178" s="43"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AA178" s="43" t="inlineStr">
        <is>
          <t>prior_final_corpus</t>
        </is>
      </c>
      <c r="AB178" s="43">
        <f>COUNTIF($A$2:$A$707,A178)</f>
        <v/>
      </c>
    </row>
    <row r="179" ht="32" customHeight="1">
      <c r="A179" s="43" t="inlineStr">
        <is>
          <t>B-0178</t>
        </is>
      </c>
      <c r="B179" s="43" t="inlineStr">
        <is>
          <t>Base 276</t>
        </is>
      </c>
      <c r="C179" s="43" t="inlineStr">
        <is>
          <t>Base included</t>
        </is>
      </c>
      <c r="D179" s="43" t="n">
        <v>195</v>
      </c>
      <c r="E179" s="43" t="n">
        <v>178</v>
      </c>
      <c r="F179" s="43" t="n">
        <v>195</v>
      </c>
      <c r="G179" s="130" t="n"/>
      <c r="H179" s="130" t="n">
        <v>2021</v>
      </c>
      <c r="I179" s="41" t="inlineStr">
        <is>
          <t>Fuzzy logic-based hybrid knowledge systems for the detection and diagnosis of childhood autism</t>
        </is>
      </c>
      <c r="J179" s="43" t="inlineStr">
        <is>
          <t>https://doi.org/10.1016/B978-0-12-822271-3.00016-5</t>
        </is>
      </c>
      <c r="K179" s="43" t="n"/>
      <c r="L179" s="41" t="n"/>
      <c r="M179" s="43" t="n"/>
      <c r="N179" s="43" t="n"/>
      <c r="O179" s="43" t="inlineStr">
        <is>
          <t>included_prior_final_corpus</t>
        </is>
      </c>
      <c r="P179" s="41" t="inlineStr">
        <is>
          <t>Incluido en corpus final previo</t>
        </is>
      </c>
      <c r="Q179" s="43" t="inlineStr">
        <is>
          <t>Included base</t>
        </is>
      </c>
      <c r="R179" s="43" t="inlineStr">
        <is>
          <t>No</t>
        </is>
      </c>
      <c r="S179" s="41" t="inlineStr">
        <is>
          <t>Prior inclusion; not reassessed in this update</t>
        </is>
      </c>
      <c r="T179" s="41" t="str"/>
      <c r="U179" s="41" t="str"/>
      <c r="V179" s="43" t="n"/>
      <c r="W179" s="43" t="n">
        <v>195</v>
      </c>
      <c r="X179" s="43" t="inlineStr">
        <is>
          <t>https://doi.org/10.1016/B978-0-12-822271-3.00016-5</t>
        </is>
      </c>
      <c r="Y179" s="43" t="inlineStr">
        <is>
          <t>doi:10.1016/b978-0-12-822271-3.00016-5</t>
        </is>
      </c>
      <c r="Z179" s="43"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AA179" s="43" t="inlineStr">
        <is>
          <t>prior_final_corpus</t>
        </is>
      </c>
      <c r="AB179" s="43">
        <f>COUNTIF($A$2:$A$707,A179)</f>
        <v/>
      </c>
    </row>
    <row r="180" ht="32" customHeight="1">
      <c r="A180" s="43" t="inlineStr">
        <is>
          <t>B-0179</t>
        </is>
      </c>
      <c r="B180" s="43" t="inlineStr">
        <is>
          <t>Base 276</t>
        </is>
      </c>
      <c r="C180" s="43" t="inlineStr">
        <is>
          <t>Base included</t>
        </is>
      </c>
      <c r="D180" s="43" t="n">
        <v>196</v>
      </c>
      <c r="E180" s="43" t="n">
        <v>179</v>
      </c>
      <c r="F180" s="43" t="n">
        <v>196</v>
      </c>
      <c r="G180" s="130" t="n"/>
      <c r="H180" s="130" t="n">
        <v>2022</v>
      </c>
      <c r="I180" s="41" t="inlineStr">
        <is>
          <t>Genetic factor analysis for an early diagnosis of autism through machine learning</t>
        </is>
      </c>
      <c r="J180" s="43" t="inlineStr">
        <is>
          <t>https://doi.org/10.1016/B978-0-323-98352-5.00001-X</t>
        </is>
      </c>
      <c r="K180" s="43" t="n"/>
      <c r="L180" s="41" t="n"/>
      <c r="M180" s="43" t="n"/>
      <c r="N180" s="43" t="n"/>
      <c r="O180" s="43" t="inlineStr">
        <is>
          <t>included_prior_final_corpus</t>
        </is>
      </c>
      <c r="P180" s="41" t="inlineStr">
        <is>
          <t>Incluido en corpus final previo</t>
        </is>
      </c>
      <c r="Q180" s="43" t="inlineStr">
        <is>
          <t>Included base</t>
        </is>
      </c>
      <c r="R180" s="43" t="inlineStr">
        <is>
          <t>No</t>
        </is>
      </c>
      <c r="S180" s="41" t="inlineStr">
        <is>
          <t>Prior inclusion; not reassessed in this update</t>
        </is>
      </c>
      <c r="T180" s="41" t="str"/>
      <c r="U180" s="41" t="str"/>
      <c r="V180" s="43" t="n"/>
      <c r="W180" s="43" t="n">
        <v>196</v>
      </c>
      <c r="X180" s="43" t="inlineStr">
        <is>
          <t>https://doi.org/10.1016/B978-0-323-98352-5.00001-X</t>
        </is>
      </c>
      <c r="Y180" s="43" t="inlineStr">
        <is>
          <t>doi:10.1016/b978-0-323-98352-5.00001-x</t>
        </is>
      </c>
      <c r="Z180" s="43"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AA180" s="43" t="inlineStr">
        <is>
          <t>prior_final_corpus</t>
        </is>
      </c>
      <c r="AB180" s="43">
        <f>COUNTIF($A$2:$A$707,A180)</f>
        <v/>
      </c>
    </row>
    <row r="181" ht="32" customHeight="1">
      <c r="A181" s="43" t="inlineStr">
        <is>
          <t>B-0180</t>
        </is>
      </c>
      <c r="B181" s="43" t="inlineStr">
        <is>
          <t>Base 276</t>
        </is>
      </c>
      <c r="C181" s="43" t="inlineStr">
        <is>
          <t>Base included</t>
        </is>
      </c>
      <c r="D181" s="43" t="n">
        <v>197</v>
      </c>
      <c r="E181" s="43" t="n">
        <v>180</v>
      </c>
      <c r="F181" s="43" t="n">
        <v>197</v>
      </c>
      <c r="G181" s="130" t="n"/>
      <c r="H181" s="130" t="n">
        <v>2022</v>
      </c>
      <c r="I181" s="41" t="inlineStr">
        <is>
          <t>Hybrid Diagnosis Models for Autism Patients Based on Medical and Sociodemographic Features Using Machine Learning and Multicriteria Decision-Making (MCDM) Techniques: An Evaluation and Benchmarking Framework</t>
        </is>
      </c>
      <c r="J181" s="43" t="inlineStr">
        <is>
          <t>https://doi.org/10.1155/2022/9410222</t>
        </is>
      </c>
      <c r="K181" s="43" t="n"/>
      <c r="L181" s="41" t="n"/>
      <c r="M181" s="43" t="n"/>
      <c r="N181" s="43" t="n"/>
      <c r="O181" s="43" t="inlineStr">
        <is>
          <t>included_prior_final_corpus</t>
        </is>
      </c>
      <c r="P181" s="41" t="inlineStr">
        <is>
          <t>Incluido en corpus final previo</t>
        </is>
      </c>
      <c r="Q181" s="43" t="inlineStr">
        <is>
          <t>Included base</t>
        </is>
      </c>
      <c r="R181" s="43" t="inlineStr">
        <is>
          <t>No</t>
        </is>
      </c>
      <c r="S181" s="41" t="inlineStr">
        <is>
          <t>Prior inclusion; not reassessed in this update</t>
        </is>
      </c>
      <c r="T181" s="41" t="str"/>
      <c r="U181" s="41" t="str"/>
      <c r="V181" s="43" t="n"/>
      <c r="W181" s="43" t="n">
        <v>197</v>
      </c>
      <c r="X181" s="43" t="inlineStr">
        <is>
          <t>https://doi.org/10.1155/2022/9410222</t>
        </is>
      </c>
      <c r="Y181" s="43" t="inlineStr">
        <is>
          <t>doi:10.1155/2022/9410222</t>
        </is>
      </c>
      <c r="Z181" s="43"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AA181" s="43" t="inlineStr">
        <is>
          <t>prior_final_corpus</t>
        </is>
      </c>
      <c r="AB181" s="43">
        <f>COUNTIF($A$2:$A$707,A181)</f>
        <v/>
      </c>
    </row>
    <row r="182" ht="32" customHeight="1">
      <c r="A182" s="43" t="inlineStr">
        <is>
          <t>B-0181</t>
        </is>
      </c>
      <c r="B182" s="43" t="inlineStr">
        <is>
          <t>Base 276</t>
        </is>
      </c>
      <c r="C182" s="43" t="inlineStr">
        <is>
          <t>Base included</t>
        </is>
      </c>
      <c r="D182" s="43" t="n">
        <v>199</v>
      </c>
      <c r="E182" s="43" t="n">
        <v>181</v>
      </c>
      <c r="F182" s="43" t="n">
        <v>199</v>
      </c>
      <c r="G182" s="130" t="n"/>
      <c r="H182" s="130" t="n">
        <v>2021</v>
      </c>
      <c r="I182" s="41" t="inlineStr">
        <is>
          <t>Informing developmental milestone achievement for children with autism: Machine learning approach</t>
        </is>
      </c>
      <c r="J182" s="43" t="inlineStr">
        <is>
          <t>https://doi.org/10.2196/29242</t>
        </is>
      </c>
      <c r="K182" s="43" t="n"/>
      <c r="L182" s="41" t="n"/>
      <c r="M182" s="43" t="n"/>
      <c r="N182" s="43" t="n"/>
      <c r="O182" s="43" t="inlineStr">
        <is>
          <t>included_prior_final_corpus</t>
        </is>
      </c>
      <c r="P182" s="41" t="inlineStr">
        <is>
          <t>Incluido en corpus final previo</t>
        </is>
      </c>
      <c r="Q182" s="43" t="inlineStr">
        <is>
          <t>Included base</t>
        </is>
      </c>
      <c r="R182" s="43" t="inlineStr">
        <is>
          <t>No</t>
        </is>
      </c>
      <c r="S182" s="41" t="inlineStr">
        <is>
          <t>Prior inclusion; not reassessed in this update</t>
        </is>
      </c>
      <c r="T182" s="41" t="str"/>
      <c r="U182" s="41" t="str"/>
      <c r="V182" s="43" t="n"/>
      <c r="W182" s="43" t="n">
        <v>199</v>
      </c>
      <c r="X182" s="43" t="inlineStr">
        <is>
          <t>https://doi.org/10.2196/29242</t>
        </is>
      </c>
      <c r="Y182" s="43" t="inlineStr">
        <is>
          <t>doi:10.2196/29242</t>
        </is>
      </c>
      <c r="Z182" s="43"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AA182" s="43" t="inlineStr">
        <is>
          <t>prior_final_corpus</t>
        </is>
      </c>
      <c r="AB182" s="43">
        <f>COUNTIF($A$2:$A$707,A182)</f>
        <v/>
      </c>
    </row>
    <row r="183" ht="32" customHeight="1">
      <c r="A183" s="43" t="inlineStr">
        <is>
          <t>B-0182</t>
        </is>
      </c>
      <c r="B183" s="43" t="inlineStr">
        <is>
          <t>Base 276</t>
        </is>
      </c>
      <c r="C183" s="43" t="inlineStr">
        <is>
          <t>Base included</t>
        </is>
      </c>
      <c r="D183" s="43" t="n">
        <v>200</v>
      </c>
      <c r="E183" s="43" t="n">
        <v>182</v>
      </c>
      <c r="F183" s="43" t="n">
        <v>200</v>
      </c>
      <c r="G183" s="130" t="n"/>
      <c r="H183" s="130" t="n">
        <v>2024</v>
      </c>
      <c r="I183" s="41" t="inlineStr">
        <is>
          <t>Machine learning based autism screening tool—a modified approach</t>
        </is>
      </c>
      <c r="J183" s="43" t="inlineStr">
        <is>
          <t>https://doi.org/10.1007/s11042-024-18519-y</t>
        </is>
      </c>
      <c r="K183" s="43" t="n"/>
      <c r="L183" s="41" t="n"/>
      <c r="M183" s="43" t="n"/>
      <c r="N183" s="43" t="n"/>
      <c r="O183" s="43" t="inlineStr">
        <is>
          <t>included_prior_final_corpus</t>
        </is>
      </c>
      <c r="P183" s="41" t="inlineStr">
        <is>
          <t>Incluido en corpus final previo</t>
        </is>
      </c>
      <c r="Q183" s="43" t="inlineStr">
        <is>
          <t>Included base</t>
        </is>
      </c>
      <c r="R183" s="43" t="inlineStr">
        <is>
          <t>No</t>
        </is>
      </c>
      <c r="S183" s="41" t="inlineStr">
        <is>
          <t>Prior inclusion; not reassessed in this update</t>
        </is>
      </c>
      <c r="T183" s="41" t="str"/>
      <c r="U183" s="41" t="str"/>
      <c r="V183" s="43" t="n"/>
      <c r="W183" s="43" t="n">
        <v>200</v>
      </c>
      <c r="X183" s="43" t="inlineStr">
        <is>
          <t>https://doi.org/10.1007/s11042-024-18519-y</t>
        </is>
      </c>
      <c r="Y183" s="43" t="inlineStr">
        <is>
          <t>doi:10.1007/s11042-024-18519-y</t>
        </is>
      </c>
      <c r="Z183" s="43"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AA183" s="43" t="inlineStr">
        <is>
          <t>prior_final_corpus</t>
        </is>
      </c>
      <c r="AB183" s="43">
        <f>COUNTIF($A$2:$A$707,A183)</f>
        <v/>
      </c>
    </row>
    <row r="184" ht="32" customHeight="1">
      <c r="A184" s="43" t="inlineStr">
        <is>
          <t>B-0183</t>
        </is>
      </c>
      <c r="B184" s="43" t="inlineStr">
        <is>
          <t>Base 276</t>
        </is>
      </c>
      <c r="C184" s="43" t="inlineStr">
        <is>
          <t>Base included</t>
        </is>
      </c>
      <c r="D184" s="43" t="n">
        <v>201</v>
      </c>
      <c r="E184" s="43" t="n">
        <v>183</v>
      </c>
      <c r="F184" s="43" t="n">
        <v>201</v>
      </c>
      <c r="G184" s="130" t="n"/>
      <c r="H184" s="130" t="n">
        <v>2025</v>
      </c>
      <c r="I184" s="41" t="inlineStr">
        <is>
          <t>Machine Learning–Based Approach for Early Screening of Autism Spectrum Disorders</t>
        </is>
      </c>
      <c r="J184" s="43" t="inlineStr">
        <is>
          <t>https://doi.org/10.1155/ACIS/9975499</t>
        </is>
      </c>
      <c r="K184" s="43" t="n"/>
      <c r="L184" s="41" t="n"/>
      <c r="M184" s="43" t="n"/>
      <c r="N184" s="43" t="n"/>
      <c r="O184" s="43" t="inlineStr">
        <is>
          <t>included_prior_final_corpus</t>
        </is>
      </c>
      <c r="P184" s="41" t="inlineStr">
        <is>
          <t>Incluido en corpus final previo</t>
        </is>
      </c>
      <c r="Q184" s="43" t="inlineStr">
        <is>
          <t>Included base</t>
        </is>
      </c>
      <c r="R184" s="43" t="inlineStr">
        <is>
          <t>No</t>
        </is>
      </c>
      <c r="S184" s="41" t="inlineStr">
        <is>
          <t>Prior inclusion; not reassessed in this update</t>
        </is>
      </c>
      <c r="T184" s="41" t="str"/>
      <c r="U184" s="41" t="str"/>
      <c r="V184" s="43" t="n"/>
      <c r="W184" s="43" t="n">
        <v>201</v>
      </c>
      <c r="X184" s="43" t="inlineStr">
        <is>
          <t>https://doi.org/10.1155/ACIS/9975499</t>
        </is>
      </c>
      <c r="Y184" s="43" t="inlineStr">
        <is>
          <t>doi:10.1155/acis/9975499</t>
        </is>
      </c>
      <c r="Z184" s="43"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AA184" s="43" t="inlineStr">
        <is>
          <t>prior_final_corpus</t>
        </is>
      </c>
      <c r="AB184" s="43">
        <f>COUNTIF($A$2:$A$707,A184)</f>
        <v/>
      </c>
    </row>
    <row r="185" ht="32" customHeight="1">
      <c r="A185" s="43" t="inlineStr">
        <is>
          <t>B-0184</t>
        </is>
      </c>
      <c r="B185" s="43" t="inlineStr">
        <is>
          <t>Base 276</t>
        </is>
      </c>
      <c r="C185" s="43" t="inlineStr">
        <is>
          <t>Base included</t>
        </is>
      </c>
      <c r="D185" s="43" t="n">
        <v>202</v>
      </c>
      <c r="E185" s="43" t="n">
        <v>184</v>
      </c>
      <c r="F185" s="43" t="n">
        <v>202</v>
      </c>
      <c r="G185" s="130" t="n"/>
      <c r="H185" s="130" t="n">
        <v>2024</v>
      </c>
      <c r="I185" s="41" t="inlineStr">
        <is>
          <t>Model selection to achieve reproducible associations between resting state EEG features and autism</t>
        </is>
      </c>
      <c r="J185" s="43" t="inlineStr">
        <is>
          <t>https://doi.org/10.1038/s41598-024-76659-5</t>
        </is>
      </c>
      <c r="K185" s="43" t="n"/>
      <c r="L185" s="41" t="n"/>
      <c r="M185" s="43" t="n"/>
      <c r="N185" s="43" t="n"/>
      <c r="O185" s="43" t="inlineStr">
        <is>
          <t>included_prior_final_corpus</t>
        </is>
      </c>
      <c r="P185" s="41" t="inlineStr">
        <is>
          <t>Incluido en corpus final previo</t>
        </is>
      </c>
      <c r="Q185" s="43" t="inlineStr">
        <is>
          <t>Included base</t>
        </is>
      </c>
      <c r="R185" s="43" t="inlineStr">
        <is>
          <t>No</t>
        </is>
      </c>
      <c r="S185" s="41" t="inlineStr">
        <is>
          <t>Prior inclusion; not reassessed in this update</t>
        </is>
      </c>
      <c r="T185" s="41" t="str"/>
      <c r="U185" s="41" t="str"/>
      <c r="V185" s="43" t="n"/>
      <c r="W185" s="43" t="n">
        <v>202</v>
      </c>
      <c r="X185" s="43" t="inlineStr">
        <is>
          <t>https://doi.org/10.1038/s41598-024-76659-5</t>
        </is>
      </c>
      <c r="Y185" s="43" t="inlineStr">
        <is>
          <t>doi:10.1038/s41598-024-76659-5</t>
        </is>
      </c>
      <c r="Z185" s="43"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AA185" s="43" t="inlineStr">
        <is>
          <t>prior_final_corpus</t>
        </is>
      </c>
      <c r="AB185" s="43">
        <f>COUNTIF($A$2:$A$707,A185)</f>
        <v/>
      </c>
    </row>
    <row r="186" ht="32" customHeight="1">
      <c r="A186" s="43" t="inlineStr">
        <is>
          <t>B-0185</t>
        </is>
      </c>
      <c r="B186" s="43" t="inlineStr">
        <is>
          <t>Base 276</t>
        </is>
      </c>
      <c r="C186" s="43" t="inlineStr">
        <is>
          <t>Base included</t>
        </is>
      </c>
      <c r="D186" s="43" t="n">
        <v>203</v>
      </c>
      <c r="E186" s="43" t="n">
        <v>185</v>
      </c>
      <c r="F186" s="43" t="n">
        <v>203</v>
      </c>
      <c r="G186" s="130" t="n"/>
      <c r="H186" s="130" t="n">
        <v>2025</v>
      </c>
      <c r="I186" s="41" t="inlineStr">
        <is>
          <t>Multimodal autism detection: Deep hybrid model with improved feature level fusion</t>
        </is>
      </c>
      <c r="J186" s="43" t="inlineStr">
        <is>
          <t>https://doi.org/10.1016/j.cmpb.2024.108492</t>
        </is>
      </c>
      <c r="K186" s="43" t="n"/>
      <c r="L186" s="41" t="n"/>
      <c r="M186" s="43" t="n"/>
      <c r="N186" s="43" t="n"/>
      <c r="O186" s="43" t="inlineStr">
        <is>
          <t>included_prior_final_corpus</t>
        </is>
      </c>
      <c r="P186" s="41" t="inlineStr">
        <is>
          <t>Incluido en corpus final previo</t>
        </is>
      </c>
      <c r="Q186" s="43" t="inlineStr">
        <is>
          <t>Included base</t>
        </is>
      </c>
      <c r="R186" s="43" t="inlineStr">
        <is>
          <t>No</t>
        </is>
      </c>
      <c r="S186" s="41" t="inlineStr">
        <is>
          <t>Prior inclusion; not reassessed in this update</t>
        </is>
      </c>
      <c r="T186" s="41" t="str"/>
      <c r="U186" s="41" t="str"/>
      <c r="V186" s="43" t="n"/>
      <c r="W186" s="43" t="n">
        <v>203</v>
      </c>
      <c r="X186" s="43" t="inlineStr">
        <is>
          <t>https://doi.org/10.1016/j.cmpb.2024.108492</t>
        </is>
      </c>
      <c r="Y186" s="43" t="inlineStr">
        <is>
          <t>doi:10.1016/j.cmpb.2024.108492</t>
        </is>
      </c>
      <c r="Z186" s="4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AA186" s="43" t="inlineStr">
        <is>
          <t>prior_final_corpus</t>
        </is>
      </c>
      <c r="AB186" s="43">
        <f>COUNTIF($A$2:$A$707,A186)</f>
        <v/>
      </c>
    </row>
    <row r="187" ht="32" customHeight="1">
      <c r="A187" s="43" t="inlineStr">
        <is>
          <t>B-0186</t>
        </is>
      </c>
      <c r="B187" s="43" t="inlineStr">
        <is>
          <t>Base 276</t>
        </is>
      </c>
      <c r="C187" s="43" t="inlineStr">
        <is>
          <t>Base included</t>
        </is>
      </c>
      <c r="D187" s="43" t="n">
        <v>204</v>
      </c>
      <c r="E187" s="43" t="n">
        <v>186</v>
      </c>
      <c r="F187" s="43" t="n">
        <v>204</v>
      </c>
      <c r="G187" s="130" t="n"/>
      <c r="H187" s="130" t="n">
        <v>2016</v>
      </c>
      <c r="I187" s="41" t="inlineStr">
        <is>
          <t>Multi-task feature selection via supervised canonical graph matching for diagnosis of autism spectrum disorder</t>
        </is>
      </c>
      <c r="J187" s="43" t="inlineStr">
        <is>
          <t>https://doi.org/10.1007/s11682-015-9360-1</t>
        </is>
      </c>
      <c r="K187" s="43" t="n"/>
      <c r="L187" s="41" t="n"/>
      <c r="M187" s="43" t="n"/>
      <c r="N187" s="43" t="n"/>
      <c r="O187" s="43" t="inlineStr">
        <is>
          <t>included_prior_final_corpus</t>
        </is>
      </c>
      <c r="P187" s="41" t="inlineStr">
        <is>
          <t>Incluido en corpus final previo</t>
        </is>
      </c>
      <c r="Q187" s="43" t="inlineStr">
        <is>
          <t>Included base</t>
        </is>
      </c>
      <c r="R187" s="43" t="inlineStr">
        <is>
          <t>No</t>
        </is>
      </c>
      <c r="S187" s="41" t="inlineStr">
        <is>
          <t>Prior inclusion; not reassessed in this update</t>
        </is>
      </c>
      <c r="T187" s="41" t="str"/>
      <c r="U187" s="41" t="str"/>
      <c r="V187" s="43" t="n"/>
      <c r="W187" s="43" t="n">
        <v>204</v>
      </c>
      <c r="X187" s="43" t="inlineStr">
        <is>
          <t>https://doi.org/10.1007/s11682-015-9360-1</t>
        </is>
      </c>
      <c r="Y187" s="43" t="inlineStr">
        <is>
          <t>doi:10.1007/s11682-015-9360-1</t>
        </is>
      </c>
      <c r="Z187" s="43"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AA187" s="43" t="inlineStr">
        <is>
          <t>prior_final_corpus</t>
        </is>
      </c>
      <c r="AB187" s="43">
        <f>COUNTIF($A$2:$A$707,A187)</f>
        <v/>
      </c>
    </row>
    <row r="188" ht="32" customHeight="1">
      <c r="A188" s="43" t="inlineStr">
        <is>
          <t>B-0187</t>
        </is>
      </c>
      <c r="B188" s="43" t="inlineStr">
        <is>
          <t>Base 276</t>
        </is>
      </c>
      <c r="C188" s="43" t="inlineStr">
        <is>
          <t>Base included</t>
        </is>
      </c>
      <c r="D188" s="43" t="n">
        <v>205</v>
      </c>
      <c r="E188" s="43" t="n">
        <v>187</v>
      </c>
      <c r="F188" s="43" t="n">
        <v>205</v>
      </c>
      <c r="G188" s="130" t="n"/>
      <c r="H188" s="130" t="n">
        <v>2024</v>
      </c>
      <c r="I188" s="41" t="inlineStr">
        <is>
          <t>Off-Body Sleep Analysis for Predicting Adverse Behavior in Individuals With Autism Spectrum Disorder</t>
        </is>
      </c>
      <c r="J188" s="43" t="inlineStr">
        <is>
          <t>https://doi.org/10.1109/JBHI.2024.3455942</t>
        </is>
      </c>
      <c r="K188" s="43" t="n"/>
      <c r="L188" s="41" t="n"/>
      <c r="M188" s="43" t="n"/>
      <c r="N188" s="43" t="n"/>
      <c r="O188" s="43" t="inlineStr">
        <is>
          <t>included_prior_final_corpus</t>
        </is>
      </c>
      <c r="P188" s="41" t="inlineStr">
        <is>
          <t>Incluido en corpus final previo</t>
        </is>
      </c>
      <c r="Q188" s="43" t="inlineStr">
        <is>
          <t>Included base</t>
        </is>
      </c>
      <c r="R188" s="43" t="inlineStr">
        <is>
          <t>No</t>
        </is>
      </c>
      <c r="S188" s="41" t="inlineStr">
        <is>
          <t>Prior inclusion; not reassessed in this update</t>
        </is>
      </c>
      <c r="T188" s="41" t="str"/>
      <c r="U188" s="41" t="str"/>
      <c r="V188" s="43" t="n"/>
      <c r="W188" s="43" t="n">
        <v>205</v>
      </c>
      <c r="X188" s="43" t="inlineStr">
        <is>
          <t>https://doi.org/10.1109/JBHI.2024.3455942</t>
        </is>
      </c>
      <c r="Y188" s="43" t="inlineStr">
        <is>
          <t>doi:10.1109/jbhi.2024.3455942</t>
        </is>
      </c>
      <c r="Z188" s="43"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AA188" s="43" t="inlineStr">
        <is>
          <t>prior_final_corpus</t>
        </is>
      </c>
      <c r="AB188" s="43">
        <f>COUNTIF($A$2:$A$707,A188)</f>
        <v/>
      </c>
    </row>
    <row r="189" ht="32" customHeight="1">
      <c r="A189" s="43" t="inlineStr">
        <is>
          <t>B-0188</t>
        </is>
      </c>
      <c r="B189" s="43" t="inlineStr">
        <is>
          <t>Base 276</t>
        </is>
      </c>
      <c r="C189" s="43" t="inlineStr">
        <is>
          <t>Base included</t>
        </is>
      </c>
      <c r="D189" s="43" t="n">
        <v>206</v>
      </c>
      <c r="E189" s="43" t="n">
        <v>188</v>
      </c>
      <c r="F189" s="43" t="n">
        <v>206</v>
      </c>
      <c r="G189" s="130" t="n"/>
      <c r="H189" s="130" t="n">
        <v>2019</v>
      </c>
      <c r="I189" s="41" t="inlineStr">
        <is>
          <t>Overlaps in brain dynamic functional connectivity between schizophrenia and autism spectrum disorder</t>
        </is>
      </c>
      <c r="J189" s="43" t="inlineStr">
        <is>
          <t>https://doi.org/10.1016/j.sciaf.2018.e00019</t>
        </is>
      </c>
      <c r="K189" s="43" t="n"/>
      <c r="L189" s="41" t="n"/>
      <c r="M189" s="43" t="n"/>
      <c r="N189" s="43" t="n"/>
      <c r="O189" s="43" t="inlineStr">
        <is>
          <t>included_prior_final_corpus</t>
        </is>
      </c>
      <c r="P189" s="41" t="inlineStr">
        <is>
          <t>Incluido en corpus final previo</t>
        </is>
      </c>
      <c r="Q189" s="43" t="inlineStr">
        <is>
          <t>Included base</t>
        </is>
      </c>
      <c r="R189" s="43" t="inlineStr">
        <is>
          <t>No</t>
        </is>
      </c>
      <c r="S189" s="41" t="inlineStr">
        <is>
          <t>Prior inclusion; not reassessed in this update</t>
        </is>
      </c>
      <c r="T189" s="41" t="str"/>
      <c r="U189" s="41" t="str"/>
      <c r="V189" s="43" t="n"/>
      <c r="W189" s="43" t="n">
        <v>206</v>
      </c>
      <c r="X189" s="43" t="inlineStr">
        <is>
          <t>https://doi.org/10.1016/j.sciaf.2018.e00019</t>
        </is>
      </c>
      <c r="Y189" s="43" t="inlineStr">
        <is>
          <t>doi:10.1016/j.sciaf.2018.e00019</t>
        </is>
      </c>
      <c r="Z189" s="43"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AA189" s="43" t="inlineStr">
        <is>
          <t>prior_final_corpus</t>
        </is>
      </c>
      <c r="AB189" s="43">
        <f>COUNTIF($A$2:$A$707,A189)</f>
        <v/>
      </c>
    </row>
    <row r="190" ht="32" customHeight="1">
      <c r="A190" s="43" t="inlineStr">
        <is>
          <t>B-0189</t>
        </is>
      </c>
      <c r="B190" s="43" t="inlineStr">
        <is>
          <t>Base 276</t>
        </is>
      </c>
      <c r="C190" s="43" t="inlineStr">
        <is>
          <t>Base included</t>
        </is>
      </c>
      <c r="D190" s="43" t="n">
        <v>207</v>
      </c>
      <c r="E190" s="43" t="n">
        <v>189</v>
      </c>
      <c r="F190" s="43" t="n">
        <v>207</v>
      </c>
      <c r="G190" s="130" t="n"/>
      <c r="H190" s="130" t="n">
        <v>2025</v>
      </c>
      <c r="I190" s="41" t="inlineStr">
        <is>
          <t>Persistent spectral based machine learning method for autism spectrum disorder classification</t>
        </is>
      </c>
      <c r="J190" s="43" t="inlineStr">
        <is>
          <t>https://doi.org/10.1016/j.neucom.2025.130780</t>
        </is>
      </c>
      <c r="K190" s="43" t="n"/>
      <c r="L190" s="41" t="n"/>
      <c r="M190" s="43" t="n"/>
      <c r="N190" s="43" t="n"/>
      <c r="O190" s="43" t="inlineStr">
        <is>
          <t>included_prior_final_corpus</t>
        </is>
      </c>
      <c r="P190" s="41" t="inlineStr">
        <is>
          <t>Incluido en corpus final previo</t>
        </is>
      </c>
      <c r="Q190" s="43" t="inlineStr">
        <is>
          <t>Included base</t>
        </is>
      </c>
      <c r="R190" s="43" t="inlineStr">
        <is>
          <t>No</t>
        </is>
      </c>
      <c r="S190" s="41" t="inlineStr">
        <is>
          <t>Prior inclusion; not reassessed in this update</t>
        </is>
      </c>
      <c r="T190" s="41" t="str"/>
      <c r="U190" s="41" t="str"/>
      <c r="V190" s="43" t="n"/>
      <c r="W190" s="43" t="n">
        <v>207</v>
      </c>
      <c r="X190" s="43" t="inlineStr">
        <is>
          <t>https://doi.org/10.1016/j.neucom.2025.130780</t>
        </is>
      </c>
      <c r="Y190" s="43" t="inlineStr">
        <is>
          <t>doi:10.1016/j.neucom.2025.130780</t>
        </is>
      </c>
      <c r="Z190" s="43"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AA190" s="43" t="inlineStr">
        <is>
          <t>prior_final_corpus</t>
        </is>
      </c>
      <c r="AB190" s="43">
        <f>COUNTIF($A$2:$A$707,A190)</f>
        <v/>
      </c>
    </row>
    <row r="191" ht="32" customHeight="1">
      <c r="A191" s="43" t="inlineStr">
        <is>
          <t>B-0190</t>
        </is>
      </c>
      <c r="B191" s="43" t="inlineStr">
        <is>
          <t>Base 276</t>
        </is>
      </c>
      <c r="C191" s="43" t="inlineStr">
        <is>
          <t>Base included</t>
        </is>
      </c>
      <c r="D191" s="43" t="n">
        <v>208</v>
      </c>
      <c r="E191" s="43" t="n">
        <v>190</v>
      </c>
      <c r="F191" s="43" t="n">
        <v>208</v>
      </c>
      <c r="G191" s="130" t="n"/>
      <c r="H191" s="130" t="n">
        <v>2022</v>
      </c>
      <c r="I191" s="41" t="inlineStr">
        <is>
          <t>Phenotypic differences between female and male individuals with suspicion of autism spectrum disorder</t>
        </is>
      </c>
      <c r="J191" s="43" t="inlineStr">
        <is>
          <t>https://doi.org/10.1186/s13229-022-00491-9</t>
        </is>
      </c>
      <c r="K191" s="43" t="n"/>
      <c r="L191" s="41" t="n"/>
      <c r="M191" s="43" t="n"/>
      <c r="N191" s="43" t="n"/>
      <c r="O191" s="43" t="inlineStr">
        <is>
          <t>included_prior_final_corpus</t>
        </is>
      </c>
      <c r="P191" s="41" t="inlineStr">
        <is>
          <t>Incluido en corpus final previo</t>
        </is>
      </c>
      <c r="Q191" s="43" t="inlineStr">
        <is>
          <t>Included base</t>
        </is>
      </c>
      <c r="R191" s="43" t="inlineStr">
        <is>
          <t>No</t>
        </is>
      </c>
      <c r="S191" s="41" t="inlineStr">
        <is>
          <t>Prior inclusion; not reassessed in this update</t>
        </is>
      </c>
      <c r="T191" s="41" t="str"/>
      <c r="U191" s="41" t="str"/>
      <c r="V191" s="43" t="n"/>
      <c r="W191" s="43" t="n">
        <v>208</v>
      </c>
      <c r="X191" s="43" t="inlineStr">
        <is>
          <t>https://doi.org/10.1186/s13229-022-00491-9</t>
        </is>
      </c>
      <c r="Y191" s="43" t="inlineStr">
        <is>
          <t>doi:10.1186/s13229-022-00491-9</t>
        </is>
      </c>
      <c r="Z191" s="43"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AA191" s="43" t="inlineStr">
        <is>
          <t>prior_final_corpus</t>
        </is>
      </c>
      <c r="AB191" s="43">
        <f>COUNTIF($A$2:$A$707,A191)</f>
        <v/>
      </c>
    </row>
    <row r="192" ht="32" customHeight="1">
      <c r="A192" s="43" t="inlineStr">
        <is>
          <t>B-0191</t>
        </is>
      </c>
      <c r="B192" s="43" t="inlineStr">
        <is>
          <t>Base 276</t>
        </is>
      </c>
      <c r="C192" s="43" t="inlineStr">
        <is>
          <t>Base included</t>
        </is>
      </c>
      <c r="D192" s="43" t="n">
        <v>209</v>
      </c>
      <c r="E192" s="43" t="n">
        <v>191</v>
      </c>
      <c r="F192" s="43" t="n">
        <v>209</v>
      </c>
      <c r="G192" s="130" t="n"/>
      <c r="H192" s="130" t="n">
        <v>2024</v>
      </c>
      <c r="I192" s="41" t="inlineStr">
        <is>
          <t>Predicting individual autistic symptoms for patients with autism spectrum disorder using interregional morphological connectivity</t>
        </is>
      </c>
      <c r="J192" s="43" t="inlineStr">
        <is>
          <t>https://doi.org/10.1016/j.pscychresns.2024.111822</t>
        </is>
      </c>
      <c r="K192" s="43" t="n"/>
      <c r="L192" s="41" t="n"/>
      <c r="M192" s="43" t="n"/>
      <c r="N192" s="43" t="n"/>
      <c r="O192" s="43" t="inlineStr">
        <is>
          <t>included_prior_final_corpus</t>
        </is>
      </c>
      <c r="P192" s="41" t="inlineStr">
        <is>
          <t>Incluido en corpus final previo</t>
        </is>
      </c>
      <c r="Q192" s="43" t="inlineStr">
        <is>
          <t>Included base</t>
        </is>
      </c>
      <c r="R192" s="43" t="inlineStr">
        <is>
          <t>No</t>
        </is>
      </c>
      <c r="S192" s="41" t="inlineStr">
        <is>
          <t>Prior inclusion; not reassessed in this update</t>
        </is>
      </c>
      <c r="T192" s="41" t="str"/>
      <c r="U192" s="41" t="str"/>
      <c r="V192" s="43" t="n"/>
      <c r="W192" s="43" t="n">
        <v>209</v>
      </c>
      <c r="X192" s="43" t="inlineStr">
        <is>
          <t>https://doi.org/10.1016/j.pscychresns.2024.111822</t>
        </is>
      </c>
      <c r="Y192" s="43" t="inlineStr">
        <is>
          <t>doi:10.1016/j.pscychresns.2024.111822</t>
        </is>
      </c>
      <c r="Z192" s="43"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AA192" s="43" t="inlineStr">
        <is>
          <t>prior_final_corpus</t>
        </is>
      </c>
      <c r="AB192" s="43">
        <f>COUNTIF($A$2:$A$707,A192)</f>
        <v/>
      </c>
    </row>
    <row r="193" ht="32" customHeight="1">
      <c r="A193" s="43" t="inlineStr">
        <is>
          <t>B-0192</t>
        </is>
      </c>
      <c r="B193" s="43" t="inlineStr">
        <is>
          <t>Base 276</t>
        </is>
      </c>
      <c r="C193" s="43" t="inlineStr">
        <is>
          <t>Base included</t>
        </is>
      </c>
      <c r="D193" s="43" t="n">
        <v>210</v>
      </c>
      <c r="E193" s="43" t="n">
        <v>192</v>
      </c>
      <c r="F193" s="43" t="n">
        <v>210</v>
      </c>
      <c r="G193" s="130" t="n"/>
      <c r="H193" s="130" t="n">
        <v>2023</v>
      </c>
      <c r="I193" s="41" t="inlineStr">
        <is>
          <t>Prediction of Behavioral Improvement Through Resting-State Electroencephalography and Clinical Severity in a Randomized Controlled Trial Testing Bumetanide in Autism Spectrum Disorder</t>
        </is>
      </c>
      <c r="J193" s="43" t="inlineStr">
        <is>
          <t>https://doi.org/10.1016/j.bpsc.2021.08.009</t>
        </is>
      </c>
      <c r="K193" s="43" t="n"/>
      <c r="L193" s="41" t="n"/>
      <c r="M193" s="43" t="n"/>
      <c r="N193" s="43" t="n"/>
      <c r="O193" s="43" t="inlineStr">
        <is>
          <t>included_prior_final_corpus</t>
        </is>
      </c>
      <c r="P193" s="41" t="inlineStr">
        <is>
          <t>Incluido en corpus final previo</t>
        </is>
      </c>
      <c r="Q193" s="43" t="inlineStr">
        <is>
          <t>Included base</t>
        </is>
      </c>
      <c r="R193" s="43" t="inlineStr">
        <is>
          <t>No</t>
        </is>
      </c>
      <c r="S193" s="41" t="inlineStr">
        <is>
          <t>Prior inclusion; not reassessed in this update</t>
        </is>
      </c>
      <c r="T193" s="41" t="str"/>
      <c r="U193" s="41" t="str"/>
      <c r="V193" s="43" t="n"/>
      <c r="W193" s="43" t="n">
        <v>210</v>
      </c>
      <c r="X193" s="43" t="inlineStr">
        <is>
          <t>https://doi.org/10.1016/j.bpsc.2021.08.009</t>
        </is>
      </c>
      <c r="Y193" s="43" t="inlineStr">
        <is>
          <t>doi:10.1016/j.bpsc.2021.08.009</t>
        </is>
      </c>
      <c r="Z193" s="43"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AA193" s="43" t="inlineStr">
        <is>
          <t>prior_final_corpus</t>
        </is>
      </c>
      <c r="AB193" s="43">
        <f>COUNTIF($A$2:$A$707,A193)</f>
        <v/>
      </c>
    </row>
    <row r="194" ht="32" customHeight="1">
      <c r="A194" s="43" t="inlineStr">
        <is>
          <t>B-0193</t>
        </is>
      </c>
      <c r="B194" s="43" t="inlineStr">
        <is>
          <t>Base 276</t>
        </is>
      </c>
      <c r="C194" s="43" t="inlineStr">
        <is>
          <t>Base included</t>
        </is>
      </c>
      <c r="D194" s="43" t="n">
        <v>211</v>
      </c>
      <c r="E194" s="43" t="n">
        <v>193</v>
      </c>
      <c r="F194" s="43" t="n">
        <v>211</v>
      </c>
      <c r="G194" s="130" t="n"/>
      <c r="H194" s="130" t="n">
        <v>2022</v>
      </c>
      <c r="I194" s="41" t="inlineStr">
        <is>
          <t>Prediction of Outcomes in Mini-Basketball Training Program for Preschool Children with Autism Using Machine Learning Models</t>
        </is>
      </c>
      <c r="J194" s="43" t="inlineStr">
        <is>
          <t>https://doi.org/10.32604/ijmhp.2022.020075</t>
        </is>
      </c>
      <c r="K194" s="43" t="n"/>
      <c r="L194" s="41" t="n"/>
      <c r="M194" s="43" t="n"/>
      <c r="N194" s="43" t="n"/>
      <c r="O194" s="43" t="inlineStr">
        <is>
          <t>included_prior_final_corpus</t>
        </is>
      </c>
      <c r="P194" s="41" t="inlineStr">
        <is>
          <t>Incluido en corpus final previo</t>
        </is>
      </c>
      <c r="Q194" s="43" t="inlineStr">
        <is>
          <t>Included base</t>
        </is>
      </c>
      <c r="R194" s="43" t="inlineStr">
        <is>
          <t>No</t>
        </is>
      </c>
      <c r="S194" s="41" t="inlineStr">
        <is>
          <t>Prior inclusion; not reassessed in this update</t>
        </is>
      </c>
      <c r="T194" s="41" t="str"/>
      <c r="U194" s="41" t="str"/>
      <c r="V194" s="43" t="n"/>
      <c r="W194" s="43" t="n">
        <v>211</v>
      </c>
      <c r="X194" s="43" t="inlineStr">
        <is>
          <t>https://doi.org/10.32604/ijmhp.2022.020075</t>
        </is>
      </c>
      <c r="Y194" s="43" t="inlineStr">
        <is>
          <t>doi:10.32604/ijmhp.2022.020075</t>
        </is>
      </c>
      <c r="Z194" s="43"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AA194" s="43" t="inlineStr">
        <is>
          <t>prior_final_corpus</t>
        </is>
      </c>
      <c r="AB194" s="43">
        <f>COUNTIF($A$2:$A$707,A194)</f>
        <v/>
      </c>
    </row>
    <row r="195" ht="32" customHeight="1">
      <c r="A195" s="43" t="inlineStr">
        <is>
          <t>B-0194</t>
        </is>
      </c>
      <c r="B195" s="43" t="inlineStr">
        <is>
          <t>Base 276</t>
        </is>
      </c>
      <c r="C195" s="43" t="inlineStr">
        <is>
          <t>Base included</t>
        </is>
      </c>
      <c r="D195" s="43" t="n">
        <v>212</v>
      </c>
      <c r="E195" s="43" t="n">
        <v>194</v>
      </c>
      <c r="F195" s="43" t="n">
        <v>212</v>
      </c>
      <c r="G195" s="130" t="n"/>
      <c r="H195" s="130" t="n">
        <v>2025</v>
      </c>
      <c r="I195" s="41" t="inlineStr">
        <is>
          <t>Pre-trained artificial intelligence language model represents pragmatic language variability central to autism and genetically related phenotypes</t>
        </is>
      </c>
      <c r="J195" s="43" t="inlineStr">
        <is>
          <t>https://doi.org/10.1177/13623613241304488</t>
        </is>
      </c>
      <c r="K195" s="43" t="n"/>
      <c r="L195" s="41" t="n"/>
      <c r="M195" s="43" t="n"/>
      <c r="N195" s="43" t="n"/>
      <c r="O195" s="43" t="inlineStr">
        <is>
          <t>included_prior_final_corpus</t>
        </is>
      </c>
      <c r="P195" s="41" t="inlineStr">
        <is>
          <t>Incluido en corpus final previo</t>
        </is>
      </c>
      <c r="Q195" s="43" t="inlineStr">
        <is>
          <t>Included base</t>
        </is>
      </c>
      <c r="R195" s="43" t="inlineStr">
        <is>
          <t>No</t>
        </is>
      </c>
      <c r="S195" s="41" t="inlineStr">
        <is>
          <t>Prior inclusion; not reassessed in this update</t>
        </is>
      </c>
      <c r="T195" s="41" t="str"/>
      <c r="U195" s="41" t="str"/>
      <c r="V195" s="43" t="n"/>
      <c r="W195" s="43" t="n">
        <v>212</v>
      </c>
      <c r="X195" s="43" t="inlineStr">
        <is>
          <t>https://doi.org/10.1177/13623613241304488</t>
        </is>
      </c>
      <c r="Y195" s="43" t="inlineStr">
        <is>
          <t>doi:10.1177/13623613241304488</t>
        </is>
      </c>
      <c r="Z195" s="43"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AA195" s="43" t="inlineStr">
        <is>
          <t>prior_final_corpus</t>
        </is>
      </c>
      <c r="AB195" s="43">
        <f>COUNTIF($A$2:$A$707,A195)</f>
        <v/>
      </c>
    </row>
    <row r="196" ht="32" customHeight="1">
      <c r="A196" s="43" t="inlineStr">
        <is>
          <t>B-0195</t>
        </is>
      </c>
      <c r="B196" s="43" t="inlineStr">
        <is>
          <t>Base 276</t>
        </is>
      </c>
      <c r="C196" s="43" t="inlineStr">
        <is>
          <t>Base included</t>
        </is>
      </c>
      <c r="D196" s="43" t="n">
        <v>213</v>
      </c>
      <c r="E196" s="43" t="n">
        <v>195</v>
      </c>
      <c r="F196" s="43" t="n">
        <v>213</v>
      </c>
      <c r="G196" s="130" t="n"/>
      <c r="H196" s="130" t="n">
        <v>2015</v>
      </c>
      <c r="I196" s="41" t="inlineStr">
        <is>
          <t>Resting state functional magnetic resonance imaging and neural network classified autism and control</t>
        </is>
      </c>
      <c r="J196" s="43" t="inlineStr">
        <is>
          <t>https://doi.org/10.1016/j.cortex.2014.08.011</t>
        </is>
      </c>
      <c r="K196" s="43" t="n"/>
      <c r="L196" s="41" t="n"/>
      <c r="M196" s="43" t="n"/>
      <c r="N196" s="43" t="n"/>
      <c r="O196" s="43" t="inlineStr">
        <is>
          <t>included_prior_final_corpus</t>
        </is>
      </c>
      <c r="P196" s="41" t="inlineStr">
        <is>
          <t>Incluido en corpus final previo</t>
        </is>
      </c>
      <c r="Q196" s="43" t="inlineStr">
        <is>
          <t>Included base</t>
        </is>
      </c>
      <c r="R196" s="43" t="inlineStr">
        <is>
          <t>No</t>
        </is>
      </c>
      <c r="S196" s="41" t="inlineStr">
        <is>
          <t>Prior inclusion; not reassessed in this update</t>
        </is>
      </c>
      <c r="T196" s="41" t="str"/>
      <c r="U196" s="41" t="str"/>
      <c r="V196" s="43" t="n"/>
      <c r="W196" s="43" t="n">
        <v>213</v>
      </c>
      <c r="X196" s="43" t="inlineStr">
        <is>
          <t>https://doi.org/10.1016/j.cortex.2014.08.011</t>
        </is>
      </c>
      <c r="Y196" s="43" t="inlineStr">
        <is>
          <t>doi:10.1016/j.cortex.2014.08.011</t>
        </is>
      </c>
      <c r="Z196" s="43"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AA196" s="43" t="inlineStr">
        <is>
          <t>prior_final_corpus</t>
        </is>
      </c>
      <c r="AB196" s="43">
        <f>COUNTIF($A$2:$A$707,A196)</f>
        <v/>
      </c>
    </row>
    <row r="197" ht="32" customHeight="1">
      <c r="A197" s="43" t="inlineStr">
        <is>
          <t>B-0196</t>
        </is>
      </c>
      <c r="B197" s="43" t="inlineStr">
        <is>
          <t>Base 276</t>
        </is>
      </c>
      <c r="C197" s="43" t="inlineStr">
        <is>
          <t>Base included</t>
        </is>
      </c>
      <c r="D197" s="43" t="n">
        <v>214</v>
      </c>
      <c r="E197" s="43" t="n">
        <v>196</v>
      </c>
      <c r="F197" s="43" t="n">
        <v>214</v>
      </c>
      <c r="G197" s="130" t="n"/>
      <c r="H197" s="130" t="n">
        <v>2021</v>
      </c>
      <c r="I197" s="41" t="inlineStr">
        <is>
          <t>Self-Paced Learning and Privileged Information based Cascaded Multi-column Classification algorithm for ASD diagnosis</t>
        </is>
      </c>
      <c r="J197" s="43" t="inlineStr">
        <is>
          <t>https://doi.org/10.1109/EMBC46164.2021.9630150</t>
        </is>
      </c>
      <c r="K197" s="43" t="n"/>
      <c r="L197" s="41" t="n"/>
      <c r="M197" s="43" t="n"/>
      <c r="N197" s="43" t="n"/>
      <c r="O197" s="43" t="inlineStr">
        <is>
          <t>included_prior_final_corpus</t>
        </is>
      </c>
      <c r="P197" s="41" t="inlineStr">
        <is>
          <t>Incluido en corpus final previo</t>
        </is>
      </c>
      <c r="Q197" s="43" t="inlineStr">
        <is>
          <t>Included base</t>
        </is>
      </c>
      <c r="R197" s="43" t="inlineStr">
        <is>
          <t>No</t>
        </is>
      </c>
      <c r="S197" s="41" t="inlineStr">
        <is>
          <t>Prior inclusion; not reassessed in this update</t>
        </is>
      </c>
      <c r="T197" s="41" t="str"/>
      <c r="U197" s="41" t="str"/>
      <c r="V197" s="43" t="n"/>
      <c r="W197" s="43" t="n">
        <v>214</v>
      </c>
      <c r="X197" s="43" t="inlineStr">
        <is>
          <t>https://doi.org/10.1109/EMBC46164.2021.9630150</t>
        </is>
      </c>
      <c r="Y197" s="43" t="inlineStr">
        <is>
          <t>doi:10.1109/embc46164.2021.9630150</t>
        </is>
      </c>
      <c r="Z197" s="43"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AA197" s="43" t="inlineStr">
        <is>
          <t>prior_final_corpus</t>
        </is>
      </c>
      <c r="AB197" s="43">
        <f>COUNTIF($A$2:$A$707,A197)</f>
        <v/>
      </c>
    </row>
    <row r="198" ht="32" customHeight="1">
      <c r="A198" s="43" t="inlineStr">
        <is>
          <t>B-0197</t>
        </is>
      </c>
      <c r="B198" s="43" t="inlineStr">
        <is>
          <t>Base 276</t>
        </is>
      </c>
      <c r="C198" s="43" t="inlineStr">
        <is>
          <t>Base included</t>
        </is>
      </c>
      <c r="D198" s="43" t="n">
        <v>215</v>
      </c>
      <c r="E198" s="43" t="n">
        <v>197</v>
      </c>
      <c r="F198" s="43" t="n">
        <v>215</v>
      </c>
      <c r="G198" s="130" t="n"/>
      <c r="H198" s="130" t="n">
        <v>2024</v>
      </c>
      <c r="I198" s="41" t="inlineStr">
        <is>
          <t>Smartphone Haptics Can Uncover Differences in Touch Interactions Between ASD and Neurotypicals</t>
        </is>
      </c>
      <c r="J198" s="43" t="inlineStr">
        <is>
          <t>https://doi.org/10.1145/3699749</t>
        </is>
      </c>
      <c r="K198" s="43" t="n"/>
      <c r="L198" s="41" t="n"/>
      <c r="M198" s="43" t="n"/>
      <c r="N198" s="43" t="n"/>
      <c r="O198" s="43" t="inlineStr">
        <is>
          <t>included_prior_final_corpus</t>
        </is>
      </c>
      <c r="P198" s="41" t="inlineStr">
        <is>
          <t>Incluido en corpus final previo</t>
        </is>
      </c>
      <c r="Q198" s="43" t="inlineStr">
        <is>
          <t>Included base</t>
        </is>
      </c>
      <c r="R198" s="43" t="inlineStr">
        <is>
          <t>No</t>
        </is>
      </c>
      <c r="S198" s="41" t="inlineStr">
        <is>
          <t>Prior inclusion; not reassessed in this update</t>
        </is>
      </c>
      <c r="T198" s="41" t="str"/>
      <c r="U198" s="41" t="str"/>
      <c r="V198" s="43" t="n"/>
      <c r="W198" s="43" t="n">
        <v>215</v>
      </c>
      <c r="X198" s="43" t="inlineStr">
        <is>
          <t>https://doi.org/10.1145/3699749</t>
        </is>
      </c>
      <c r="Y198" s="43" t="inlineStr">
        <is>
          <t>doi:10.1145/3699749</t>
        </is>
      </c>
      <c r="Z198" s="43"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AA198" s="43" t="inlineStr">
        <is>
          <t>prior_final_corpus</t>
        </is>
      </c>
      <c r="AB198" s="43">
        <f>COUNTIF($A$2:$A$707,A198)</f>
        <v/>
      </c>
    </row>
    <row r="199" ht="32" customHeight="1">
      <c r="A199" s="43" t="inlineStr">
        <is>
          <t>B-0198</t>
        </is>
      </c>
      <c r="B199" s="43" t="inlineStr">
        <is>
          <t>Base 276</t>
        </is>
      </c>
      <c r="C199" s="43" t="inlineStr">
        <is>
          <t>Base included</t>
        </is>
      </c>
      <c r="D199" s="43" t="n">
        <v>216</v>
      </c>
      <c r="E199" s="43" t="n">
        <v>198</v>
      </c>
      <c r="F199" s="43" t="n">
        <v>216</v>
      </c>
      <c r="G199" s="130" t="n"/>
      <c r="H199" s="130" t="n">
        <v>2025</v>
      </c>
      <c r="I199" s="41" t="inlineStr">
        <is>
          <t>Targeted metabolomics in children with autism spectrum disorder with and without developmental regression</t>
        </is>
      </c>
      <c r="J199" s="43" t="inlineStr">
        <is>
          <t>https://doi.org/10.1007/s11011-025-01604-y</t>
        </is>
      </c>
      <c r="K199" s="43" t="n"/>
      <c r="L199" s="41" t="n"/>
      <c r="M199" s="43" t="n"/>
      <c r="N199" s="43" t="n"/>
      <c r="O199" s="43" t="inlineStr">
        <is>
          <t>included_prior_final_corpus</t>
        </is>
      </c>
      <c r="P199" s="41" t="inlineStr">
        <is>
          <t>Incluido en corpus final previo</t>
        </is>
      </c>
      <c r="Q199" s="43" t="inlineStr">
        <is>
          <t>Included base</t>
        </is>
      </c>
      <c r="R199" s="43" t="inlineStr">
        <is>
          <t>No</t>
        </is>
      </c>
      <c r="S199" s="41" t="inlineStr">
        <is>
          <t>Prior inclusion; not reassessed in this update</t>
        </is>
      </c>
      <c r="T199" s="41" t="str"/>
      <c r="U199" s="41" t="str"/>
      <c r="V199" s="43" t="n"/>
      <c r="W199" s="43" t="n">
        <v>216</v>
      </c>
      <c r="X199" s="43" t="inlineStr">
        <is>
          <t>https://doi.org/10.1007/s11011-025-01604-y</t>
        </is>
      </c>
      <c r="Y199" s="43" t="inlineStr">
        <is>
          <t>doi:10.1007/s11011-025-01604-y</t>
        </is>
      </c>
      <c r="Z199" s="43"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AA199" s="43" t="inlineStr">
        <is>
          <t>prior_final_corpus</t>
        </is>
      </c>
      <c r="AB199" s="43">
        <f>COUNTIF($A$2:$A$707,A199)</f>
        <v/>
      </c>
    </row>
    <row r="200" ht="32" customHeight="1">
      <c r="A200" s="43" t="inlineStr">
        <is>
          <t>B-0199</t>
        </is>
      </c>
      <c r="B200" s="43" t="inlineStr">
        <is>
          <t>Base 276</t>
        </is>
      </c>
      <c r="C200" s="43" t="inlineStr">
        <is>
          <t>Base included</t>
        </is>
      </c>
      <c r="D200" s="43" t="n">
        <v>217</v>
      </c>
      <c r="E200" s="43" t="n">
        <v>199</v>
      </c>
      <c r="F200" s="43" t="n">
        <v>217</v>
      </c>
      <c r="G200" s="130" t="n"/>
      <c r="H200" s="130" t="n">
        <v>2024</v>
      </c>
      <c r="I200" s="41" t="inlineStr">
        <is>
          <t>Twinned neuroimaging analysis contributes to improving the classification of young people with autism spectrum disorder</t>
        </is>
      </c>
      <c r="J200" s="43" t="inlineStr">
        <is>
          <t>https://doi.org/10.1038/s41598-024-71174-z</t>
        </is>
      </c>
      <c r="K200" s="43" t="n"/>
      <c r="L200" s="41" t="n"/>
      <c r="M200" s="43" t="n"/>
      <c r="N200" s="43" t="n"/>
      <c r="O200" s="43" t="inlineStr">
        <is>
          <t>included_prior_final_corpus</t>
        </is>
      </c>
      <c r="P200" s="41" t="inlineStr">
        <is>
          <t>Incluido en corpus final previo</t>
        </is>
      </c>
      <c r="Q200" s="43" t="inlineStr">
        <is>
          <t>Included base</t>
        </is>
      </c>
      <c r="R200" s="43" t="inlineStr">
        <is>
          <t>No</t>
        </is>
      </c>
      <c r="S200" s="41" t="inlineStr">
        <is>
          <t>Prior inclusion; not reassessed in this update</t>
        </is>
      </c>
      <c r="T200" s="41" t="str"/>
      <c r="U200" s="41" t="str"/>
      <c r="V200" s="43" t="n"/>
      <c r="W200" s="43" t="n">
        <v>217</v>
      </c>
      <c r="X200" s="43" t="inlineStr">
        <is>
          <t>https://doi.org/10.1038/s41598-024-71174-z</t>
        </is>
      </c>
      <c r="Y200" s="43" t="inlineStr">
        <is>
          <t>doi:10.1038/s41598-024-71174-z</t>
        </is>
      </c>
      <c r="Z200" s="43"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AA200" s="43" t="inlineStr">
        <is>
          <t>prior_final_corpus</t>
        </is>
      </c>
      <c r="AB200" s="43">
        <f>COUNTIF($A$2:$A$707,A200)</f>
        <v/>
      </c>
    </row>
    <row r="201" ht="32" customHeight="1">
      <c r="A201" s="43" t="inlineStr">
        <is>
          <t>B-0200</t>
        </is>
      </c>
      <c r="B201" s="43" t="inlineStr">
        <is>
          <t>Base 276</t>
        </is>
      </c>
      <c r="C201" s="43" t="inlineStr">
        <is>
          <t>Base included</t>
        </is>
      </c>
      <c r="D201" s="43" t="n">
        <v>218</v>
      </c>
      <c r="E201" s="43" t="n">
        <v>200</v>
      </c>
      <c r="F201" s="43" t="n">
        <v>218</v>
      </c>
      <c r="G201" s="130" t="n"/>
      <c r="H201" s="130" t="n">
        <v>2022</v>
      </c>
      <c r="I201" s="41" t="inlineStr">
        <is>
          <t>Using a small dataset to classify strength-interactions with an elastic display: a case study for the screening of autism spectrum disorder</t>
        </is>
      </c>
      <c r="J201" s="43" t="inlineStr">
        <is>
          <t>https://doi.org/10.1007/s13042-022-01554-2</t>
        </is>
      </c>
      <c r="K201" s="43" t="n"/>
      <c r="L201" s="41" t="n"/>
      <c r="M201" s="43" t="n"/>
      <c r="N201" s="43" t="n"/>
      <c r="O201" s="43" t="inlineStr">
        <is>
          <t>included_prior_final_corpus</t>
        </is>
      </c>
      <c r="P201" s="41" t="inlineStr">
        <is>
          <t>Incluido en corpus final previo</t>
        </is>
      </c>
      <c r="Q201" s="43" t="inlineStr">
        <is>
          <t>Included base</t>
        </is>
      </c>
      <c r="R201" s="43" t="inlineStr">
        <is>
          <t>No</t>
        </is>
      </c>
      <c r="S201" s="41" t="inlineStr">
        <is>
          <t>Prior inclusion; not reassessed in this update</t>
        </is>
      </c>
      <c r="T201" s="41" t="str"/>
      <c r="U201" s="41" t="str"/>
      <c r="V201" s="43" t="n"/>
      <c r="W201" s="43" t="n">
        <v>218</v>
      </c>
      <c r="X201" s="43" t="inlineStr">
        <is>
          <t>https://doi.org/10.1007/s13042-022-01554-2</t>
        </is>
      </c>
      <c r="Y201" s="43" t="inlineStr">
        <is>
          <t>doi:10.1007/s13042-022-01554-2</t>
        </is>
      </c>
      <c r="Z201" s="43"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AA201" s="43" t="inlineStr">
        <is>
          <t>prior_final_corpus</t>
        </is>
      </c>
      <c r="AB201" s="43">
        <f>COUNTIF($A$2:$A$707,A201)</f>
        <v/>
      </c>
    </row>
    <row r="202" ht="32" customHeight="1">
      <c r="A202" s="43" t="inlineStr">
        <is>
          <t>B-0201</t>
        </is>
      </c>
      <c r="B202" s="43" t="inlineStr">
        <is>
          <t>Base 276</t>
        </is>
      </c>
      <c r="C202" s="43" t="inlineStr">
        <is>
          <t>Base included</t>
        </is>
      </c>
      <c r="D202" s="43" t="n">
        <v>219</v>
      </c>
      <c r="E202" s="43" t="n">
        <v>201</v>
      </c>
      <c r="F202" s="43" t="n">
        <v>219</v>
      </c>
      <c r="G202" s="130" t="n"/>
      <c r="H202" s="130" t="n">
        <v>2024</v>
      </c>
      <c r="I202" s="41" t="inlineStr">
        <is>
          <t>Wearable EEG Neurofeedback Based-on Machine Learning Algorithms for Children with Autism: A Randomized, Placebo-controlled Study</t>
        </is>
      </c>
      <c r="J202" s="43" t="inlineStr">
        <is>
          <t>https://doi.org/10.1007/s11596-024-2938-3</t>
        </is>
      </c>
      <c r="K202" s="43" t="n"/>
      <c r="L202" s="41" t="n"/>
      <c r="M202" s="43" t="n"/>
      <c r="N202" s="43" t="n"/>
      <c r="O202" s="43" t="inlineStr">
        <is>
          <t>included_prior_final_corpus</t>
        </is>
      </c>
      <c r="P202" s="41" t="inlineStr">
        <is>
          <t>Incluido en corpus final previo</t>
        </is>
      </c>
      <c r="Q202" s="43" t="inlineStr">
        <is>
          <t>Included base</t>
        </is>
      </c>
      <c r="R202" s="43" t="inlineStr">
        <is>
          <t>No</t>
        </is>
      </c>
      <c r="S202" s="41" t="inlineStr">
        <is>
          <t>Prior inclusion; not reassessed in this update</t>
        </is>
      </c>
      <c r="T202" s="41" t="str"/>
      <c r="U202" s="41" t="str"/>
      <c r="V202" s="43" t="n"/>
      <c r="W202" s="43" t="n">
        <v>219</v>
      </c>
      <c r="X202" s="43" t="inlineStr">
        <is>
          <t>https://doi.org/10.1007/s11596-024-2938-3</t>
        </is>
      </c>
      <c r="Y202" s="43" t="inlineStr">
        <is>
          <t>doi:10.1007/s11596-024-2938-3</t>
        </is>
      </c>
      <c r="Z202" s="43"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AA202" s="43" t="inlineStr">
        <is>
          <t>prior_final_corpus</t>
        </is>
      </c>
      <c r="AB202" s="43">
        <f>COUNTIF($A$2:$A$707,A202)</f>
        <v/>
      </c>
    </row>
    <row r="203" ht="32" customHeight="1">
      <c r="A203" s="43" t="inlineStr">
        <is>
          <t>B-0202</t>
        </is>
      </c>
      <c r="B203" s="43" t="inlineStr">
        <is>
          <t>Base 276</t>
        </is>
      </c>
      <c r="C203" s="43" t="inlineStr">
        <is>
          <t>Base included</t>
        </is>
      </c>
      <c r="D203" s="43" t="n">
        <v>220</v>
      </c>
      <c r="E203" s="43" t="n">
        <v>202</v>
      </c>
      <c r="F203" s="43" t="n">
        <v>220</v>
      </c>
      <c r="G203" s="130" t="n"/>
      <c r="H203" s="130" t="n">
        <v>2025</v>
      </c>
      <c r="I203" s="41" t="inlineStr">
        <is>
          <t>1D-convolutional neural network and fast Walsh–Hadamard transform approach for diagnosing autism spectrum disorder</t>
        </is>
      </c>
      <c r="J203" s="43" t="inlineStr">
        <is>
          <t>https://doi.org/10.1007/s00521-025-11208-3</t>
        </is>
      </c>
      <c r="K203" s="43" t="n"/>
      <c r="L203" s="41" t="n"/>
      <c r="M203" s="43" t="n"/>
      <c r="N203" s="43" t="n"/>
      <c r="O203" s="43" t="inlineStr">
        <is>
          <t>included_prior_final_corpus</t>
        </is>
      </c>
      <c r="P203" s="41" t="inlineStr">
        <is>
          <t>Incluido en corpus final previo</t>
        </is>
      </c>
      <c r="Q203" s="43" t="inlineStr">
        <is>
          <t>Included base</t>
        </is>
      </c>
      <c r="R203" s="43" t="inlineStr">
        <is>
          <t>No</t>
        </is>
      </c>
      <c r="S203" s="41" t="inlineStr">
        <is>
          <t>Prior inclusion; not reassessed in this update</t>
        </is>
      </c>
      <c r="T203" s="41" t="str"/>
      <c r="U203" s="41" t="str"/>
      <c r="V203" s="43" t="n"/>
      <c r="W203" s="43" t="n">
        <v>220</v>
      </c>
      <c r="X203" s="43" t="inlineStr">
        <is>
          <t>https://doi.org/10.1007/s00521-025-11208-3</t>
        </is>
      </c>
      <c r="Y203" s="43" t="inlineStr">
        <is>
          <t>doi:10.1007/s00521-025-11208-3</t>
        </is>
      </c>
      <c r="Z203" s="43"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AA203" s="43" t="inlineStr">
        <is>
          <t>prior_final_corpus</t>
        </is>
      </c>
      <c r="AB203" s="43">
        <f>COUNTIF($A$2:$A$707,A203)</f>
        <v/>
      </c>
    </row>
    <row r="204" ht="32" customHeight="1">
      <c r="A204" s="43" t="inlineStr">
        <is>
          <t>B-0203</t>
        </is>
      </c>
      <c r="B204" s="43" t="inlineStr">
        <is>
          <t>Base 276</t>
        </is>
      </c>
      <c r="C204" s="43" t="inlineStr">
        <is>
          <t>Base included</t>
        </is>
      </c>
      <c r="D204" s="43" t="n">
        <v>221</v>
      </c>
      <c r="E204" s="43" t="n">
        <v>203</v>
      </c>
      <c r="F204" s="43" t="n">
        <v>221</v>
      </c>
      <c r="G204" s="130" t="n"/>
      <c r="H204" s="130" t="n">
        <v>2023</v>
      </c>
      <c r="I204" s="41" t="inlineStr">
        <is>
          <t>A hybrid Stacking-SMOTE model for optimizing the prediction of autistic genes</t>
        </is>
      </c>
      <c r="J204" s="43" t="inlineStr">
        <is>
          <t>https://doi.org/10.1186/S12859-023-05501-Y</t>
        </is>
      </c>
      <c r="K204" s="43" t="n"/>
      <c r="L204" s="41" t="n"/>
      <c r="M204" s="43" t="n"/>
      <c r="N204" s="43" t="n"/>
      <c r="O204" s="43" t="inlineStr">
        <is>
          <t>included_prior_final_corpus</t>
        </is>
      </c>
      <c r="P204" s="41" t="inlineStr">
        <is>
          <t>Incluido en corpus final previo</t>
        </is>
      </c>
      <c r="Q204" s="43" t="inlineStr">
        <is>
          <t>Included base</t>
        </is>
      </c>
      <c r="R204" s="43" t="inlineStr">
        <is>
          <t>No</t>
        </is>
      </c>
      <c r="S204" s="41" t="inlineStr">
        <is>
          <t>Prior inclusion; not reassessed in this update</t>
        </is>
      </c>
      <c r="T204" s="41" t="str"/>
      <c r="U204" s="41" t="str"/>
      <c r="V204" s="43" t="n"/>
      <c r="W204" s="43" t="n">
        <v>221</v>
      </c>
      <c r="X204" s="43" t="inlineStr">
        <is>
          <t>https://doi.org/10.1186/S12859-023-05501-Y</t>
        </is>
      </c>
      <c r="Y204" s="43" t="inlineStr">
        <is>
          <t>doi:10.1186/s12859-023-05501-y</t>
        </is>
      </c>
      <c r="Z204" s="43"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AA204" s="43" t="inlineStr">
        <is>
          <t>prior_final_corpus</t>
        </is>
      </c>
      <c r="AB204" s="43">
        <f>COUNTIF($A$2:$A$707,A204)</f>
        <v/>
      </c>
    </row>
    <row r="205" ht="32" customHeight="1">
      <c r="A205" s="43" t="inlineStr">
        <is>
          <t>B-0204</t>
        </is>
      </c>
      <c r="B205" s="43" t="inlineStr">
        <is>
          <t>Base 276</t>
        </is>
      </c>
      <c r="C205" s="43" t="inlineStr">
        <is>
          <t>Base included</t>
        </is>
      </c>
      <c r="D205" s="43" t="n">
        <v>222</v>
      </c>
      <c r="E205" s="43" t="n">
        <v>204</v>
      </c>
      <c r="F205" s="43" t="n">
        <v>222</v>
      </c>
      <c r="G205" s="130" t="n"/>
      <c r="H205" s="130" t="n">
        <v>2021</v>
      </c>
      <c r="I205" s="41" t="inlineStr">
        <is>
          <t>An amygdala-centered hyper-connectivity signature of threatening face processing predicts anxiety in youths with autism spectrum conditions</t>
        </is>
      </c>
      <c r="J205" s="43" t="inlineStr">
        <is>
          <t>https://doi.org/10.1002/AUR.2595</t>
        </is>
      </c>
      <c r="K205" s="43" t="n"/>
      <c r="L205" s="41" t="n"/>
      <c r="M205" s="43" t="n"/>
      <c r="N205" s="43" t="n"/>
      <c r="O205" s="43" t="inlineStr">
        <is>
          <t>included_prior_final_corpus</t>
        </is>
      </c>
      <c r="P205" s="41" t="inlineStr">
        <is>
          <t>Incluido en corpus final previo</t>
        </is>
      </c>
      <c r="Q205" s="43" t="inlineStr">
        <is>
          <t>Included base</t>
        </is>
      </c>
      <c r="R205" s="43" t="inlineStr">
        <is>
          <t>No</t>
        </is>
      </c>
      <c r="S205" s="41" t="inlineStr">
        <is>
          <t>Prior inclusion; not reassessed in this update</t>
        </is>
      </c>
      <c r="T205" s="41" t="str"/>
      <c r="U205" s="41" t="str"/>
      <c r="V205" s="43" t="n"/>
      <c r="W205" s="43" t="n">
        <v>222</v>
      </c>
      <c r="X205" s="43" t="inlineStr">
        <is>
          <t>https://doi.org/10.1002/AUR.2595</t>
        </is>
      </c>
      <c r="Y205" s="43" t="inlineStr">
        <is>
          <t>doi:10.1002/aur.2595</t>
        </is>
      </c>
      <c r="Z205" s="43"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AA205" s="43" t="inlineStr">
        <is>
          <t>prior_final_corpus</t>
        </is>
      </c>
      <c r="AB205" s="43">
        <f>COUNTIF($A$2:$A$707,A205)</f>
        <v/>
      </c>
    </row>
    <row r="206" ht="32" customHeight="1">
      <c r="A206" s="43" t="inlineStr">
        <is>
          <t>B-0205</t>
        </is>
      </c>
      <c r="B206" s="43" t="inlineStr">
        <is>
          <t>Base 276</t>
        </is>
      </c>
      <c r="C206" s="43" t="inlineStr">
        <is>
          <t>Base included</t>
        </is>
      </c>
      <c r="D206" s="43" t="n">
        <v>223</v>
      </c>
      <c r="E206" s="43" t="n">
        <v>205</v>
      </c>
      <c r="F206" s="43" t="n">
        <v>223</v>
      </c>
      <c r="G206" s="130" t="n"/>
      <c r="H206" s="130" t="n">
        <v>2024</v>
      </c>
      <c r="I206" s="41" t="inlineStr">
        <is>
          <t>An effective autism spectrum disorder screening method using machine learning classification techniques</t>
        </is>
      </c>
      <c r="J206" s="43" t="inlineStr">
        <is>
          <t>https://doi.org/10.1002/CPE.7898</t>
        </is>
      </c>
      <c r="K206" s="43" t="n"/>
      <c r="L206" s="41" t="n"/>
      <c r="M206" s="43" t="n"/>
      <c r="N206" s="43" t="n"/>
      <c r="O206" s="43" t="inlineStr">
        <is>
          <t>included_prior_final_corpus</t>
        </is>
      </c>
      <c r="P206" s="41" t="inlineStr">
        <is>
          <t>Incluido en corpus final previo</t>
        </is>
      </c>
      <c r="Q206" s="43" t="inlineStr">
        <is>
          <t>Included base</t>
        </is>
      </c>
      <c r="R206" s="43" t="inlineStr">
        <is>
          <t>No</t>
        </is>
      </c>
      <c r="S206" s="41" t="inlineStr">
        <is>
          <t>Prior inclusion; not reassessed in this update</t>
        </is>
      </c>
      <c r="T206" s="41" t="str"/>
      <c r="U206" s="41" t="str"/>
      <c r="V206" s="43" t="n"/>
      <c r="W206" s="43" t="n">
        <v>223</v>
      </c>
      <c r="X206" s="43" t="inlineStr">
        <is>
          <t>https://doi.org/10.1002/CPE.7898</t>
        </is>
      </c>
      <c r="Y206" s="43" t="inlineStr">
        <is>
          <t>doi:10.1002/cpe.7898</t>
        </is>
      </c>
      <c r="Z206" s="43"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AA206" s="43" t="inlineStr">
        <is>
          <t>prior_final_corpus</t>
        </is>
      </c>
      <c r="AB206" s="43">
        <f>COUNTIF($A$2:$A$707,A206)</f>
        <v/>
      </c>
    </row>
    <row r="207" ht="32" customHeight="1">
      <c r="A207" s="43" t="inlineStr">
        <is>
          <t>B-0206</t>
        </is>
      </c>
      <c r="B207" s="43" t="inlineStr">
        <is>
          <t>Base 276</t>
        </is>
      </c>
      <c r="C207" s="43" t="inlineStr">
        <is>
          <t>Base included</t>
        </is>
      </c>
      <c r="D207" s="43" t="n">
        <v>224</v>
      </c>
      <c r="E207" s="43" t="n">
        <v>206</v>
      </c>
      <c r="F207" s="43" t="n">
        <v>224</v>
      </c>
      <c r="G207" s="130" t="n"/>
      <c r="H207" s="130" t="n">
        <v>2025</v>
      </c>
      <c r="I207" s="41" t="inlineStr">
        <is>
          <t>An ensemble classifier for emotion classification from EEG and GSR signals for autism detection</t>
        </is>
      </c>
      <c r="J207" s="43" t="inlineStr">
        <is>
          <t>https://doi.org/10.1016/j.cmpb.2025.108921</t>
        </is>
      </c>
      <c r="K207" s="43" t="n"/>
      <c r="L207" s="41" t="n"/>
      <c r="M207" s="43" t="n"/>
      <c r="N207" s="43" t="n"/>
      <c r="O207" s="43" t="inlineStr">
        <is>
          <t>included_prior_final_corpus</t>
        </is>
      </c>
      <c r="P207" s="41" t="inlineStr">
        <is>
          <t>Incluido en corpus final previo</t>
        </is>
      </c>
      <c r="Q207" s="43" t="inlineStr">
        <is>
          <t>Included base</t>
        </is>
      </c>
      <c r="R207" s="43" t="inlineStr">
        <is>
          <t>No</t>
        </is>
      </c>
      <c r="S207" s="41" t="inlineStr">
        <is>
          <t>Prior inclusion; not reassessed in this update</t>
        </is>
      </c>
      <c r="T207" s="41" t="str"/>
      <c r="U207" s="41" t="str"/>
      <c r="V207" s="43" t="n"/>
      <c r="W207" s="43" t="n">
        <v>224</v>
      </c>
      <c r="X207" s="43" t="inlineStr">
        <is>
          <t>https://doi.org/10.1016/j.cmpb.2025.108921</t>
        </is>
      </c>
      <c r="Y207" s="43" t="inlineStr">
        <is>
          <t>doi:10.1016/j.cmpb.2025.108921</t>
        </is>
      </c>
      <c r="Z207" s="4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AA207" s="43" t="inlineStr">
        <is>
          <t>prior_final_corpus</t>
        </is>
      </c>
      <c r="AB207" s="43">
        <f>COUNTIF($A$2:$A$707,A207)</f>
        <v/>
      </c>
    </row>
    <row r="208" ht="32" customHeight="1">
      <c r="A208" s="43" t="inlineStr">
        <is>
          <t>B-0207</t>
        </is>
      </c>
      <c r="B208" s="43" t="inlineStr">
        <is>
          <t>Base 276</t>
        </is>
      </c>
      <c r="C208" s="43" t="inlineStr">
        <is>
          <t>Base included</t>
        </is>
      </c>
      <c r="D208" s="43" t="n">
        <v>225</v>
      </c>
      <c r="E208" s="43" t="n">
        <v>207</v>
      </c>
      <c r="F208" s="43" t="n">
        <v>225</v>
      </c>
      <c r="G208" s="130" t="n"/>
      <c r="H208" s="130" t="n">
        <v>2019</v>
      </c>
      <c r="I208" s="41" t="inlineStr">
        <is>
          <t>Applying Eye Tracking to Identify Autism Spectrum Disorder in Children</t>
        </is>
      </c>
      <c r="J208" s="43" t="inlineStr">
        <is>
          <t>https://doi.org/10.1007/s10803-018-3690-y</t>
        </is>
      </c>
      <c r="K208" s="43" t="n"/>
      <c r="L208" s="41" t="n"/>
      <c r="M208" s="43" t="n"/>
      <c r="N208" s="43" t="n"/>
      <c r="O208" s="43" t="inlineStr">
        <is>
          <t>included_prior_final_corpus</t>
        </is>
      </c>
      <c r="P208" s="41" t="inlineStr">
        <is>
          <t>Incluido en corpus final previo</t>
        </is>
      </c>
      <c r="Q208" s="43" t="inlineStr">
        <is>
          <t>Included base</t>
        </is>
      </c>
      <c r="R208" s="43" t="inlineStr">
        <is>
          <t>No</t>
        </is>
      </c>
      <c r="S208" s="41" t="inlineStr">
        <is>
          <t>Prior inclusion; not reassessed in this update</t>
        </is>
      </c>
      <c r="T208" s="41" t="str"/>
      <c r="U208" s="41" t="str"/>
      <c r="V208" s="43" t="n"/>
      <c r="W208" s="43" t="n">
        <v>225</v>
      </c>
      <c r="X208" s="43" t="inlineStr">
        <is>
          <t>https://doi.org/10.1007/s10803-018-3690-y</t>
        </is>
      </c>
      <c r="Y208" s="43" t="inlineStr">
        <is>
          <t>doi:10.1007/s10803-018-3690-y</t>
        </is>
      </c>
      <c r="Z208" s="43"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AA208" s="43" t="inlineStr">
        <is>
          <t>prior_final_corpus</t>
        </is>
      </c>
      <c r="AB208" s="43">
        <f>COUNTIF($A$2:$A$707,A208)</f>
        <v/>
      </c>
    </row>
    <row r="209" ht="32" customHeight="1">
      <c r="A209" s="43" t="inlineStr">
        <is>
          <t>B-0208</t>
        </is>
      </c>
      <c r="B209" s="43" t="inlineStr">
        <is>
          <t>Base 276</t>
        </is>
      </c>
      <c r="C209" s="43" t="inlineStr">
        <is>
          <t>Base included</t>
        </is>
      </c>
      <c r="D209" s="43" t="n">
        <v>226</v>
      </c>
      <c r="E209" s="43" t="n">
        <v>208</v>
      </c>
      <c r="F209" s="43" t="n">
        <v>226</v>
      </c>
      <c r="G209" s="130" t="n"/>
      <c r="H209" s="130" t="n">
        <v>2023</v>
      </c>
      <c r="I209" s="41" t="inlineStr">
        <is>
          <t>Artificial intelligence and sensor-based autism spectrum disorder diagnosis using brain connectivity analysis</t>
        </is>
      </c>
      <c r="J209" s="43" t="inlineStr">
        <is>
          <t>https://doi.org/10.1016/j.compeleceng.2023.108720</t>
        </is>
      </c>
      <c r="K209" s="43" t="n"/>
      <c r="L209" s="41" t="n"/>
      <c r="M209" s="43" t="n"/>
      <c r="N209" s="43" t="n"/>
      <c r="O209" s="43" t="inlineStr">
        <is>
          <t>included_prior_final_corpus</t>
        </is>
      </c>
      <c r="P209" s="41" t="inlineStr">
        <is>
          <t>Incluido en corpus final previo</t>
        </is>
      </c>
      <c r="Q209" s="43" t="inlineStr">
        <is>
          <t>Included base</t>
        </is>
      </c>
      <c r="R209" s="43" t="inlineStr">
        <is>
          <t>No</t>
        </is>
      </c>
      <c r="S209" s="41" t="inlineStr">
        <is>
          <t>Prior inclusion; not reassessed in this update</t>
        </is>
      </c>
      <c r="T209" s="41" t="str"/>
      <c r="U209" s="41" t="str"/>
      <c r="V209" s="43" t="n"/>
      <c r="W209" s="43" t="n">
        <v>226</v>
      </c>
      <c r="X209" s="43" t="inlineStr">
        <is>
          <t>https://doi.org/10.1016/j.compeleceng.2023.108720</t>
        </is>
      </c>
      <c r="Y209" s="43" t="inlineStr">
        <is>
          <t>doi:10.1016/j.compeleceng.2023.108720</t>
        </is>
      </c>
      <c r="Z209" s="43"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AA209" s="43" t="inlineStr">
        <is>
          <t>prior_final_corpus</t>
        </is>
      </c>
      <c r="AB209" s="43">
        <f>COUNTIF($A$2:$A$707,A209)</f>
        <v/>
      </c>
    </row>
    <row r="210" ht="32" customHeight="1">
      <c r="A210" s="43" t="inlineStr">
        <is>
          <t>B-0209</t>
        </is>
      </c>
      <c r="B210" s="43" t="inlineStr">
        <is>
          <t>Base 276</t>
        </is>
      </c>
      <c r="C210" s="43" t="inlineStr">
        <is>
          <t>Base included</t>
        </is>
      </c>
      <c r="D210" s="43" t="n">
        <v>227</v>
      </c>
      <c r="E210" s="43" t="n">
        <v>209</v>
      </c>
      <c r="F210" s="43" t="n">
        <v>227</v>
      </c>
      <c r="G210" s="130" t="n"/>
      <c r="H210" s="130" t="n">
        <v>2024</v>
      </c>
      <c r="I210" s="41" t="inlineStr">
        <is>
          <t>Attention Level Evaluation in Children With Autism: Leveraging Head Pose and Gaze Parameters From Videos for Educational Intervention</t>
        </is>
      </c>
      <c r="J210" s="43" t="inlineStr">
        <is>
          <t>https://doi.org/10.1109/TLT.2024.3409702</t>
        </is>
      </c>
      <c r="K210" s="43" t="n"/>
      <c r="L210" s="41" t="n"/>
      <c r="M210" s="43" t="n"/>
      <c r="N210" s="43" t="n"/>
      <c r="O210" s="43" t="inlineStr">
        <is>
          <t>included_prior_final_corpus</t>
        </is>
      </c>
      <c r="P210" s="41" t="inlineStr">
        <is>
          <t>Incluido en corpus final previo</t>
        </is>
      </c>
      <c r="Q210" s="43" t="inlineStr">
        <is>
          <t>Included base</t>
        </is>
      </c>
      <c r="R210" s="43" t="inlineStr">
        <is>
          <t>No</t>
        </is>
      </c>
      <c r="S210" s="41" t="inlineStr">
        <is>
          <t>Prior inclusion; not reassessed in this update</t>
        </is>
      </c>
      <c r="T210" s="41" t="str"/>
      <c r="U210" s="41" t="str"/>
      <c r="V210" s="43" t="n"/>
      <c r="W210" s="43" t="n">
        <v>227</v>
      </c>
      <c r="X210" s="43" t="inlineStr">
        <is>
          <t>https://doi.org/10.1109/TLT.2024.3409702</t>
        </is>
      </c>
      <c r="Y210" s="43" t="inlineStr">
        <is>
          <t>doi:10.1109/tlt.2024.3409702</t>
        </is>
      </c>
      <c r="Z210" s="43"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AA210" s="43" t="inlineStr">
        <is>
          <t>prior_final_corpus</t>
        </is>
      </c>
      <c r="AB210" s="43">
        <f>COUNTIF($A$2:$A$707,A210)</f>
        <v/>
      </c>
    </row>
    <row r="211" ht="32" customHeight="1">
      <c r="A211" s="43" t="inlineStr">
        <is>
          <t>B-0210</t>
        </is>
      </c>
      <c r="B211" s="43" t="inlineStr">
        <is>
          <t>Base 276</t>
        </is>
      </c>
      <c r="C211" s="43" t="inlineStr">
        <is>
          <t>Base included</t>
        </is>
      </c>
      <c r="D211" s="43" t="n">
        <v>228</v>
      </c>
      <c r="E211" s="43" t="n">
        <v>210</v>
      </c>
      <c r="F211" s="43" t="n">
        <v>228</v>
      </c>
      <c r="G211" s="130" t="n"/>
      <c r="H211" s="130" t="n">
        <v>2024</v>
      </c>
      <c r="I211" s="41" t="inlineStr">
        <is>
          <t>Autism Spectrum Disorder Diagnosis Using Graph Neural Network Based on\&amp;#xa0;Graph Pooling and\&amp;#xa0;Self-adjust Filter</t>
        </is>
      </c>
      <c r="J211" s="43" t="inlineStr">
        <is>
          <t>https://doi.org/10.1007/978-981-99-8558-6_35</t>
        </is>
      </c>
      <c r="K211" s="43" t="n"/>
      <c r="L211" s="41" t="n"/>
      <c r="M211" s="43" t="n"/>
      <c r="N211" s="43" t="n"/>
      <c r="O211" s="43" t="inlineStr">
        <is>
          <t>included_prior_final_corpus</t>
        </is>
      </c>
      <c r="P211" s="41" t="inlineStr">
        <is>
          <t>Incluido en corpus final previo</t>
        </is>
      </c>
      <c r="Q211" s="43" t="inlineStr">
        <is>
          <t>Included base</t>
        </is>
      </c>
      <c r="R211" s="43" t="inlineStr">
        <is>
          <t>No</t>
        </is>
      </c>
      <c r="S211" s="41" t="inlineStr">
        <is>
          <t>Prior inclusion; not reassessed in this update</t>
        </is>
      </c>
      <c r="T211" s="41" t="str"/>
      <c r="U211" s="41" t="str"/>
      <c r="V211" s="43" t="n"/>
      <c r="W211" s="43" t="n">
        <v>228</v>
      </c>
      <c r="X211" s="43" t="inlineStr">
        <is>
          <t>https://doi.org/10.1007/978-981-99-8558-6_35</t>
        </is>
      </c>
      <c r="Y211" s="43" t="inlineStr">
        <is>
          <t>doi:10.1007/978-981-99-8558-6_35</t>
        </is>
      </c>
      <c r="Z211" s="43"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AA211" s="43" t="inlineStr">
        <is>
          <t>prior_final_corpus</t>
        </is>
      </c>
      <c r="AB211" s="43">
        <f>COUNTIF($A$2:$A$707,A211)</f>
        <v/>
      </c>
    </row>
    <row r="212" ht="32" customHeight="1">
      <c r="A212" s="43" t="inlineStr">
        <is>
          <t>B-0211</t>
        </is>
      </c>
      <c r="B212" s="43" t="inlineStr">
        <is>
          <t>Base 276</t>
        </is>
      </c>
      <c r="C212" s="43" t="inlineStr">
        <is>
          <t>Base included</t>
        </is>
      </c>
      <c r="D212" s="43" t="n">
        <v>229</v>
      </c>
      <c r="E212" s="43" t="n">
        <v>211</v>
      </c>
      <c r="F212" s="43" t="n">
        <v>229</v>
      </c>
      <c r="G212" s="130" t="n"/>
      <c r="H212" s="130" t="n">
        <v>2020</v>
      </c>
      <c r="I212" s="41" t="inlineStr">
        <is>
          <t>Autoencoder Based Methods for Diagnosis of Autism Spectrum Disorder</t>
        </is>
      </c>
      <c r="J212" s="43" t="inlineStr">
        <is>
          <t>https://doi.org/10.1007/978-3-030-46165-2_4</t>
        </is>
      </c>
      <c r="K212" s="43" t="n"/>
      <c r="L212" s="41" t="n"/>
      <c r="M212" s="43" t="n"/>
      <c r="N212" s="43" t="n"/>
      <c r="O212" s="43" t="inlineStr">
        <is>
          <t>included_prior_final_corpus</t>
        </is>
      </c>
      <c r="P212" s="41" t="inlineStr">
        <is>
          <t>Incluido en corpus final previo</t>
        </is>
      </c>
      <c r="Q212" s="43" t="inlineStr">
        <is>
          <t>Included base</t>
        </is>
      </c>
      <c r="R212" s="43" t="inlineStr">
        <is>
          <t>No</t>
        </is>
      </c>
      <c r="S212" s="41" t="inlineStr">
        <is>
          <t>Prior inclusion; not reassessed in this update</t>
        </is>
      </c>
      <c r="T212" s="41" t="str"/>
      <c r="U212" s="41" t="str"/>
      <c r="V212" s="43" t="n"/>
      <c r="W212" s="43" t="n">
        <v>229</v>
      </c>
      <c r="X212" s="43" t="inlineStr">
        <is>
          <t>https://doi.org/10.1007/978-3-030-46165-2_4</t>
        </is>
      </c>
      <c r="Y212" s="43" t="inlineStr">
        <is>
          <t>doi:10.1007/978-3-030-46165-2_4</t>
        </is>
      </c>
      <c r="Z212" s="43"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AA212" s="43" t="inlineStr">
        <is>
          <t>prior_final_corpus</t>
        </is>
      </c>
      <c r="AB212" s="43">
        <f>COUNTIF($A$2:$A$707,A212)</f>
        <v/>
      </c>
    </row>
    <row r="213" ht="32" customHeight="1">
      <c r="A213" s="43" t="inlineStr">
        <is>
          <t>B-0212</t>
        </is>
      </c>
      <c r="B213" s="43" t="inlineStr">
        <is>
          <t>Base 276</t>
        </is>
      </c>
      <c r="C213" s="43" t="inlineStr">
        <is>
          <t>Base included</t>
        </is>
      </c>
      <c r="D213" s="43" t="n">
        <v>230</v>
      </c>
      <c r="E213" s="43" t="n">
        <v>212</v>
      </c>
      <c r="F213" s="43" t="n">
        <v>230</v>
      </c>
      <c r="G213" s="130" t="n"/>
      <c r="H213" s="130" t="n">
        <v>2024</v>
      </c>
      <c r="I213" s="41" t="inlineStr">
        <is>
          <t>BrainWaveNet: Wavelet-based Transformer for Autism Spectrum Disorder Diagnosis</t>
        </is>
      </c>
      <c r="J213" s="43" t="inlineStr">
        <is>
          <t>https://doi.org/10.1007/978-3-031-72069-7_6</t>
        </is>
      </c>
      <c r="K213" s="43" t="n"/>
      <c r="L213" s="41" t="n"/>
      <c r="M213" s="43" t="n"/>
      <c r="N213" s="43" t="n"/>
      <c r="O213" s="43" t="inlineStr">
        <is>
          <t>included_prior_final_corpus</t>
        </is>
      </c>
      <c r="P213" s="41" t="inlineStr">
        <is>
          <t>Incluido en corpus final previo</t>
        </is>
      </c>
      <c r="Q213" s="43" t="inlineStr">
        <is>
          <t>Included base</t>
        </is>
      </c>
      <c r="R213" s="43" t="inlineStr">
        <is>
          <t>No</t>
        </is>
      </c>
      <c r="S213" s="41" t="inlineStr">
        <is>
          <t>Prior inclusion; not reassessed in this update</t>
        </is>
      </c>
      <c r="T213" s="41" t="str"/>
      <c r="U213" s="41" t="str"/>
      <c r="V213" s="43" t="n"/>
      <c r="W213" s="43" t="n">
        <v>230</v>
      </c>
      <c r="X213" s="43" t="inlineStr">
        <is>
          <t>https://doi.org/10.1007/978-3-031-72069-7_6</t>
        </is>
      </c>
      <c r="Y213" s="43" t="inlineStr">
        <is>
          <t>doi:10.1007/978-3-031-72069-7_6</t>
        </is>
      </c>
      <c r="Z213" s="43"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AA213" s="43" t="inlineStr">
        <is>
          <t>prior_final_corpus</t>
        </is>
      </c>
      <c r="AB213" s="43">
        <f>COUNTIF($A$2:$A$707,A213)</f>
        <v/>
      </c>
    </row>
    <row r="214" ht="32" customHeight="1">
      <c r="A214" s="43" t="inlineStr">
        <is>
          <t>B-0213</t>
        </is>
      </c>
      <c r="B214" s="43" t="inlineStr">
        <is>
          <t>Base 276</t>
        </is>
      </c>
      <c r="C214" s="43" t="inlineStr">
        <is>
          <t>Base included</t>
        </is>
      </c>
      <c r="D214" s="43" t="n">
        <v>231</v>
      </c>
      <c r="E214" s="43" t="n">
        <v>213</v>
      </c>
      <c r="F214" s="43" t="n">
        <v>231</v>
      </c>
      <c r="G214" s="130" t="n"/>
      <c r="H214" s="130" t="n">
        <v>2024</v>
      </c>
      <c r="I214" s="41" t="inlineStr">
        <is>
          <t>Can lung airway geometry be used to predict autism? A preliminary machine learning-based study</t>
        </is>
      </c>
      <c r="J214" s="43" t="inlineStr">
        <is>
          <t>https://doi.org/10.1002/ar.25332</t>
        </is>
      </c>
      <c r="K214" s="43" t="n"/>
      <c r="L214" s="41" t="n"/>
      <c r="M214" s="43" t="n"/>
      <c r="N214" s="43" t="n"/>
      <c r="O214" s="43" t="inlineStr">
        <is>
          <t>included_prior_final_corpus</t>
        </is>
      </c>
      <c r="P214" s="41" t="inlineStr">
        <is>
          <t>Incluido en corpus final previo</t>
        </is>
      </c>
      <c r="Q214" s="43" t="inlineStr">
        <is>
          <t>Included base</t>
        </is>
      </c>
      <c r="R214" s="43" t="inlineStr">
        <is>
          <t>No</t>
        </is>
      </c>
      <c r="S214" s="41" t="inlineStr">
        <is>
          <t>Prior inclusion; not reassessed in this update</t>
        </is>
      </c>
      <c r="T214" s="41" t="str"/>
      <c r="U214" s="41" t="str"/>
      <c r="V214" s="43" t="n"/>
      <c r="W214" s="43" t="n">
        <v>231</v>
      </c>
      <c r="X214" s="43" t="inlineStr">
        <is>
          <t>https://doi.org/10.1002/ar.25332</t>
        </is>
      </c>
      <c r="Y214" s="43" t="inlineStr">
        <is>
          <t>doi:10.1002/ar.25332</t>
        </is>
      </c>
      <c r="Z214" s="43"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AA214" s="43" t="inlineStr">
        <is>
          <t>prior_final_corpus</t>
        </is>
      </c>
      <c r="AB214" s="43">
        <f>COUNTIF($A$2:$A$707,A214)</f>
        <v/>
      </c>
    </row>
    <row r="215" ht="32" customHeight="1">
      <c r="A215" s="43" t="inlineStr">
        <is>
          <t>B-0214</t>
        </is>
      </c>
      <c r="B215" s="43" t="inlineStr">
        <is>
          <t>Base 276</t>
        </is>
      </c>
      <c r="C215" s="43" t="inlineStr">
        <is>
          <t>Base included</t>
        </is>
      </c>
      <c r="D215" s="43" t="n">
        <v>232</v>
      </c>
      <c r="E215" s="43" t="n">
        <v>214</v>
      </c>
      <c r="F215" s="43" t="n">
        <v>232</v>
      </c>
      <c r="G215" s="130" t="n"/>
      <c r="H215" s="130" t="n">
        <v>2020</v>
      </c>
      <c r="I215" s="41" t="inlineStr">
        <is>
          <t>Classification of autism spectrum disorder based on fluctuation entropy of spontaneous hemodynamic fluctuations</t>
        </is>
      </c>
      <c r="J215" s="43" t="inlineStr">
        <is>
          <t>https://doi.org/10.1016/j.bspc.2020.101958</t>
        </is>
      </c>
      <c r="K215" s="43" t="n"/>
      <c r="L215" s="41" t="n"/>
      <c r="M215" s="43" t="n"/>
      <c r="N215" s="43" t="n"/>
      <c r="O215" s="43" t="inlineStr">
        <is>
          <t>included_prior_final_corpus</t>
        </is>
      </c>
      <c r="P215" s="41" t="inlineStr">
        <is>
          <t>Incluido en corpus final previo</t>
        </is>
      </c>
      <c r="Q215" s="43" t="inlineStr">
        <is>
          <t>Included base</t>
        </is>
      </c>
      <c r="R215" s="43" t="inlineStr">
        <is>
          <t>No</t>
        </is>
      </c>
      <c r="S215" s="41" t="inlineStr">
        <is>
          <t>Prior inclusion; not reassessed in this update</t>
        </is>
      </c>
      <c r="T215" s="41" t="str"/>
      <c r="U215" s="41" t="str"/>
      <c r="V215" s="43" t="n"/>
      <c r="W215" s="43" t="n">
        <v>232</v>
      </c>
      <c r="X215" s="43" t="inlineStr">
        <is>
          <t>https://doi.org/10.1016/j.bspc.2020.101958</t>
        </is>
      </c>
      <c r="Y215" s="43" t="inlineStr">
        <is>
          <t>doi:10.1016/j.bspc.2020.101958</t>
        </is>
      </c>
      <c r="Z215" s="43"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AA215" s="43" t="inlineStr">
        <is>
          <t>prior_final_corpus</t>
        </is>
      </c>
      <c r="AB215" s="43">
        <f>COUNTIF($A$2:$A$707,A215)</f>
        <v/>
      </c>
    </row>
    <row r="216" ht="32" customHeight="1">
      <c r="A216" s="43" t="inlineStr">
        <is>
          <t>B-0215</t>
        </is>
      </c>
      <c r="B216" s="43" t="inlineStr">
        <is>
          <t>Base 276</t>
        </is>
      </c>
      <c r="C216" s="43" t="inlineStr">
        <is>
          <t>Base included</t>
        </is>
      </c>
      <c r="D216" s="43" t="n">
        <v>233</v>
      </c>
      <c r="E216" s="43" t="n">
        <v>215</v>
      </c>
      <c r="F216" s="43" t="n">
        <v>233</v>
      </c>
      <c r="G216" s="130" t="n"/>
      <c r="H216" s="130" t="n">
        <v>2020</v>
      </c>
      <c r="I216" s="41" t="inlineStr">
        <is>
          <t>Classification of autism spectrum disorder based on sample entropy of spontaneous functional near infra-red spectroscopy signal</t>
        </is>
      </c>
      <c r="J216" s="43" t="inlineStr">
        <is>
          <t>https://doi.org/10.1016/j.clinph.2019.12.400</t>
        </is>
      </c>
      <c r="K216" s="43" t="n"/>
      <c r="L216" s="41" t="n"/>
      <c r="M216" s="43" t="n"/>
      <c r="N216" s="43" t="n"/>
      <c r="O216" s="43" t="inlineStr">
        <is>
          <t>included_prior_final_corpus</t>
        </is>
      </c>
      <c r="P216" s="41" t="inlineStr">
        <is>
          <t>Incluido en corpus final previo</t>
        </is>
      </c>
      <c r="Q216" s="43" t="inlineStr">
        <is>
          <t>Included base</t>
        </is>
      </c>
      <c r="R216" s="43" t="inlineStr">
        <is>
          <t>No</t>
        </is>
      </c>
      <c r="S216" s="41" t="inlineStr">
        <is>
          <t>Prior inclusion; not reassessed in this update</t>
        </is>
      </c>
      <c r="T216" s="41" t="str"/>
      <c r="U216" s="41" t="str"/>
      <c r="V216" s="43" t="n"/>
      <c r="W216" s="43" t="n">
        <v>233</v>
      </c>
      <c r="X216" s="43" t="inlineStr">
        <is>
          <t>https://doi.org/10.1016/j.clinph.2019.12.400</t>
        </is>
      </c>
      <c r="Y216" s="43" t="inlineStr">
        <is>
          <t>doi:10.1016/j.clinph.2019.12.400</t>
        </is>
      </c>
      <c r="Z216" s="43"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AA216" s="43" t="inlineStr">
        <is>
          <t>prior_final_corpus</t>
        </is>
      </c>
      <c r="AB216" s="43">
        <f>COUNTIF($A$2:$A$707,A216)</f>
        <v/>
      </c>
    </row>
    <row r="217" ht="32" customHeight="1">
      <c r="A217" s="43" t="inlineStr">
        <is>
          <t>B-0216</t>
        </is>
      </c>
      <c r="B217" s="43" t="inlineStr">
        <is>
          <t>Base 276</t>
        </is>
      </c>
      <c r="C217" s="43" t="inlineStr">
        <is>
          <t>Base included</t>
        </is>
      </c>
      <c r="D217" s="43" t="n">
        <v>234</v>
      </c>
      <c r="E217" s="43" t="n">
        <v>216</v>
      </c>
      <c r="F217" s="43" t="n">
        <v>234</v>
      </c>
      <c r="G217" s="130" t="n"/>
      <c r="H217" s="130" t="n">
        <v>2023</v>
      </c>
      <c r="I217" s="41" t="inlineStr">
        <is>
          <t>Classification of\&amp;#xa0;Facial Images to\&amp;#xa0;Assist in\&amp;#xa0;the\&amp;#xa0;Diagnosis of\&amp;#xa0;Autism Spectrum Disorder: A Study on\&amp;#xa0;the\&amp;#xa0;Effect of\&amp;#xa0;Face Detection and\&amp;#xa0;Landmark Identification Algorithms</t>
        </is>
      </c>
      <c r="J217" s="43" t="inlineStr">
        <is>
          <t>https://doi.org/10.1007/978-3-031-45389-2_18</t>
        </is>
      </c>
      <c r="K217" s="43" t="n"/>
      <c r="L217" s="41" t="n"/>
      <c r="M217" s="43" t="n"/>
      <c r="N217" s="43" t="n"/>
      <c r="O217" s="43" t="inlineStr">
        <is>
          <t>included_prior_final_corpus</t>
        </is>
      </c>
      <c r="P217" s="41" t="inlineStr">
        <is>
          <t>Incluido en corpus final previo</t>
        </is>
      </c>
      <c r="Q217" s="43" t="inlineStr">
        <is>
          <t>Included base</t>
        </is>
      </c>
      <c r="R217" s="43" t="inlineStr">
        <is>
          <t>No</t>
        </is>
      </c>
      <c r="S217" s="41" t="inlineStr">
        <is>
          <t>Prior inclusion; not reassessed in this update</t>
        </is>
      </c>
      <c r="T217" s="41" t="str"/>
      <c r="U217" s="41" t="str"/>
      <c r="V217" s="43" t="n"/>
      <c r="W217" s="43" t="n">
        <v>234</v>
      </c>
      <c r="X217" s="43" t="inlineStr">
        <is>
          <t>https://doi.org/10.1007/978-3-031-45389-2_18</t>
        </is>
      </c>
      <c r="Y217" s="43" t="inlineStr">
        <is>
          <t>doi:10.1007/978-3-031-45389-2_18</t>
        </is>
      </c>
      <c r="Z217" s="43"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AA217" s="43" t="inlineStr">
        <is>
          <t>prior_final_corpus</t>
        </is>
      </c>
      <c r="AB217" s="43">
        <f>COUNTIF($A$2:$A$707,A217)</f>
        <v/>
      </c>
    </row>
    <row r="218" ht="32" customHeight="1">
      <c r="A218" s="43" t="inlineStr">
        <is>
          <t>B-0217</t>
        </is>
      </c>
      <c r="B218" s="43" t="inlineStr">
        <is>
          <t>Base 276</t>
        </is>
      </c>
      <c r="C218" s="43" t="inlineStr">
        <is>
          <t>Base included</t>
        </is>
      </c>
      <c r="D218" s="43" t="n">
        <v>235</v>
      </c>
      <c r="E218" s="43" t="n">
        <v>217</v>
      </c>
      <c r="F218" s="43" t="n">
        <v>235</v>
      </c>
      <c r="G218" s="130" t="n"/>
      <c r="H218" s="130" t="n">
        <v>2021</v>
      </c>
      <c r="I218" s="41" t="inlineStr">
        <is>
          <t>Combining anatomical and functional networks for neuropathology identification: A case study on autism spectrum disorder</t>
        </is>
      </c>
      <c r="J218" s="43" t="inlineStr">
        <is>
          <t>https://doi.org/10.1016/j.media.2021.101986</t>
        </is>
      </c>
      <c r="K218" s="43" t="n"/>
      <c r="L218" s="41" t="n"/>
      <c r="M218" s="43" t="n"/>
      <c r="N218" s="43" t="n"/>
      <c r="O218" s="43" t="inlineStr">
        <is>
          <t>included_prior_final_corpus</t>
        </is>
      </c>
      <c r="P218" s="41" t="inlineStr">
        <is>
          <t>Incluido en corpus final previo</t>
        </is>
      </c>
      <c r="Q218" s="43" t="inlineStr">
        <is>
          <t>Included base</t>
        </is>
      </c>
      <c r="R218" s="43" t="inlineStr">
        <is>
          <t>No</t>
        </is>
      </c>
      <c r="S218" s="41" t="inlineStr">
        <is>
          <t>Prior inclusion; not reassessed in this update</t>
        </is>
      </c>
      <c r="T218" s="41" t="str"/>
      <c r="U218" s="41" t="str"/>
      <c r="V218" s="43" t="n"/>
      <c r="W218" s="43" t="n">
        <v>235</v>
      </c>
      <c r="X218" s="43" t="inlineStr">
        <is>
          <t>https://doi.org/10.1016/j.media.2021.101986</t>
        </is>
      </c>
      <c r="Y218" s="43" t="inlineStr">
        <is>
          <t>doi:10.1016/j.media.2021.101986</t>
        </is>
      </c>
      <c r="Z218" s="43"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AA218" s="43" t="inlineStr">
        <is>
          <t>prior_final_corpus</t>
        </is>
      </c>
      <c r="AB218" s="43">
        <f>COUNTIF($A$2:$A$707,A218)</f>
        <v/>
      </c>
    </row>
    <row r="219" ht="32" customHeight="1">
      <c r="A219" s="43" t="inlineStr">
        <is>
          <t>B-0218</t>
        </is>
      </c>
      <c r="B219" s="43" t="inlineStr">
        <is>
          <t>Base 276</t>
        </is>
      </c>
      <c r="C219" s="43" t="inlineStr">
        <is>
          <t>Base included</t>
        </is>
      </c>
      <c r="D219" s="43" t="n">
        <v>236</v>
      </c>
      <c r="E219" s="43" t="n">
        <v>218</v>
      </c>
      <c r="F219" s="43" t="n">
        <v>236</v>
      </c>
      <c r="G219" s="130" t="n"/>
      <c r="H219" s="130" t="n">
        <v>2025</v>
      </c>
      <c r="I219" s="41" t="inlineStr">
        <is>
          <t>Correlations between blood group and Rh factor in families and autism spectrum disorder: A comprehensive analysis</t>
        </is>
      </c>
      <c r="J219" s="43" t="inlineStr">
        <is>
          <t>https://doi.org/10.1038/s41598-025-97313-8</t>
        </is>
      </c>
      <c r="K219" s="43" t="n"/>
      <c r="L219" s="41" t="n"/>
      <c r="M219" s="43" t="n"/>
      <c r="N219" s="43" t="n"/>
      <c r="O219" s="43" t="inlineStr">
        <is>
          <t>included_prior_final_corpus</t>
        </is>
      </c>
      <c r="P219" s="41" t="inlineStr">
        <is>
          <t>Incluido en corpus final previo</t>
        </is>
      </c>
      <c r="Q219" s="43" t="inlineStr">
        <is>
          <t>Included base</t>
        </is>
      </c>
      <c r="R219" s="43" t="inlineStr">
        <is>
          <t>No</t>
        </is>
      </c>
      <c r="S219" s="41" t="inlineStr">
        <is>
          <t>Prior inclusion; not reassessed in this update</t>
        </is>
      </c>
      <c r="T219" s="41" t="str"/>
      <c r="U219" s="41" t="str"/>
      <c r="V219" s="43" t="n"/>
      <c r="W219" s="43" t="n">
        <v>236</v>
      </c>
      <c r="X219" s="43" t="inlineStr">
        <is>
          <t>https://doi.org/10.1038/s41598-025-97313-8</t>
        </is>
      </c>
      <c r="Y219" s="43" t="inlineStr">
        <is>
          <t>doi:10.1038/s41598-025-97313-8</t>
        </is>
      </c>
      <c r="Z219" s="43"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AA219" s="43" t="inlineStr">
        <is>
          <t>prior_final_corpus</t>
        </is>
      </c>
      <c r="AB219" s="43">
        <f>COUNTIF($A$2:$A$707,A219)</f>
        <v/>
      </c>
    </row>
    <row r="220" ht="32" customHeight="1">
      <c r="A220" s="43" t="inlineStr">
        <is>
          <t>B-0219</t>
        </is>
      </c>
      <c r="B220" s="43" t="inlineStr">
        <is>
          <t>Base 276</t>
        </is>
      </c>
      <c r="C220" s="43" t="inlineStr">
        <is>
          <t>Base included</t>
        </is>
      </c>
      <c r="D220" s="43" t="n">
        <v>237</v>
      </c>
      <c r="E220" s="43" t="n">
        <v>219</v>
      </c>
      <c r="F220" s="43" t="n">
        <v>237</v>
      </c>
      <c r="G220" s="130" t="n"/>
      <c r="H220" s="130" t="n">
        <v>2022</v>
      </c>
      <c r="I220" s="41" t="inlineStr">
        <is>
          <t>Cross-linguistic patterns of speech prosodic differences in autism: A machine learning study</t>
        </is>
      </c>
      <c r="J220" s="43" t="inlineStr">
        <is>
          <t>https://doi.org/10.1371/journal.pone.0269637</t>
        </is>
      </c>
      <c r="K220" s="43" t="n"/>
      <c r="L220" s="41" t="n"/>
      <c r="M220" s="43" t="n"/>
      <c r="N220" s="43" t="n"/>
      <c r="O220" s="43" t="inlineStr">
        <is>
          <t>included_prior_final_corpus</t>
        </is>
      </c>
      <c r="P220" s="41" t="inlineStr">
        <is>
          <t>Incluido en corpus final previo</t>
        </is>
      </c>
      <c r="Q220" s="43" t="inlineStr">
        <is>
          <t>Included base</t>
        </is>
      </c>
      <c r="R220" s="43" t="inlineStr">
        <is>
          <t>No</t>
        </is>
      </c>
      <c r="S220" s="41" t="inlineStr">
        <is>
          <t>Prior inclusion; not reassessed in this update</t>
        </is>
      </c>
      <c r="T220" s="41" t="str"/>
      <c r="U220" s="41" t="str"/>
      <c r="V220" s="43" t="n"/>
      <c r="W220" s="43" t="n">
        <v>237</v>
      </c>
      <c r="X220" s="43" t="inlineStr">
        <is>
          <t>https://doi.org/10.1371/journal.pone.0269637</t>
        </is>
      </c>
      <c r="Y220" s="43" t="inlineStr">
        <is>
          <t>doi:10.1371/journal.pone.0269637</t>
        </is>
      </c>
      <c r="Z220" s="43"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AA220" s="43" t="inlineStr">
        <is>
          <t>prior_final_corpus</t>
        </is>
      </c>
      <c r="AB220" s="43">
        <f>COUNTIF($A$2:$A$707,A220)</f>
        <v/>
      </c>
    </row>
    <row r="221" ht="32" customHeight="1">
      <c r="A221" s="43" t="inlineStr">
        <is>
          <t>B-0220</t>
        </is>
      </c>
      <c r="B221" s="43" t="inlineStr">
        <is>
          <t>Base 276</t>
        </is>
      </c>
      <c r="C221" s="43" t="inlineStr">
        <is>
          <t>Base included</t>
        </is>
      </c>
      <c r="D221" s="43" t="n">
        <v>238</v>
      </c>
      <c r="E221" s="43" t="n">
        <v>220</v>
      </c>
      <c r="F221" s="43" t="n">
        <v>238</v>
      </c>
      <c r="G221" s="130" t="n"/>
      <c r="H221" s="130" t="n">
        <v>2021</v>
      </c>
      <c r="I221" s="41" t="inlineStr">
        <is>
          <t>Data mining and machine learning techniques for early detection in autism spectrum disorder</t>
        </is>
      </c>
      <c r="J221" s="43" t="inlineStr">
        <is>
          <t>https://doi.org/10.1016/B978-0-12-822822-7.00006-5</t>
        </is>
      </c>
      <c r="K221" s="43" t="n"/>
      <c r="L221" s="41" t="n"/>
      <c r="M221" s="43" t="n"/>
      <c r="N221" s="43" t="n"/>
      <c r="O221" s="43" t="inlineStr">
        <is>
          <t>included_prior_final_corpus</t>
        </is>
      </c>
      <c r="P221" s="41" t="inlineStr">
        <is>
          <t>Incluido en corpus final previo</t>
        </is>
      </c>
      <c r="Q221" s="43" t="inlineStr">
        <is>
          <t>Included base</t>
        </is>
      </c>
      <c r="R221" s="43" t="inlineStr">
        <is>
          <t>No</t>
        </is>
      </c>
      <c r="S221" s="41" t="inlineStr">
        <is>
          <t>Prior inclusion; not reassessed in this update</t>
        </is>
      </c>
      <c r="T221" s="41" t="str"/>
      <c r="U221" s="41" t="str"/>
      <c r="V221" s="43" t="n"/>
      <c r="W221" s="43" t="n">
        <v>238</v>
      </c>
      <c r="X221" s="43" t="inlineStr">
        <is>
          <t>https://doi.org/10.1016/B978-0-12-822822-7.00006-5</t>
        </is>
      </c>
      <c r="Y221" s="43" t="inlineStr">
        <is>
          <t>doi:10.1016/b978-0-12-822822-7.00006-5</t>
        </is>
      </c>
      <c r="Z221" s="43"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AA221" s="43" t="inlineStr">
        <is>
          <t>prior_final_corpus</t>
        </is>
      </c>
      <c r="AB221" s="43">
        <f>COUNTIF($A$2:$A$707,A221)</f>
        <v/>
      </c>
    </row>
    <row r="222" ht="32" customHeight="1">
      <c r="A222" s="43" t="inlineStr">
        <is>
          <t>B-0221</t>
        </is>
      </c>
      <c r="B222" s="43" t="inlineStr">
        <is>
          <t>Base 276</t>
        </is>
      </c>
      <c r="C222" s="43" t="inlineStr">
        <is>
          <t>Base included</t>
        </is>
      </c>
      <c r="D222" s="43" t="n">
        <v>239</v>
      </c>
      <c r="E222" s="43" t="n">
        <v>221</v>
      </c>
      <c r="F222" s="43" t="n">
        <v>239</v>
      </c>
      <c r="G222" s="130" t="n"/>
      <c r="H222" s="130" t="n">
        <v>2024</v>
      </c>
      <c r="I222" s="41" t="inlineStr">
        <is>
          <t>Diagnosing autism severity associated with physical fitness and gray matter volume in children with autism spectrum disorder: Explainable machine learning method</t>
        </is>
      </c>
      <c r="J222" s="43" t="inlineStr">
        <is>
          <t>https://doi.org/10.1016/j.ctcp.2023.101825</t>
        </is>
      </c>
      <c r="K222" s="43" t="n"/>
      <c r="L222" s="41" t="n"/>
      <c r="M222" s="43" t="n"/>
      <c r="N222" s="43" t="n"/>
      <c r="O222" s="43" t="inlineStr">
        <is>
          <t>included_prior_final_corpus</t>
        </is>
      </c>
      <c r="P222" s="41" t="inlineStr">
        <is>
          <t>Incluido en corpus final previo</t>
        </is>
      </c>
      <c r="Q222" s="43" t="inlineStr">
        <is>
          <t>Included base</t>
        </is>
      </c>
      <c r="R222" s="43" t="inlineStr">
        <is>
          <t>No</t>
        </is>
      </c>
      <c r="S222" s="41" t="inlineStr">
        <is>
          <t>Prior inclusion; not reassessed in this update</t>
        </is>
      </c>
      <c r="T222" s="41" t="str"/>
      <c r="U222" s="41" t="str"/>
      <c r="V222" s="43" t="n"/>
      <c r="W222" s="43" t="n">
        <v>239</v>
      </c>
      <c r="X222" s="43" t="inlineStr">
        <is>
          <t>https://doi.org/10.1016/j.ctcp.2023.101825</t>
        </is>
      </c>
      <c r="Y222" s="43" t="inlineStr">
        <is>
          <t>doi:10.1016/j.ctcp.2023.101825</t>
        </is>
      </c>
      <c r="Z222" s="43"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AA222" s="43" t="inlineStr">
        <is>
          <t>prior_final_corpus</t>
        </is>
      </c>
      <c r="AB222" s="43">
        <f>COUNTIF($A$2:$A$707,A222)</f>
        <v/>
      </c>
    </row>
    <row r="223" ht="32" customHeight="1">
      <c r="A223" s="43" t="inlineStr">
        <is>
          <t>B-0222</t>
        </is>
      </c>
      <c r="B223" s="43" t="inlineStr">
        <is>
          <t>Base 276</t>
        </is>
      </c>
      <c r="C223" s="43" t="inlineStr">
        <is>
          <t>Base included</t>
        </is>
      </c>
      <c r="D223" s="43" t="n">
        <v>240</v>
      </c>
      <c r="E223" s="43" t="n">
        <v>222</v>
      </c>
      <c r="F223" s="43" t="n">
        <v>240</v>
      </c>
      <c r="G223" s="130" t="n"/>
      <c r="H223" s="130" t="n">
        <v>2022</v>
      </c>
      <c r="I223" s="41" t="inlineStr">
        <is>
          <t>Diagnosis of Autism Disorder Based on Deep Network Trained by Augmented EEG Signals</t>
        </is>
      </c>
      <c r="J223" s="43" t="inlineStr">
        <is>
          <t>https://doi.org/10.1142/S0129065722500460</t>
        </is>
      </c>
      <c r="K223" s="43" t="n"/>
      <c r="L223" s="41" t="n"/>
      <c r="M223" s="43" t="n"/>
      <c r="N223" s="43" t="n"/>
      <c r="O223" s="43" t="inlineStr">
        <is>
          <t>included_prior_final_corpus</t>
        </is>
      </c>
      <c r="P223" s="41" t="inlineStr">
        <is>
          <t>Incluido en corpus final previo</t>
        </is>
      </c>
      <c r="Q223" s="43" t="inlineStr">
        <is>
          <t>Included base</t>
        </is>
      </c>
      <c r="R223" s="43" t="inlineStr">
        <is>
          <t>No</t>
        </is>
      </c>
      <c r="S223" s="41" t="inlineStr">
        <is>
          <t>Prior inclusion; not reassessed in this update</t>
        </is>
      </c>
      <c r="T223" s="41" t="str"/>
      <c r="U223" s="41" t="str"/>
      <c r="V223" s="43" t="n"/>
      <c r="W223" s="43" t="n">
        <v>240</v>
      </c>
      <c r="X223" s="43" t="inlineStr">
        <is>
          <t>https://doi.org/10.1142/S0129065722500460</t>
        </is>
      </c>
      <c r="Y223" s="43" t="inlineStr">
        <is>
          <t>doi:10.1142/s0129065722500460</t>
        </is>
      </c>
      <c r="Z223" s="43"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AA223" s="43" t="inlineStr">
        <is>
          <t>prior_final_corpus</t>
        </is>
      </c>
      <c r="AB223" s="43">
        <f>COUNTIF($A$2:$A$707,A223)</f>
        <v/>
      </c>
    </row>
    <row r="224" ht="32" customHeight="1">
      <c r="A224" s="43" t="inlineStr">
        <is>
          <t>B-0223</t>
        </is>
      </c>
      <c r="B224" s="43" t="inlineStr">
        <is>
          <t>Base 276</t>
        </is>
      </c>
      <c r="C224" s="43" t="inlineStr">
        <is>
          <t>Base included</t>
        </is>
      </c>
      <c r="D224" s="43" t="n">
        <v>241</v>
      </c>
      <c r="E224" s="43" t="n">
        <v>223</v>
      </c>
      <c r="F224" s="43" t="n">
        <v>241</v>
      </c>
      <c r="G224" s="130" t="n"/>
      <c r="H224" s="130" t="n">
        <v>2018</v>
      </c>
      <c r="I224" s="41" t="inlineStr">
        <is>
          <t>Differences in atypical resting-state effective connectivity distinguish autism from schizophrenia</t>
        </is>
      </c>
      <c r="J224" s="43" t="inlineStr">
        <is>
          <t>https://doi.org/10.1016/j.nicl.2018.01.014</t>
        </is>
      </c>
      <c r="K224" s="43" t="n"/>
      <c r="L224" s="41" t="n"/>
      <c r="M224" s="43" t="n"/>
      <c r="N224" s="43" t="n"/>
      <c r="O224" s="43" t="inlineStr">
        <is>
          <t>included_prior_final_corpus</t>
        </is>
      </c>
      <c r="P224" s="41" t="inlineStr">
        <is>
          <t>Incluido en corpus final previo</t>
        </is>
      </c>
      <c r="Q224" s="43" t="inlineStr">
        <is>
          <t>Included base</t>
        </is>
      </c>
      <c r="R224" s="43" t="inlineStr">
        <is>
          <t>No</t>
        </is>
      </c>
      <c r="S224" s="41" t="inlineStr">
        <is>
          <t>Prior inclusion; not reassessed in this update</t>
        </is>
      </c>
      <c r="T224" s="41" t="str"/>
      <c r="U224" s="41" t="str"/>
      <c r="V224" s="43" t="n"/>
      <c r="W224" s="43" t="n">
        <v>241</v>
      </c>
      <c r="X224" s="43" t="inlineStr">
        <is>
          <t>https://doi.org/10.1016/j.nicl.2018.01.014</t>
        </is>
      </c>
      <c r="Y224" s="43" t="inlineStr">
        <is>
          <t>doi:10.1016/j.nicl.2018.01.014</t>
        </is>
      </c>
      <c r="Z224" s="43"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AA224" s="43" t="inlineStr">
        <is>
          <t>prior_final_corpus</t>
        </is>
      </c>
      <c r="AB224" s="43">
        <f>COUNTIF($A$2:$A$707,A224)</f>
        <v/>
      </c>
    </row>
    <row r="225" ht="32" customHeight="1">
      <c r="A225" s="43" t="inlineStr">
        <is>
          <t>B-0224</t>
        </is>
      </c>
      <c r="B225" s="43" t="inlineStr">
        <is>
          <t>Base 276</t>
        </is>
      </c>
      <c r="C225" s="43" t="inlineStr">
        <is>
          <t>Base included</t>
        </is>
      </c>
      <c r="D225" s="43" t="n">
        <v>242</v>
      </c>
      <c r="E225" s="43" t="n">
        <v>224</v>
      </c>
      <c r="F225" s="43" t="n">
        <v>242</v>
      </c>
      <c r="G225" s="130" t="n"/>
      <c r="H225" s="130" t="n">
        <v>2024</v>
      </c>
      <c r="I225" s="41" t="inlineStr">
        <is>
          <t>Eigenvector Centrality Characterization on fMRI Data: Gender and Node Differences in Normal and ASD Subjects: Author name</t>
        </is>
      </c>
      <c r="J225" s="43" t="inlineStr">
        <is>
          <t>https://doi.org/10.1007/s10803-023-05922-x</t>
        </is>
      </c>
      <c r="K225" s="43" t="n"/>
      <c r="L225" s="41" t="n"/>
      <c r="M225" s="43" t="n"/>
      <c r="N225" s="43" t="n"/>
      <c r="O225" s="43" t="inlineStr">
        <is>
          <t>included_prior_final_corpus</t>
        </is>
      </c>
      <c r="P225" s="41" t="inlineStr">
        <is>
          <t>Incluido en corpus final previo</t>
        </is>
      </c>
      <c r="Q225" s="43" t="inlineStr">
        <is>
          <t>Included base</t>
        </is>
      </c>
      <c r="R225" s="43" t="inlineStr">
        <is>
          <t>No</t>
        </is>
      </c>
      <c r="S225" s="41" t="inlineStr">
        <is>
          <t>Prior inclusion; not reassessed in this update</t>
        </is>
      </c>
      <c r="T225" s="41" t="str"/>
      <c r="U225" s="41" t="str"/>
      <c r="V225" s="43" t="n"/>
      <c r="W225" s="43" t="n">
        <v>242</v>
      </c>
      <c r="X225" s="43" t="inlineStr">
        <is>
          <t>https://doi.org/10.1007/s10803-023-05922-x</t>
        </is>
      </c>
      <c r="Y225" s="43" t="inlineStr">
        <is>
          <t>doi:10.1007/s10803-023-05922-x</t>
        </is>
      </c>
      <c r="Z225" s="43"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AA225" s="43" t="inlineStr">
        <is>
          <t>prior_final_corpus</t>
        </is>
      </c>
      <c r="AB225" s="43">
        <f>COUNTIF($A$2:$A$707,A225)</f>
        <v/>
      </c>
    </row>
    <row r="226" ht="32" customHeight="1">
      <c r="A226" s="43" t="inlineStr">
        <is>
          <t>B-0225</t>
        </is>
      </c>
      <c r="B226" s="43" t="inlineStr">
        <is>
          <t>Base 276</t>
        </is>
      </c>
      <c r="C226" s="43" t="inlineStr">
        <is>
          <t>Base included</t>
        </is>
      </c>
      <c r="D226" s="43" t="n">
        <v>243</v>
      </c>
      <c r="E226" s="43" t="n">
        <v>225</v>
      </c>
      <c r="F226" s="43" t="n">
        <v>243</v>
      </c>
      <c r="G226" s="130" t="n"/>
      <c r="H226" s="130" t="n">
        <v>2025</v>
      </c>
      <c r="I226" s="41" t="inlineStr">
        <is>
          <t>Enhancing Multi-view ASD Diagnosis Using Structural MRI and Pretrained CNN</t>
        </is>
      </c>
      <c r="J226" s="43" t="inlineStr">
        <is>
          <t>https://doi.org/10.1007/978-3-031-83845-3_26</t>
        </is>
      </c>
      <c r="K226" s="43" t="n"/>
      <c r="L226" s="41" t="n"/>
      <c r="M226" s="43" t="n"/>
      <c r="N226" s="43" t="n"/>
      <c r="O226" s="43" t="inlineStr">
        <is>
          <t>included_prior_final_corpus</t>
        </is>
      </c>
      <c r="P226" s="41" t="inlineStr">
        <is>
          <t>Incluido en corpus final previo</t>
        </is>
      </c>
      <c r="Q226" s="43" t="inlineStr">
        <is>
          <t>Included base</t>
        </is>
      </c>
      <c r="R226" s="43" t="inlineStr">
        <is>
          <t>No</t>
        </is>
      </c>
      <c r="S226" s="41" t="inlineStr">
        <is>
          <t>Prior inclusion; not reassessed in this update</t>
        </is>
      </c>
      <c r="T226" s="41" t="str"/>
      <c r="U226" s="41" t="str"/>
      <c r="V226" s="43" t="n"/>
      <c r="W226" s="43" t="n">
        <v>243</v>
      </c>
      <c r="X226" s="43" t="inlineStr">
        <is>
          <t>https://doi.org/10.1007/978-3-031-83845-3_26</t>
        </is>
      </c>
      <c r="Y226" s="43" t="inlineStr">
        <is>
          <t>doi:10.1007/978-3-031-83845-3_26</t>
        </is>
      </c>
      <c r="Z226" s="43"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AA226" s="43" t="inlineStr">
        <is>
          <t>prior_final_corpus</t>
        </is>
      </c>
      <c r="AB226" s="43">
        <f>COUNTIF($A$2:$A$707,A226)</f>
        <v/>
      </c>
    </row>
    <row r="227" ht="32" customHeight="1">
      <c r="A227" s="43" t="inlineStr">
        <is>
          <t>B-0226</t>
        </is>
      </c>
      <c r="B227" s="43" t="inlineStr">
        <is>
          <t>Base 276</t>
        </is>
      </c>
      <c r="C227" s="43" t="inlineStr">
        <is>
          <t>Base included</t>
        </is>
      </c>
      <c r="D227" s="43" t="n">
        <v>245</v>
      </c>
      <c r="E227" s="43" t="n">
        <v>226</v>
      </c>
      <c r="F227" s="43" t="n">
        <v>245</v>
      </c>
      <c r="G227" s="130" t="n"/>
      <c r="H227" s="130" t="n">
        <v>2024</v>
      </c>
      <c r="I227" s="41" t="inlineStr">
        <is>
          <t>Exploring Sparse Gaussian Processes for Bayesian Optimization in Convolutional Neural Networks for Autism Classification</t>
        </is>
      </c>
      <c r="J227" s="43" t="inlineStr">
        <is>
          <t>https://doi.org/10.1109/ACCESS.2024.3351168</t>
        </is>
      </c>
      <c r="K227" s="43" t="n"/>
      <c r="L227" s="41" t="n"/>
      <c r="M227" s="43" t="n"/>
      <c r="N227" s="43" t="n"/>
      <c r="O227" s="43" t="inlineStr">
        <is>
          <t>included_prior_final_corpus</t>
        </is>
      </c>
      <c r="P227" s="41" t="inlineStr">
        <is>
          <t>Incluido en corpus final previo</t>
        </is>
      </c>
      <c r="Q227" s="43" t="inlineStr">
        <is>
          <t>Included base</t>
        </is>
      </c>
      <c r="R227" s="43" t="inlineStr">
        <is>
          <t>No</t>
        </is>
      </c>
      <c r="S227" s="41" t="inlineStr">
        <is>
          <t>Prior inclusion; not reassessed in this update</t>
        </is>
      </c>
      <c r="T227" s="41" t="str"/>
      <c r="U227" s="41" t="str"/>
      <c r="V227" s="43" t="n"/>
      <c r="W227" s="43" t="n">
        <v>245</v>
      </c>
      <c r="X227" s="43" t="inlineStr">
        <is>
          <t>https://doi.org/10.1109/ACCESS.2024.3351168</t>
        </is>
      </c>
      <c r="Y227" s="43" t="inlineStr">
        <is>
          <t>doi:10.1109/access.2024.3351168</t>
        </is>
      </c>
      <c r="Z227" s="43"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AA227" s="43" t="inlineStr">
        <is>
          <t>prior_final_corpus</t>
        </is>
      </c>
      <c r="AB227" s="43">
        <f>COUNTIF($A$2:$A$707,A227)</f>
        <v/>
      </c>
    </row>
    <row r="228" ht="32" customHeight="1">
      <c r="A228" s="43" t="inlineStr">
        <is>
          <t>B-0227</t>
        </is>
      </c>
      <c r="B228" s="43" t="inlineStr">
        <is>
          <t>Base 276</t>
        </is>
      </c>
      <c r="C228" s="43" t="inlineStr">
        <is>
          <t>Base included</t>
        </is>
      </c>
      <c r="D228" s="43" t="n">
        <v>246</v>
      </c>
      <c r="E228" s="43" t="n">
        <v>227</v>
      </c>
      <c r="F228" s="43" t="n">
        <v>246</v>
      </c>
      <c r="G228" s="130" t="n"/>
      <c r="H228" s="130" t="n">
        <v>2021</v>
      </c>
      <c r="I228" s="41" t="inlineStr">
        <is>
          <t>Exploring tree-based machine learning methods to predict autism spectrum disorder</t>
        </is>
      </c>
      <c r="J228" s="43" t="inlineStr">
        <is>
          <t>https://doi.org/10.1016/B978-0-12-822822-7.00009-0</t>
        </is>
      </c>
      <c r="K228" s="43" t="n"/>
      <c r="L228" s="41" t="n"/>
      <c r="M228" s="43" t="n"/>
      <c r="N228" s="43" t="n"/>
      <c r="O228" s="43" t="inlineStr">
        <is>
          <t>included_prior_final_corpus</t>
        </is>
      </c>
      <c r="P228" s="41" t="inlineStr">
        <is>
          <t>Incluido en corpus final previo</t>
        </is>
      </c>
      <c r="Q228" s="43" t="inlineStr">
        <is>
          <t>Included base</t>
        </is>
      </c>
      <c r="R228" s="43" t="inlineStr">
        <is>
          <t>No</t>
        </is>
      </c>
      <c r="S228" s="41" t="inlineStr">
        <is>
          <t>Prior inclusion; not reassessed in this update</t>
        </is>
      </c>
      <c r="T228" s="41" t="str"/>
      <c r="U228" s="41" t="str"/>
      <c r="V228" s="43" t="n"/>
      <c r="W228" s="43" t="n">
        <v>246</v>
      </c>
      <c r="X228" s="43" t="inlineStr">
        <is>
          <t>https://doi.org/10.1016/B978-0-12-822822-7.00009-0</t>
        </is>
      </c>
      <c r="Y228" s="43" t="inlineStr">
        <is>
          <t>doi:10.1016/b978-0-12-822822-7.00009-0</t>
        </is>
      </c>
      <c r="Z228" s="43"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AA228" s="43" t="inlineStr">
        <is>
          <t>prior_final_corpus</t>
        </is>
      </c>
      <c r="AB228" s="43">
        <f>COUNTIF($A$2:$A$707,A228)</f>
        <v/>
      </c>
    </row>
    <row r="229" ht="32" customHeight="1">
      <c r="A229" s="43" t="inlineStr">
        <is>
          <t>B-0228</t>
        </is>
      </c>
      <c r="B229" s="43" t="inlineStr">
        <is>
          <t>Base 276</t>
        </is>
      </c>
      <c r="C229" s="43" t="inlineStr">
        <is>
          <t>Base included</t>
        </is>
      </c>
      <c r="D229" s="43" t="n">
        <v>247</v>
      </c>
      <c r="E229" s="43" t="n">
        <v>228</v>
      </c>
      <c r="F229" s="43" t="n">
        <v>247</v>
      </c>
      <c r="G229" s="130" t="n"/>
      <c r="H229" s="130" t="n">
        <v>2023</v>
      </c>
      <c r="I229" s="41" t="inlineStr">
        <is>
          <t>Few-Shot Classification of Autism Spectrum Disorder using Site-Agnostic Meta-Learning and Brain MRI</t>
        </is>
      </c>
      <c r="J229" s="43" t="inlineStr">
        <is>
          <t>https://doi.org/10.1109/EMBC40787.2023.10340852</t>
        </is>
      </c>
      <c r="K229" s="43" t="n"/>
      <c r="L229" s="41" t="n"/>
      <c r="M229" s="43" t="n"/>
      <c r="N229" s="43" t="n"/>
      <c r="O229" s="43" t="inlineStr">
        <is>
          <t>included_prior_final_corpus</t>
        </is>
      </c>
      <c r="P229" s="41" t="inlineStr">
        <is>
          <t>Incluido en corpus final previo</t>
        </is>
      </c>
      <c r="Q229" s="43" t="inlineStr">
        <is>
          <t>Included base</t>
        </is>
      </c>
      <c r="R229" s="43" t="inlineStr">
        <is>
          <t>No</t>
        </is>
      </c>
      <c r="S229" s="41" t="inlineStr">
        <is>
          <t>Prior inclusion; not reassessed in this update</t>
        </is>
      </c>
      <c r="T229" s="41" t="str"/>
      <c r="U229" s="41" t="str"/>
      <c r="V229" s="43" t="n"/>
      <c r="W229" s="43" t="n">
        <v>247</v>
      </c>
      <c r="X229" s="43" t="inlineStr">
        <is>
          <t>https://doi.org/10.1109/EMBC40787.2023.10340852</t>
        </is>
      </c>
      <c r="Y229" s="43" t="inlineStr">
        <is>
          <t>doi:10.1109/embc40787.2023.10340852</t>
        </is>
      </c>
      <c r="Z229" s="43"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AA229" s="43" t="inlineStr">
        <is>
          <t>prior_final_corpus</t>
        </is>
      </c>
      <c r="AB229" s="43">
        <f>COUNTIF($A$2:$A$707,A229)</f>
        <v/>
      </c>
    </row>
    <row r="230" ht="32" customHeight="1">
      <c r="A230" s="43" t="inlineStr">
        <is>
          <t>B-0229</t>
        </is>
      </c>
      <c r="B230" s="43" t="inlineStr">
        <is>
          <t>Base 276</t>
        </is>
      </c>
      <c r="C230" s="43" t="inlineStr">
        <is>
          <t>Base included</t>
        </is>
      </c>
      <c r="D230" s="43" t="n">
        <v>248</v>
      </c>
      <c r="E230" s="43" t="n">
        <v>229</v>
      </c>
      <c r="F230" s="43" t="n">
        <v>248</v>
      </c>
      <c r="G230" s="130" t="n"/>
      <c r="H230" s="130" t="n">
        <v>2024</v>
      </c>
      <c r="I230" s="41" t="inlineStr">
        <is>
          <t>Gaze Patterns in Children With Autism Spectrum Disorder to Emotional Faces: Scanpath and Similarity</t>
        </is>
      </c>
      <c r="J230" s="43" t="inlineStr">
        <is>
          <t>https://doi.org/10.1109/TNSRE.2024.3361935</t>
        </is>
      </c>
      <c r="K230" s="43" t="n"/>
      <c r="L230" s="41" t="n"/>
      <c r="M230" s="43" t="n"/>
      <c r="N230" s="43" t="n"/>
      <c r="O230" s="43" t="inlineStr">
        <is>
          <t>included_prior_final_corpus</t>
        </is>
      </c>
      <c r="P230" s="41" t="inlineStr">
        <is>
          <t>Incluido en corpus final previo</t>
        </is>
      </c>
      <c r="Q230" s="43" t="inlineStr">
        <is>
          <t>Included base</t>
        </is>
      </c>
      <c r="R230" s="43" t="inlineStr">
        <is>
          <t>No</t>
        </is>
      </c>
      <c r="S230" s="41" t="inlineStr">
        <is>
          <t>Prior inclusion; not reassessed in this update</t>
        </is>
      </c>
      <c r="T230" s="41" t="str"/>
      <c r="U230" s="41" t="str"/>
      <c r="V230" s="43" t="n"/>
      <c r="W230" s="43" t="n">
        <v>248</v>
      </c>
      <c r="X230" s="43" t="inlineStr">
        <is>
          <t>https://doi.org/10.1109/TNSRE.2024.3361935</t>
        </is>
      </c>
      <c r="Y230" s="43" t="inlineStr">
        <is>
          <t>doi:10.1109/tnsre.2024.3361935</t>
        </is>
      </c>
      <c r="Z230" s="43"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AA230" s="43" t="inlineStr">
        <is>
          <t>prior_final_corpus</t>
        </is>
      </c>
      <c r="AB230" s="43">
        <f>COUNTIF($A$2:$A$707,A230)</f>
        <v/>
      </c>
    </row>
    <row r="231" ht="32" customHeight="1">
      <c r="A231" s="43" t="inlineStr">
        <is>
          <t>B-0230</t>
        </is>
      </c>
      <c r="B231" s="43" t="inlineStr">
        <is>
          <t>Base 276</t>
        </is>
      </c>
      <c r="C231" s="43" t="inlineStr">
        <is>
          <t>Base included</t>
        </is>
      </c>
      <c r="D231" s="43" t="n">
        <v>249</v>
      </c>
      <c r="E231" s="43" t="n">
        <v>230</v>
      </c>
      <c r="F231" s="43" t="n">
        <v>249</v>
      </c>
      <c r="G231" s="130" t="n"/>
      <c r="H231" s="130" t="n">
        <v>2015</v>
      </c>
      <c r="I231" s="41" t="inlineStr">
        <is>
          <t>Gray Matter Alterations in Young Children with Autism Spectrum Disorders: Comparing Morphometry at the Voxel and Regional Level</t>
        </is>
      </c>
      <c r="J231" s="43" t="inlineStr">
        <is>
          <t>https://doi.org/10.1111/jon.12280</t>
        </is>
      </c>
      <c r="K231" s="43" t="n"/>
      <c r="L231" s="41" t="n"/>
      <c r="M231" s="43" t="n"/>
      <c r="N231" s="43" t="n"/>
      <c r="O231" s="43" t="inlineStr">
        <is>
          <t>included_prior_final_corpus</t>
        </is>
      </c>
      <c r="P231" s="41" t="inlineStr">
        <is>
          <t>Incluido en corpus final previo</t>
        </is>
      </c>
      <c r="Q231" s="43" t="inlineStr">
        <is>
          <t>Included base</t>
        </is>
      </c>
      <c r="R231" s="43" t="inlineStr">
        <is>
          <t>No</t>
        </is>
      </c>
      <c r="S231" s="41" t="inlineStr">
        <is>
          <t>Prior inclusion; not reassessed in this update</t>
        </is>
      </c>
      <c r="T231" s="41" t="str"/>
      <c r="U231" s="41" t="str"/>
      <c r="V231" s="43" t="n"/>
      <c r="W231" s="43" t="n">
        <v>249</v>
      </c>
      <c r="X231" s="43" t="inlineStr">
        <is>
          <t>https://doi.org/10.1111/jon.12280</t>
        </is>
      </c>
      <c r="Y231" s="43" t="inlineStr">
        <is>
          <t>doi:10.1111/jon.12280</t>
        </is>
      </c>
      <c r="Z231" s="43"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AA231" s="43" t="inlineStr">
        <is>
          <t>prior_final_corpus</t>
        </is>
      </c>
      <c r="AB231" s="43">
        <f>COUNTIF($A$2:$A$707,A231)</f>
        <v/>
      </c>
    </row>
    <row r="232" ht="32" customHeight="1">
      <c r="A232" s="43" t="inlineStr">
        <is>
          <t>B-0231</t>
        </is>
      </c>
      <c r="B232" s="43" t="inlineStr">
        <is>
          <t>Base 276</t>
        </is>
      </c>
      <c r="C232" s="43" t="inlineStr">
        <is>
          <t>Base included</t>
        </is>
      </c>
      <c r="D232" s="43" t="n">
        <v>250</v>
      </c>
      <c r="E232" s="43" t="n">
        <v>231</v>
      </c>
      <c r="F232" s="43" t="n">
        <v>250</v>
      </c>
      <c r="G232" s="130" t="n"/>
      <c r="H232" s="130" t="n">
        <v>2022</v>
      </c>
      <c r="I232" s="41" t="inlineStr">
        <is>
          <t>Identification of Autism spectrum disorder based on a novel feature selection method and Variational Autoencoder</t>
        </is>
      </c>
      <c r="J232" s="43" t="inlineStr">
        <is>
          <t>https://doi.org/10.1016/j.compbiomed.2022.105854</t>
        </is>
      </c>
      <c r="K232" s="43" t="n"/>
      <c r="L232" s="41" t="n"/>
      <c r="M232" s="43" t="n"/>
      <c r="N232" s="43" t="n"/>
      <c r="O232" s="43" t="inlineStr">
        <is>
          <t>included_prior_final_corpus</t>
        </is>
      </c>
      <c r="P232" s="41" t="inlineStr">
        <is>
          <t>Incluido en corpus final previo</t>
        </is>
      </c>
      <c r="Q232" s="43" t="inlineStr">
        <is>
          <t>Included base</t>
        </is>
      </c>
      <c r="R232" s="43" t="inlineStr">
        <is>
          <t>No</t>
        </is>
      </c>
      <c r="S232" s="41" t="inlineStr">
        <is>
          <t>Prior inclusion; not reassessed in this update</t>
        </is>
      </c>
      <c r="T232" s="41" t="str"/>
      <c r="U232" s="41" t="str"/>
      <c r="V232" s="43" t="n"/>
      <c r="W232" s="43" t="n">
        <v>250</v>
      </c>
      <c r="X232" s="43" t="inlineStr">
        <is>
          <t>https://doi.org/10.1016/j.compbiomed.2022.105854</t>
        </is>
      </c>
      <c r="Y232" s="43" t="inlineStr">
        <is>
          <t>doi:10.1016/j.compbiomed.2022.105854</t>
        </is>
      </c>
      <c r="Z232" s="43"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AA232" s="43" t="inlineStr">
        <is>
          <t>prior_final_corpus</t>
        </is>
      </c>
      <c r="AB232" s="43">
        <f>COUNTIF($A$2:$A$707,A232)</f>
        <v/>
      </c>
    </row>
    <row r="233" ht="32" customHeight="1">
      <c r="A233" s="43" t="inlineStr">
        <is>
          <t>B-0232</t>
        </is>
      </c>
      <c r="B233" s="43" t="inlineStr">
        <is>
          <t>Base 276</t>
        </is>
      </c>
      <c r="C233" s="43" t="inlineStr">
        <is>
          <t>Base included</t>
        </is>
      </c>
      <c r="D233" s="43" t="n">
        <v>251</v>
      </c>
      <c r="E233" s="43" t="n">
        <v>232</v>
      </c>
      <c r="F233" s="43" t="n">
        <v>251</v>
      </c>
      <c r="G233" s="130" t="n"/>
      <c r="H233" s="130" t="n">
        <v>2023</v>
      </c>
      <c r="I233" s="41" t="inlineStr">
        <is>
          <t>Integrative analysis of long noncoding RNAs dysregulation and synapse-associated ceRNA regulatory axes in autism</t>
        </is>
      </c>
      <c r="J233" s="43" t="inlineStr">
        <is>
          <t>https://doi.org/10.1038/s41398-023-02662-5</t>
        </is>
      </c>
      <c r="K233" s="43" t="n"/>
      <c r="L233" s="41" t="n"/>
      <c r="M233" s="43" t="n"/>
      <c r="N233" s="43" t="n"/>
      <c r="O233" s="43" t="inlineStr">
        <is>
          <t>included_prior_final_corpus</t>
        </is>
      </c>
      <c r="P233" s="41" t="inlineStr">
        <is>
          <t>Incluido en corpus final previo</t>
        </is>
      </c>
      <c r="Q233" s="43" t="inlineStr">
        <is>
          <t>Included base</t>
        </is>
      </c>
      <c r="R233" s="43" t="inlineStr">
        <is>
          <t>No</t>
        </is>
      </c>
      <c r="S233" s="41" t="inlineStr">
        <is>
          <t>Prior inclusion; not reassessed in this update</t>
        </is>
      </c>
      <c r="T233" s="41" t="str"/>
      <c r="U233" s="41" t="str"/>
      <c r="V233" s="43" t="n"/>
      <c r="W233" s="43" t="n">
        <v>251</v>
      </c>
      <c r="X233" s="43" t="inlineStr">
        <is>
          <t>https://doi.org/10.1038/s41398-023-02662-5</t>
        </is>
      </c>
      <c r="Y233" s="43" t="inlineStr">
        <is>
          <t>doi:10.1038/s41398-023-02662-5</t>
        </is>
      </c>
      <c r="Z233" s="43"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AA233" s="43" t="inlineStr">
        <is>
          <t>prior_final_corpus</t>
        </is>
      </c>
      <c r="AB233" s="43">
        <f>COUNTIF($A$2:$A$707,A233)</f>
        <v/>
      </c>
    </row>
    <row r="234" ht="32" customHeight="1">
      <c r="A234" s="43" t="inlineStr">
        <is>
          <t>B-0233</t>
        </is>
      </c>
      <c r="B234" s="43" t="inlineStr">
        <is>
          <t>Base 276</t>
        </is>
      </c>
      <c r="C234" s="43" t="inlineStr">
        <is>
          <t>Base included</t>
        </is>
      </c>
      <c r="D234" s="43" t="n">
        <v>253</v>
      </c>
      <c r="E234" s="43" t="n">
        <v>233</v>
      </c>
      <c r="F234" s="43" t="n">
        <v>253</v>
      </c>
      <c r="G234" s="130" t="n"/>
      <c r="H234" s="130" t="n">
        <v>2024</v>
      </c>
      <c r="I234" s="41" t="inlineStr">
        <is>
          <t>Interpersonal Motor Coordination in Children with Autism and the Establishment of Machine Learning Models to Objectively Classify Children with Autism and Typical Development</t>
        </is>
      </c>
      <c r="J234" s="43" t="inlineStr">
        <is>
          <t>https://doi.org/10.1016/j.irbm.2024.100838</t>
        </is>
      </c>
      <c r="K234" s="43" t="n"/>
      <c r="L234" s="41" t="n"/>
      <c r="M234" s="43" t="n"/>
      <c r="N234" s="43" t="n"/>
      <c r="O234" s="43" t="inlineStr">
        <is>
          <t>included_prior_final_corpus</t>
        </is>
      </c>
      <c r="P234" s="41" t="inlineStr">
        <is>
          <t>Incluido en corpus final previo</t>
        </is>
      </c>
      <c r="Q234" s="43" t="inlineStr">
        <is>
          <t>Included base</t>
        </is>
      </c>
      <c r="R234" s="43" t="inlineStr">
        <is>
          <t>No</t>
        </is>
      </c>
      <c r="S234" s="41" t="inlineStr">
        <is>
          <t>Prior inclusion; not reassessed in this update</t>
        </is>
      </c>
      <c r="T234" s="41" t="str"/>
      <c r="U234" s="41" t="str"/>
      <c r="V234" s="43" t="n"/>
      <c r="W234" s="43" t="n">
        <v>253</v>
      </c>
      <c r="X234" s="43" t="inlineStr">
        <is>
          <t>https://doi.org/10.1016/j.irbm.2024.100838</t>
        </is>
      </c>
      <c r="Y234" s="43" t="inlineStr">
        <is>
          <t>doi:10.1016/j.irbm.2024.100838</t>
        </is>
      </c>
      <c r="Z234" s="43"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AA234" s="43" t="inlineStr">
        <is>
          <t>prior_final_corpus</t>
        </is>
      </c>
      <c r="AB234" s="43">
        <f>COUNTIF($A$2:$A$707,A234)</f>
        <v/>
      </c>
    </row>
    <row r="235" ht="32" customHeight="1">
      <c r="A235" s="43" t="inlineStr">
        <is>
          <t>B-0234</t>
        </is>
      </c>
      <c r="B235" s="43" t="inlineStr">
        <is>
          <t>Base 276</t>
        </is>
      </c>
      <c r="C235" s="43" t="inlineStr">
        <is>
          <t>Base included</t>
        </is>
      </c>
      <c r="D235" s="43" t="n">
        <v>254</v>
      </c>
      <c r="E235" s="43" t="n">
        <v>234</v>
      </c>
      <c r="F235" s="43" t="n">
        <v>254</v>
      </c>
      <c r="G235" s="130" t="n"/>
      <c r="H235" s="130" t="n">
        <v>2018</v>
      </c>
      <c r="I235" s="41" t="inlineStr">
        <is>
          <t>Low-Rank Representation for Multi-center Autism Spectrum Disorder Identification.</t>
        </is>
      </c>
      <c r="J235" s="43" t="inlineStr">
        <is>
          <t>https://doi.org/10.1007/978-3-030-00928-1_73</t>
        </is>
      </c>
      <c r="K235" s="43" t="n"/>
      <c r="L235" s="41" t="n"/>
      <c r="M235" s="43" t="n"/>
      <c r="N235" s="43" t="n"/>
      <c r="O235" s="43" t="inlineStr">
        <is>
          <t>included_prior_final_corpus</t>
        </is>
      </c>
      <c r="P235" s="41" t="inlineStr">
        <is>
          <t>Incluido en corpus final previo</t>
        </is>
      </c>
      <c r="Q235" s="43" t="inlineStr">
        <is>
          <t>Included base</t>
        </is>
      </c>
      <c r="R235" s="43" t="inlineStr">
        <is>
          <t>No</t>
        </is>
      </c>
      <c r="S235" s="41" t="inlineStr">
        <is>
          <t>Prior inclusion; not reassessed in this update</t>
        </is>
      </c>
      <c r="T235" s="41" t="str"/>
      <c r="U235" s="41" t="str"/>
      <c r="V235" s="43" t="n"/>
      <c r="W235" s="43" t="n">
        <v>254</v>
      </c>
      <c r="X235" s="43" t="inlineStr">
        <is>
          <t>https://doi.org/10.1007/978-3-030-00928-1_73</t>
        </is>
      </c>
      <c r="Y235" s="43" t="inlineStr">
        <is>
          <t>doi:10.1007/978-3-030-00928-1_73</t>
        </is>
      </c>
      <c r="Z235" s="43"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AA235" s="43" t="inlineStr">
        <is>
          <t>prior_final_corpus</t>
        </is>
      </c>
      <c r="AB235" s="43">
        <f>COUNTIF($A$2:$A$707,A235)</f>
        <v/>
      </c>
    </row>
    <row r="236" ht="32" customHeight="1">
      <c r="A236" s="43" t="inlineStr">
        <is>
          <t>B-0235</t>
        </is>
      </c>
      <c r="B236" s="43" t="inlineStr">
        <is>
          <t>Base 276</t>
        </is>
      </c>
      <c r="C236" s="43" t="inlineStr">
        <is>
          <t>Base included</t>
        </is>
      </c>
      <c r="D236" s="43" t="n">
        <v>255</v>
      </c>
      <c r="E236" s="43" t="n">
        <v>235</v>
      </c>
      <c r="F236" s="43" t="n">
        <v>255</v>
      </c>
      <c r="G236" s="130" t="n"/>
      <c r="H236" s="130" t="n">
        <v>2025</v>
      </c>
      <c r="I236" s="41" t="inlineStr">
        <is>
          <t>LSTA-CNN: A Lightweight Spatiotemporal Attention-Based Convolutional Neural Network for ASD Diagnosis Using EEG</t>
        </is>
      </c>
      <c r="J236" s="43" t="inlineStr">
        <is>
          <t>https://doi.org/10.1109/TNSRE.2025.3580593</t>
        </is>
      </c>
      <c r="K236" s="43" t="n"/>
      <c r="L236" s="41" t="n"/>
      <c r="M236" s="43" t="n"/>
      <c r="N236" s="43" t="n"/>
      <c r="O236" s="43" t="inlineStr">
        <is>
          <t>included_prior_final_corpus</t>
        </is>
      </c>
      <c r="P236" s="41" t="inlineStr">
        <is>
          <t>Incluido en corpus final previo</t>
        </is>
      </c>
      <c r="Q236" s="43" t="inlineStr">
        <is>
          <t>Included base</t>
        </is>
      </c>
      <c r="R236" s="43" t="inlineStr">
        <is>
          <t>No</t>
        </is>
      </c>
      <c r="S236" s="41" t="inlineStr">
        <is>
          <t>Prior inclusion; not reassessed in this update</t>
        </is>
      </c>
      <c r="T236" s="41" t="str"/>
      <c r="U236" s="41" t="str"/>
      <c r="V236" s="43" t="n"/>
      <c r="W236" s="43" t="n">
        <v>255</v>
      </c>
      <c r="X236" s="43" t="inlineStr">
        <is>
          <t>https://doi.org/10.1109/TNSRE.2025.3580593</t>
        </is>
      </c>
      <c r="Y236" s="43" t="inlineStr">
        <is>
          <t>doi:10.1109/tnsre.2025.3580593</t>
        </is>
      </c>
      <c r="Z236" s="43"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AA236" s="43" t="inlineStr">
        <is>
          <t>prior_final_corpus</t>
        </is>
      </c>
      <c r="AB236" s="43">
        <f>COUNTIF($A$2:$A$707,A236)</f>
        <v/>
      </c>
    </row>
    <row r="237" ht="32" customHeight="1">
      <c r="A237" s="43" t="inlineStr">
        <is>
          <t>B-0236</t>
        </is>
      </c>
      <c r="B237" s="43" t="inlineStr">
        <is>
          <t>Base 276</t>
        </is>
      </c>
      <c r="C237" s="43" t="inlineStr">
        <is>
          <t>Base included</t>
        </is>
      </c>
      <c r="D237" s="43" t="n">
        <v>256</v>
      </c>
      <c r="E237" s="43" t="n">
        <v>236</v>
      </c>
      <c r="F237" s="43" t="n">
        <v>256</v>
      </c>
      <c r="G237" s="130" t="n"/>
      <c r="H237" s="130" t="n">
        <v>2021</v>
      </c>
      <c r="I237" s="41" t="inlineStr">
        <is>
          <t>Machine learning methods for autism spectrum disorder classification</t>
        </is>
      </c>
      <c r="J237" s="43" t="inlineStr">
        <is>
          <t>https://doi.org/10.1016/B978-0-12-822822-7.00008-9</t>
        </is>
      </c>
      <c r="K237" s="43" t="n"/>
      <c r="L237" s="41" t="n"/>
      <c r="M237" s="43" t="n"/>
      <c r="N237" s="43" t="n"/>
      <c r="O237" s="43" t="inlineStr">
        <is>
          <t>included_prior_final_corpus</t>
        </is>
      </c>
      <c r="P237" s="41" t="inlineStr">
        <is>
          <t>Incluido en corpus final previo</t>
        </is>
      </c>
      <c r="Q237" s="43" t="inlineStr">
        <is>
          <t>Included base</t>
        </is>
      </c>
      <c r="R237" s="43" t="inlineStr">
        <is>
          <t>No</t>
        </is>
      </c>
      <c r="S237" s="41" t="inlineStr">
        <is>
          <t>Prior inclusion; not reassessed in this update</t>
        </is>
      </c>
      <c r="T237" s="41" t="str"/>
      <c r="U237" s="41" t="str"/>
      <c r="V237" s="43" t="n"/>
      <c r="W237" s="43" t="n">
        <v>256</v>
      </c>
      <c r="X237" s="43" t="inlineStr">
        <is>
          <t>https://doi.org/10.1016/B978-0-12-822822-7.00008-9</t>
        </is>
      </c>
      <c r="Y237" s="43" t="inlineStr">
        <is>
          <t>doi:10.1016/b978-0-12-822822-7.00008-9</t>
        </is>
      </c>
      <c r="Z237" s="43"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AA237" s="43" t="inlineStr">
        <is>
          <t>prior_final_corpus</t>
        </is>
      </c>
      <c r="AB237" s="43">
        <f>COUNTIF($A$2:$A$707,A237)</f>
        <v/>
      </c>
    </row>
    <row r="238" ht="32" customHeight="1">
      <c r="A238" s="43" t="inlineStr">
        <is>
          <t>B-0237</t>
        </is>
      </c>
      <c r="B238" s="43" t="inlineStr">
        <is>
          <t>Base 276</t>
        </is>
      </c>
      <c r="C238" s="43" t="inlineStr">
        <is>
          <t>Base included</t>
        </is>
      </c>
      <c r="D238" s="43" t="n">
        <v>258</v>
      </c>
      <c r="E238" s="43" t="n">
        <v>237</v>
      </c>
      <c r="F238" s="43" t="n">
        <v>258</v>
      </c>
      <c r="G238" s="130" t="n"/>
      <c r="H238" s="130" t="n">
        <v>2025</v>
      </c>
      <c r="I238" s="41" t="inlineStr">
        <is>
          <t>MDNCT: a multi-domain neurocognitive transformer architecture approach for early prediction of autism spectrum disorders</t>
        </is>
      </c>
      <c r="J238" s="43" t="inlineStr">
        <is>
          <t>https://doi.org/10.1038/s41598-025-09862-7</t>
        </is>
      </c>
      <c r="K238" s="43" t="n"/>
      <c r="L238" s="41" t="n"/>
      <c r="M238" s="43" t="n"/>
      <c r="N238" s="43" t="n"/>
      <c r="O238" s="43" t="inlineStr">
        <is>
          <t>included_prior_final_corpus</t>
        </is>
      </c>
      <c r="P238" s="41" t="inlineStr">
        <is>
          <t>Incluido en corpus final previo</t>
        </is>
      </c>
      <c r="Q238" s="43" t="inlineStr">
        <is>
          <t>Included base</t>
        </is>
      </c>
      <c r="R238" s="43" t="inlineStr">
        <is>
          <t>No</t>
        </is>
      </c>
      <c r="S238" s="41" t="inlineStr">
        <is>
          <t>Prior inclusion; not reassessed in this update</t>
        </is>
      </c>
      <c r="T238" s="41" t="str"/>
      <c r="U238" s="41" t="str"/>
      <c r="V238" s="43" t="n"/>
      <c r="W238" s="43" t="n">
        <v>258</v>
      </c>
      <c r="X238" s="43" t="inlineStr">
        <is>
          <t>https://doi.org/10.1038/s41598-025-09862-7</t>
        </is>
      </c>
      <c r="Y238" s="43" t="inlineStr">
        <is>
          <t>doi:10.1038/s41598-025-09862-7</t>
        </is>
      </c>
      <c r="Z238" s="43"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AA238" s="43" t="inlineStr">
        <is>
          <t>prior_final_corpus</t>
        </is>
      </c>
      <c r="AB238" s="43">
        <f>COUNTIF($A$2:$A$707,A238)</f>
        <v/>
      </c>
    </row>
    <row r="239" ht="32" customHeight="1">
      <c r="A239" s="43" t="inlineStr">
        <is>
          <t>B-0238</t>
        </is>
      </c>
      <c r="B239" s="43" t="inlineStr">
        <is>
          <t>Base 276</t>
        </is>
      </c>
      <c r="C239" s="43" t="inlineStr">
        <is>
          <t>Base included</t>
        </is>
      </c>
      <c r="D239" s="43" t="n">
        <v>259</v>
      </c>
      <c r="E239" s="43" t="n">
        <v>238</v>
      </c>
      <c r="F239" s="43" t="n">
        <v>259</v>
      </c>
      <c r="G239" s="130" t="n"/>
      <c r="H239" s="130" t="n">
        <v>2022</v>
      </c>
      <c r="I239" s="41" t="inlineStr">
        <is>
          <t>MHATC: Autism Spectrum Disorder Identification Utilizing Multi-Head Attention Encoder Along with Temporal Consolidation Modules</t>
        </is>
      </c>
      <c r="J239" s="43" t="inlineStr">
        <is>
          <t>https://doi.org/10.1109/EMBC48229.2022.9871130</t>
        </is>
      </c>
      <c r="K239" s="43" t="n"/>
      <c r="L239" s="41" t="n"/>
      <c r="M239" s="43" t="n"/>
      <c r="N239" s="43" t="n"/>
      <c r="O239" s="43" t="inlineStr">
        <is>
          <t>included_prior_final_corpus</t>
        </is>
      </c>
      <c r="P239" s="41" t="inlineStr">
        <is>
          <t>Incluido en corpus final previo</t>
        </is>
      </c>
      <c r="Q239" s="43" t="inlineStr">
        <is>
          <t>Included base</t>
        </is>
      </c>
      <c r="R239" s="43" t="inlineStr">
        <is>
          <t>No</t>
        </is>
      </c>
      <c r="S239" s="41" t="inlineStr">
        <is>
          <t>Prior inclusion; not reassessed in this update</t>
        </is>
      </c>
      <c r="T239" s="41" t="str"/>
      <c r="U239" s="41" t="str"/>
      <c r="V239" s="43" t="n"/>
      <c r="W239" s="43" t="n">
        <v>259</v>
      </c>
      <c r="X239" s="43" t="inlineStr">
        <is>
          <t>https://doi.org/10.1109/EMBC48229.2022.9871130</t>
        </is>
      </c>
      <c r="Y239" s="43" t="inlineStr">
        <is>
          <t>doi:10.1109/embc48229.2022.9871130</t>
        </is>
      </c>
      <c r="Z239" s="43"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AA239" s="43" t="inlineStr">
        <is>
          <t>prior_final_corpus</t>
        </is>
      </c>
      <c r="AB239" s="43">
        <f>COUNTIF($A$2:$A$707,A239)</f>
        <v/>
      </c>
    </row>
    <row r="240" ht="32" customHeight="1">
      <c r="A240" s="43" t="inlineStr">
        <is>
          <t>B-0239</t>
        </is>
      </c>
      <c r="B240" s="43" t="inlineStr">
        <is>
          <t>Base 276</t>
        </is>
      </c>
      <c r="C240" s="43" t="inlineStr">
        <is>
          <t>Base included</t>
        </is>
      </c>
      <c r="D240" s="43" t="n">
        <v>260</v>
      </c>
      <c r="E240" s="43" t="n">
        <v>239</v>
      </c>
      <c r="F240" s="43" t="n">
        <v>260</v>
      </c>
      <c r="G240" s="130" t="n"/>
      <c r="H240" s="130" t="n">
        <v>2024</v>
      </c>
      <c r="I240" s="41" t="inlineStr">
        <is>
          <t>Multi-atlas Representations Based on\&amp;#xa0;Graph Convolutional Networks for\&amp;#xa0;Autism Spectrum Disorder Diagnosis</t>
        </is>
      </c>
      <c r="J240" s="43" t="inlineStr">
        <is>
          <t>https://doi.org/10.1007/978-981-99-8558-6_38</t>
        </is>
      </c>
      <c r="K240" s="43" t="n"/>
      <c r="L240" s="41" t="n"/>
      <c r="M240" s="43" t="n"/>
      <c r="N240" s="43" t="n"/>
      <c r="O240" s="43" t="inlineStr">
        <is>
          <t>included_prior_final_corpus</t>
        </is>
      </c>
      <c r="P240" s="41" t="inlineStr">
        <is>
          <t>Incluido en corpus final previo</t>
        </is>
      </c>
      <c r="Q240" s="43" t="inlineStr">
        <is>
          <t>Included base</t>
        </is>
      </c>
      <c r="R240" s="43" t="inlineStr">
        <is>
          <t>No</t>
        </is>
      </c>
      <c r="S240" s="41" t="inlineStr">
        <is>
          <t>Prior inclusion; not reassessed in this update</t>
        </is>
      </c>
      <c r="T240" s="41" t="str"/>
      <c r="U240" s="41" t="str"/>
      <c r="V240" s="43" t="n"/>
      <c r="W240" s="43" t="n">
        <v>260</v>
      </c>
      <c r="X240" s="43" t="inlineStr">
        <is>
          <t>https://doi.org/10.1007/978-981-99-8558-6_38</t>
        </is>
      </c>
      <c r="Y240" s="43" t="inlineStr">
        <is>
          <t>doi:10.1007/978-981-99-8558-6_38</t>
        </is>
      </c>
      <c r="Z240" s="43"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AA240" s="43" t="inlineStr">
        <is>
          <t>prior_final_corpus</t>
        </is>
      </c>
      <c r="AB240" s="43">
        <f>COUNTIF($A$2:$A$707,A240)</f>
        <v/>
      </c>
    </row>
    <row r="241" ht="32" customHeight="1">
      <c r="A241" s="43" t="inlineStr">
        <is>
          <t>B-0240</t>
        </is>
      </c>
      <c r="B241" s="43" t="inlineStr">
        <is>
          <t>Base 276</t>
        </is>
      </c>
      <c r="C241" s="43" t="inlineStr">
        <is>
          <t>Base included</t>
        </is>
      </c>
      <c r="D241" s="43" t="n">
        <v>261</v>
      </c>
      <c r="E241" s="43" t="n">
        <v>240</v>
      </c>
      <c r="F241" s="43" t="n">
        <v>261</v>
      </c>
      <c r="G241" s="130" t="n"/>
      <c r="H241" s="130" t="n">
        <v>2024</v>
      </c>
      <c r="I241" s="41" t="inlineStr">
        <is>
          <t>Multiple Classification of Brain MRI Autism Spectrum Disorder by Age and Gender Using Deep Learning</t>
        </is>
      </c>
      <c r="J241" s="43" t="inlineStr">
        <is>
          <t>https://doi.org/10.1007/s10916-023-02032-0</t>
        </is>
      </c>
      <c r="K241" s="43" t="n"/>
      <c r="L241" s="41" t="n"/>
      <c r="M241" s="43" t="n"/>
      <c r="N241" s="43" t="n"/>
      <c r="O241" s="43" t="inlineStr">
        <is>
          <t>included_prior_final_corpus</t>
        </is>
      </c>
      <c r="P241" s="41" t="inlineStr">
        <is>
          <t>Incluido en corpus final previo</t>
        </is>
      </c>
      <c r="Q241" s="43" t="inlineStr">
        <is>
          <t>Included base</t>
        </is>
      </c>
      <c r="R241" s="43" t="inlineStr">
        <is>
          <t>No</t>
        </is>
      </c>
      <c r="S241" s="41" t="inlineStr">
        <is>
          <t>Prior inclusion; not reassessed in this update</t>
        </is>
      </c>
      <c r="T241" s="41" t="str"/>
      <c r="U241" s="41" t="str"/>
      <c r="V241" s="43" t="n"/>
      <c r="W241" s="43" t="n">
        <v>261</v>
      </c>
      <c r="X241" s="43" t="inlineStr">
        <is>
          <t>https://doi.org/10.1007/s10916-023-02032-0</t>
        </is>
      </c>
      <c r="Y241" s="43" t="inlineStr">
        <is>
          <t>doi:10.1007/s10916-023-02032-0</t>
        </is>
      </c>
      <c r="Z241" s="43"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AA241" s="43" t="inlineStr">
        <is>
          <t>prior_final_corpus</t>
        </is>
      </c>
      <c r="AB241" s="43">
        <f>COUNTIF($A$2:$A$707,A241)</f>
        <v/>
      </c>
    </row>
    <row r="242" ht="32" customHeight="1">
      <c r="A242" s="43" t="inlineStr">
        <is>
          <t>B-0241</t>
        </is>
      </c>
      <c r="B242" s="43" t="inlineStr">
        <is>
          <t>Base 276</t>
        </is>
      </c>
      <c r="C242" s="43" t="inlineStr">
        <is>
          <t>Base included</t>
        </is>
      </c>
      <c r="D242" s="43" t="n">
        <v>262</v>
      </c>
      <c r="E242" s="43" t="n">
        <v>241</v>
      </c>
      <c r="F242" s="43" t="n">
        <v>262</v>
      </c>
      <c r="G242" s="130" t="n"/>
      <c r="H242" s="130" t="n">
        <v>2022</v>
      </c>
      <c r="I242" s="41" t="inlineStr">
        <is>
          <t>MVS-GCN: A prior brain structure learning-guided multi-view graph convolution network for autism spectrum disorder diagnosis</t>
        </is>
      </c>
      <c r="J242" s="43" t="inlineStr">
        <is>
          <t>https://doi.org/10.1016/j.compbiomed.2022.105239</t>
        </is>
      </c>
      <c r="K242" s="43" t="n"/>
      <c r="L242" s="41" t="n"/>
      <c r="M242" s="43" t="n"/>
      <c r="N242" s="43" t="n"/>
      <c r="O242" s="43" t="inlineStr">
        <is>
          <t>included_prior_final_corpus</t>
        </is>
      </c>
      <c r="P242" s="41" t="inlineStr">
        <is>
          <t>Incluido en corpus final previo</t>
        </is>
      </c>
      <c r="Q242" s="43" t="inlineStr">
        <is>
          <t>Included base</t>
        </is>
      </c>
      <c r="R242" s="43" t="inlineStr">
        <is>
          <t>No</t>
        </is>
      </c>
      <c r="S242" s="41" t="inlineStr">
        <is>
          <t>Prior inclusion; not reassessed in this update</t>
        </is>
      </c>
      <c r="T242" s="41" t="str"/>
      <c r="U242" s="41" t="str"/>
      <c r="V242" s="43" t="n"/>
      <c r="W242" s="43" t="n">
        <v>262</v>
      </c>
      <c r="X242" s="43" t="inlineStr">
        <is>
          <t>https://doi.org/10.1016/j.compbiomed.2022.105239</t>
        </is>
      </c>
      <c r="Y242" s="43" t="inlineStr">
        <is>
          <t>doi:10.1016/j.compbiomed.2022.105239</t>
        </is>
      </c>
      <c r="Z242" s="43"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AA242" s="43" t="inlineStr">
        <is>
          <t>prior_final_corpus</t>
        </is>
      </c>
      <c r="AB242" s="43">
        <f>COUNTIF($A$2:$A$707,A242)</f>
        <v/>
      </c>
    </row>
    <row r="243" ht="32" customHeight="1">
      <c r="A243" s="43" t="inlineStr">
        <is>
          <t>B-0242</t>
        </is>
      </c>
      <c r="B243" s="43" t="inlineStr">
        <is>
          <t>Base 276</t>
        </is>
      </c>
      <c r="C243" s="43" t="inlineStr">
        <is>
          <t>Base included</t>
        </is>
      </c>
      <c r="D243" s="43" t="n">
        <v>263</v>
      </c>
      <c r="E243" s="43" t="n">
        <v>242</v>
      </c>
      <c r="F243" s="43" t="n">
        <v>263</v>
      </c>
      <c r="G243" s="130" t="n"/>
      <c r="H243" s="130" t="n">
        <v>2022</v>
      </c>
      <c r="I243" s="41" t="inlineStr">
        <is>
          <t>Neurodevelopmental model of schizophrenia revisited: similarity in individual deviation and idiosyncrasy from the normative model of whole-brain white matter tracts and shared brain-cognition covariation with ADHD and ASD</t>
        </is>
      </c>
      <c r="J243" s="43" t="inlineStr">
        <is>
          <t>https://doi.org/10.1038/s41380-022-01636-1</t>
        </is>
      </c>
      <c r="K243" s="43" t="n"/>
      <c r="L243" s="41" t="n"/>
      <c r="M243" s="43" t="n"/>
      <c r="N243" s="43" t="n"/>
      <c r="O243" s="43" t="inlineStr">
        <is>
          <t>included_prior_final_corpus</t>
        </is>
      </c>
      <c r="P243" s="41" t="inlineStr">
        <is>
          <t>Incluido en corpus final previo</t>
        </is>
      </c>
      <c r="Q243" s="43" t="inlineStr">
        <is>
          <t>Included base</t>
        </is>
      </c>
      <c r="R243" s="43" t="inlineStr">
        <is>
          <t>No</t>
        </is>
      </c>
      <c r="S243" s="41" t="inlineStr">
        <is>
          <t>Prior inclusion; not reassessed in this update</t>
        </is>
      </c>
      <c r="T243" s="41" t="str"/>
      <c r="U243" s="41" t="str"/>
      <c r="V243" s="43" t="n"/>
      <c r="W243" s="43" t="n">
        <v>263</v>
      </c>
      <c r="X243" s="43" t="inlineStr">
        <is>
          <t>https://doi.org/10.1038/s41380-022-01636-1</t>
        </is>
      </c>
      <c r="Y243" s="43" t="inlineStr">
        <is>
          <t>doi:10.1038/s41380-022-01636-1</t>
        </is>
      </c>
      <c r="Z243" s="43"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AA243" s="43" t="inlineStr">
        <is>
          <t>prior_final_corpus</t>
        </is>
      </c>
      <c r="AB243" s="43">
        <f>COUNTIF($A$2:$A$707,A243)</f>
        <v/>
      </c>
    </row>
    <row r="244" ht="32" customHeight="1">
      <c r="A244" s="43" t="inlineStr">
        <is>
          <t>B-0243</t>
        </is>
      </c>
      <c r="B244" s="43" t="inlineStr">
        <is>
          <t>Base 276</t>
        </is>
      </c>
      <c r="C244" s="43" t="inlineStr">
        <is>
          <t>Base included</t>
        </is>
      </c>
      <c r="D244" s="43" t="n">
        <v>264</v>
      </c>
      <c r="E244" s="43" t="n">
        <v>243</v>
      </c>
      <c r="F244" s="43" t="n">
        <v>264</v>
      </c>
      <c r="G244" s="130" t="n"/>
      <c r="H244" s="130" t="n">
        <v>2022</v>
      </c>
      <c r="I244" s="41" t="inlineStr">
        <is>
          <t>Non-Oscillatory Connectivity Approach for Classification of Autism Spectrum Disorder Subtypes Using Resting-State fMRI</t>
        </is>
      </c>
      <c r="J244" s="43" t="inlineStr">
        <is>
          <t>https://doi.org/10.1109/ACCESS.2022.3146719</t>
        </is>
      </c>
      <c r="K244" s="43" t="n"/>
      <c r="L244" s="41" t="n"/>
      <c r="M244" s="43" t="n"/>
      <c r="N244" s="43" t="n"/>
      <c r="O244" s="43" t="inlineStr">
        <is>
          <t>included_prior_final_corpus</t>
        </is>
      </c>
      <c r="P244" s="41" t="inlineStr">
        <is>
          <t>Incluido en corpus final previo</t>
        </is>
      </c>
      <c r="Q244" s="43" t="inlineStr">
        <is>
          <t>Included base</t>
        </is>
      </c>
      <c r="R244" s="43" t="inlineStr">
        <is>
          <t>No</t>
        </is>
      </c>
      <c r="S244" s="41" t="inlineStr">
        <is>
          <t>Prior inclusion; not reassessed in this update</t>
        </is>
      </c>
      <c r="T244" s="41" t="str"/>
      <c r="U244" s="41" t="str"/>
      <c r="V244" s="43" t="n"/>
      <c r="W244" s="43" t="n">
        <v>264</v>
      </c>
      <c r="X244" s="43" t="inlineStr">
        <is>
          <t>https://doi.org/10.1109/ACCESS.2022.3146719</t>
        </is>
      </c>
      <c r="Y244" s="43" t="inlineStr">
        <is>
          <t>doi:10.1109/access.2022.3146719</t>
        </is>
      </c>
      <c r="Z244" s="43"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AA244" s="43" t="inlineStr">
        <is>
          <t>prior_final_corpus</t>
        </is>
      </c>
      <c r="AB244" s="43">
        <f>COUNTIF($A$2:$A$707,A244)</f>
        <v/>
      </c>
    </row>
    <row r="245" ht="32" customHeight="1">
      <c r="A245" s="43" t="inlineStr">
        <is>
          <t>B-0244</t>
        </is>
      </c>
      <c r="B245" s="43" t="inlineStr">
        <is>
          <t>Base 276</t>
        </is>
      </c>
      <c r="C245" s="43" t="inlineStr">
        <is>
          <t>Base included</t>
        </is>
      </c>
      <c r="D245" s="43" t="n">
        <v>265</v>
      </c>
      <c r="E245" s="43" t="n">
        <v>244</v>
      </c>
      <c r="F245" s="43" t="n">
        <v>265</v>
      </c>
      <c r="G245" s="130" t="n"/>
      <c r="H245" s="130" t="n">
        <v>2024</v>
      </c>
      <c r="I245" s="41" t="inlineStr">
        <is>
          <t>Personalized identification of autism-related bacteria in the gut microbiome using explainable artificial intelligence</t>
        </is>
      </c>
      <c r="J245" s="43" t="inlineStr">
        <is>
          <t>https://doi.org/10.1016/j.isci.2024.110709</t>
        </is>
      </c>
      <c r="K245" s="43" t="n"/>
      <c r="L245" s="41" t="n"/>
      <c r="M245" s="43" t="n"/>
      <c r="N245" s="43" t="n"/>
      <c r="O245" s="43" t="inlineStr">
        <is>
          <t>included_prior_final_corpus</t>
        </is>
      </c>
      <c r="P245" s="41" t="inlineStr">
        <is>
          <t>Incluido en corpus final previo</t>
        </is>
      </c>
      <c r="Q245" s="43" t="inlineStr">
        <is>
          <t>Included base</t>
        </is>
      </c>
      <c r="R245" s="43" t="inlineStr">
        <is>
          <t>No</t>
        </is>
      </c>
      <c r="S245" s="41" t="inlineStr">
        <is>
          <t>Prior inclusion; not reassessed in this update</t>
        </is>
      </c>
      <c r="T245" s="41" t="str"/>
      <c r="U245" s="41" t="str"/>
      <c r="V245" s="43" t="n"/>
      <c r="W245" s="43" t="n">
        <v>265</v>
      </c>
      <c r="X245" s="43" t="inlineStr">
        <is>
          <t>https://doi.org/10.1016/j.isci.2024.110709</t>
        </is>
      </c>
      <c r="Y245" s="43" t="inlineStr">
        <is>
          <t>doi:10.1016/j.isci.2024.110709</t>
        </is>
      </c>
      <c r="Z245" s="43"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AA245" s="43" t="inlineStr">
        <is>
          <t>prior_final_corpus</t>
        </is>
      </c>
      <c r="AB245" s="43">
        <f>COUNTIF($A$2:$A$707,A245)</f>
        <v/>
      </c>
    </row>
    <row r="246" ht="32" customHeight="1">
      <c r="A246" s="43" t="inlineStr">
        <is>
          <t>B-0245</t>
        </is>
      </c>
      <c r="B246" s="43" t="inlineStr">
        <is>
          <t>Base 276</t>
        </is>
      </c>
      <c r="C246" s="43" t="inlineStr">
        <is>
          <t>Base included</t>
        </is>
      </c>
      <c r="D246" s="43" t="n">
        <v>266</v>
      </c>
      <c r="E246" s="43" t="n">
        <v>245</v>
      </c>
      <c r="F246" s="43" t="n">
        <v>266</v>
      </c>
      <c r="G246" s="130" t="n"/>
      <c r="H246" s="130" t="n">
        <v>2025</v>
      </c>
      <c r="I246" s="41" t="inlineStr">
        <is>
          <t>Prenatal exposure to criteria air pollution and traffic-related air toxics and risk of autism spectrum disorder: A population-based cohort study of California births (1990–2018)</t>
        </is>
      </c>
      <c r="J246" s="43" t="inlineStr">
        <is>
          <t>https://doi.org/10.1016/j.envint.2025.109562</t>
        </is>
      </c>
      <c r="K246" s="43" t="n"/>
      <c r="L246" s="41" t="n"/>
      <c r="M246" s="43" t="n"/>
      <c r="N246" s="43" t="n"/>
      <c r="O246" s="43" t="inlineStr">
        <is>
          <t>included_prior_final_corpus</t>
        </is>
      </c>
      <c r="P246" s="41" t="inlineStr">
        <is>
          <t>Incluido en corpus final previo</t>
        </is>
      </c>
      <c r="Q246" s="43" t="inlineStr">
        <is>
          <t>Included base</t>
        </is>
      </c>
      <c r="R246" s="43" t="inlineStr">
        <is>
          <t>No</t>
        </is>
      </c>
      <c r="S246" s="41" t="inlineStr">
        <is>
          <t>Prior inclusion; not reassessed in this update</t>
        </is>
      </c>
      <c r="T246" s="41" t="str"/>
      <c r="U246" s="41" t="str"/>
      <c r="V246" s="43" t="n"/>
      <c r="W246" s="43" t="n">
        <v>266</v>
      </c>
      <c r="X246" s="43" t="inlineStr">
        <is>
          <t>https://doi.org/10.1016/j.envint.2025.109562</t>
        </is>
      </c>
      <c r="Y246" s="43" t="inlineStr">
        <is>
          <t>doi:10.1016/j.envint.2025.109562</t>
        </is>
      </c>
      <c r="Z246" s="43"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AA246" s="43" t="inlineStr">
        <is>
          <t>prior_final_corpus</t>
        </is>
      </c>
      <c r="AB246" s="43">
        <f>COUNTIF($A$2:$A$707,A246)</f>
        <v/>
      </c>
    </row>
    <row r="247" ht="32" customHeight="1">
      <c r="A247" s="43" t="inlineStr">
        <is>
          <t>B-0246</t>
        </is>
      </c>
      <c r="B247" s="43" t="inlineStr">
        <is>
          <t>Base 276</t>
        </is>
      </c>
      <c r="C247" s="43" t="inlineStr">
        <is>
          <t>Base included</t>
        </is>
      </c>
      <c r="D247" s="43" t="n">
        <v>267</v>
      </c>
      <c r="E247" s="43" t="n">
        <v>246</v>
      </c>
      <c r="F247" s="43" t="n">
        <v>267</v>
      </c>
      <c r="G247" s="130" t="n"/>
      <c r="H247" s="130" t="n">
        <v>2018</v>
      </c>
      <c r="I247" s="41" t="inlineStr">
        <is>
          <t>Risk assessment for parents who suspect their child has autism spectrum disorder: Machine learning approach</t>
        </is>
      </c>
      <c r="J247" s="43" t="inlineStr">
        <is>
          <t>https://doi.org/10.2196/jmir.9496</t>
        </is>
      </c>
      <c r="K247" s="43" t="n"/>
      <c r="L247" s="41" t="n"/>
      <c r="M247" s="43" t="n"/>
      <c r="N247" s="43" t="n"/>
      <c r="O247" s="43" t="inlineStr">
        <is>
          <t>included_prior_final_corpus</t>
        </is>
      </c>
      <c r="P247" s="41" t="inlineStr">
        <is>
          <t>Incluido en corpus final previo</t>
        </is>
      </c>
      <c r="Q247" s="43" t="inlineStr">
        <is>
          <t>Included base</t>
        </is>
      </c>
      <c r="R247" s="43" t="inlineStr">
        <is>
          <t>No</t>
        </is>
      </c>
      <c r="S247" s="41" t="inlineStr">
        <is>
          <t>Prior inclusion; not reassessed in this update</t>
        </is>
      </c>
      <c r="T247" s="41" t="str"/>
      <c r="U247" s="41" t="str"/>
      <c r="V247" s="43" t="n"/>
      <c r="W247" s="43" t="n">
        <v>267</v>
      </c>
      <c r="X247" s="43" t="inlineStr">
        <is>
          <t>https://doi.org/10.2196/jmir.9496</t>
        </is>
      </c>
      <c r="Y247" s="43" t="inlineStr">
        <is>
          <t>doi:10.2196/jmir.9496</t>
        </is>
      </c>
      <c r="Z247" s="43"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AA247" s="43" t="inlineStr">
        <is>
          <t>prior_final_corpus</t>
        </is>
      </c>
      <c r="AB247" s="43">
        <f>COUNTIF($A$2:$A$707,A247)</f>
        <v/>
      </c>
    </row>
    <row r="248" ht="32" customHeight="1">
      <c r="A248" s="43" t="inlineStr">
        <is>
          <t>B-0247</t>
        </is>
      </c>
      <c r="B248" s="43" t="inlineStr">
        <is>
          <t>Base 276</t>
        </is>
      </c>
      <c r="C248" s="43" t="inlineStr">
        <is>
          <t>Base included</t>
        </is>
      </c>
      <c r="D248" s="43" t="n">
        <v>268</v>
      </c>
      <c r="E248" s="43" t="n">
        <v>247</v>
      </c>
      <c r="F248" s="43" t="n">
        <v>268</v>
      </c>
      <c r="G248" s="130" t="n"/>
      <c r="H248" s="130" t="n">
        <v>2024</v>
      </c>
      <c r="I248" s="41" t="inlineStr">
        <is>
          <t>Robust Low Complexity Framework for Early Diagnosis of Autism Spectrum Disorder Based on Cross Wavelet Transform and Deep Transfer Learning</t>
        </is>
      </c>
      <c r="J248" s="43" t="inlineStr">
        <is>
          <t>https://doi.org/10.1007/s42979-023-02564-9</t>
        </is>
      </c>
      <c r="K248" s="43" t="n"/>
      <c r="L248" s="41" t="n"/>
      <c r="M248" s="43" t="n"/>
      <c r="N248" s="43" t="n"/>
      <c r="O248" s="43" t="inlineStr">
        <is>
          <t>included_prior_final_corpus</t>
        </is>
      </c>
      <c r="P248" s="41" t="inlineStr">
        <is>
          <t>Incluido en corpus final previo</t>
        </is>
      </c>
      <c r="Q248" s="43" t="inlineStr">
        <is>
          <t>Included base</t>
        </is>
      </c>
      <c r="R248" s="43" t="inlineStr">
        <is>
          <t>No</t>
        </is>
      </c>
      <c r="S248" s="41" t="inlineStr">
        <is>
          <t>Prior inclusion; not reassessed in this update</t>
        </is>
      </c>
      <c r="T248" s="41" t="str"/>
      <c r="U248" s="41" t="str"/>
      <c r="V248" s="43" t="n"/>
      <c r="W248" s="43" t="n">
        <v>268</v>
      </c>
      <c r="X248" s="43" t="inlineStr">
        <is>
          <t>https://doi.org/10.1007/s42979-023-02564-9</t>
        </is>
      </c>
      <c r="Y248" s="43" t="inlineStr">
        <is>
          <t>doi:10.1007/s42979-023-02564-9</t>
        </is>
      </c>
      <c r="Z248" s="43"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AA248" s="43" t="inlineStr">
        <is>
          <t>prior_final_corpus</t>
        </is>
      </c>
      <c r="AB248" s="43">
        <f>COUNTIF($A$2:$A$707,A248)</f>
        <v/>
      </c>
    </row>
    <row r="249" ht="32" customHeight="1">
      <c r="A249" s="43" t="inlineStr">
        <is>
          <t>B-0248</t>
        </is>
      </c>
      <c r="B249" s="43" t="inlineStr">
        <is>
          <t>Base 276</t>
        </is>
      </c>
      <c r="C249" s="43" t="inlineStr">
        <is>
          <t>Base included</t>
        </is>
      </c>
      <c r="D249" s="43" t="n">
        <v>269</v>
      </c>
      <c r="E249" s="43" t="n">
        <v>248</v>
      </c>
      <c r="F249" s="43" t="n">
        <v>269</v>
      </c>
      <c r="G249" s="130" t="n"/>
      <c r="H249" s="130" t="n">
        <v>2020</v>
      </c>
      <c r="I249" s="41" t="inlineStr">
        <is>
          <t>Self-weighted adaptive structure learning for ASD diagnosis via multi-template multi-center representation</t>
        </is>
      </c>
      <c r="J249" s="43" t="inlineStr">
        <is>
          <t>https://doi.org/10.1016/j.media.2020.101662</t>
        </is>
      </c>
      <c r="K249" s="43" t="n"/>
      <c r="L249" s="41" t="n"/>
      <c r="M249" s="43" t="n"/>
      <c r="N249" s="43" t="n"/>
      <c r="O249" s="43" t="inlineStr">
        <is>
          <t>included_prior_final_corpus</t>
        </is>
      </c>
      <c r="P249" s="41" t="inlineStr">
        <is>
          <t>Incluido en corpus final previo</t>
        </is>
      </c>
      <c r="Q249" s="43" t="inlineStr">
        <is>
          <t>Included base</t>
        </is>
      </c>
      <c r="R249" s="43" t="inlineStr">
        <is>
          <t>No</t>
        </is>
      </c>
      <c r="S249" s="41" t="inlineStr">
        <is>
          <t>Prior inclusion; not reassessed in this update</t>
        </is>
      </c>
      <c r="T249" s="41" t="str"/>
      <c r="U249" s="41" t="str"/>
      <c r="V249" s="43" t="n"/>
      <c r="W249" s="43" t="n">
        <v>269</v>
      </c>
      <c r="X249" s="43" t="inlineStr">
        <is>
          <t>https://doi.org/10.1016/j.media.2020.101662</t>
        </is>
      </c>
      <c r="Y249" s="43" t="inlineStr">
        <is>
          <t>doi:10.1016/j.media.2020.101662</t>
        </is>
      </c>
      <c r="Z249" s="43"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AA249" s="43" t="inlineStr">
        <is>
          <t>prior_final_corpus</t>
        </is>
      </c>
      <c r="AB249" s="43">
        <f>COUNTIF($A$2:$A$707,A249)</f>
        <v/>
      </c>
    </row>
    <row r="250" ht="32" customHeight="1">
      <c r="A250" s="43" t="inlineStr">
        <is>
          <t>B-0249</t>
        </is>
      </c>
      <c r="B250" s="43" t="inlineStr">
        <is>
          <t>Base 276</t>
        </is>
      </c>
      <c r="C250" s="43" t="inlineStr">
        <is>
          <t>Base included</t>
        </is>
      </c>
      <c r="D250" s="43" t="n">
        <v>270</v>
      </c>
      <c r="E250" s="43" t="n">
        <v>249</v>
      </c>
      <c r="F250" s="43" t="n">
        <v>270</v>
      </c>
      <c r="G250" s="130" t="n"/>
      <c r="H250" s="130" t="n">
        <v>2020</v>
      </c>
      <c r="I250" s="41" t="inlineStr">
        <is>
          <t>Smart bed based daytime behavior prediction in Children with autism spectrum disorder - A Pilot Study</t>
        </is>
      </c>
      <c r="J250" s="43" t="inlineStr">
        <is>
          <t>https://doi.org/10.1016/j.medengphy.2020.07.004</t>
        </is>
      </c>
      <c r="K250" s="43" t="n"/>
      <c r="L250" s="41" t="n"/>
      <c r="M250" s="43" t="n"/>
      <c r="N250" s="43" t="n"/>
      <c r="O250" s="43" t="inlineStr">
        <is>
          <t>included_prior_final_corpus</t>
        </is>
      </c>
      <c r="P250" s="41" t="inlineStr">
        <is>
          <t>Incluido en corpus final previo</t>
        </is>
      </c>
      <c r="Q250" s="43" t="inlineStr">
        <is>
          <t>Included base</t>
        </is>
      </c>
      <c r="R250" s="43" t="inlineStr">
        <is>
          <t>No</t>
        </is>
      </c>
      <c r="S250" s="41" t="inlineStr">
        <is>
          <t>Prior inclusion; not reassessed in this update</t>
        </is>
      </c>
      <c r="T250" s="41" t="str"/>
      <c r="U250" s="41" t="str"/>
      <c r="V250" s="43" t="n"/>
      <c r="W250" s="43" t="n">
        <v>270</v>
      </c>
      <c r="X250" s="43" t="inlineStr">
        <is>
          <t>https://doi.org/10.1016/j.medengphy.2020.07.004</t>
        </is>
      </c>
      <c r="Y250" s="43" t="inlineStr">
        <is>
          <t>doi:10.1016/j.medengphy.2020.07.004</t>
        </is>
      </c>
      <c r="Z250" s="43"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AA250" s="43" t="inlineStr">
        <is>
          <t>prior_final_corpus</t>
        </is>
      </c>
      <c r="AB250" s="43">
        <f>COUNTIF($A$2:$A$707,A250)</f>
        <v/>
      </c>
    </row>
    <row r="251" ht="32" customHeight="1">
      <c r="A251" s="43" t="inlineStr">
        <is>
          <t>B-0250</t>
        </is>
      </c>
      <c r="B251" s="43" t="inlineStr">
        <is>
          <t>Base 276</t>
        </is>
      </c>
      <c r="C251" s="43" t="inlineStr">
        <is>
          <t>Base included</t>
        </is>
      </c>
      <c r="D251" s="43" t="n">
        <v>272</v>
      </c>
      <c r="E251" s="43" t="n">
        <v>250</v>
      </c>
      <c r="F251" s="43" t="n">
        <v>272</v>
      </c>
      <c r="G251" s="130" t="n"/>
      <c r="H251" s="130" t="n">
        <v>2018</v>
      </c>
      <c r="I251" s="41" t="inlineStr">
        <is>
          <t>Subtyping cognitive profiles in Autism Spectrum Disorder using a Functional Random Forest algorithm</t>
        </is>
      </c>
      <c r="J251" s="43" t="inlineStr">
        <is>
          <t>https://doi.org/10.1016/j.neuroimage.2017.12.044</t>
        </is>
      </c>
      <c r="K251" s="43" t="n"/>
      <c r="L251" s="41" t="n"/>
      <c r="M251" s="43" t="n"/>
      <c r="N251" s="43" t="n"/>
      <c r="O251" s="43" t="inlineStr">
        <is>
          <t>included_prior_final_corpus</t>
        </is>
      </c>
      <c r="P251" s="41" t="inlineStr">
        <is>
          <t>Incluido en corpus final previo</t>
        </is>
      </c>
      <c r="Q251" s="43" t="inlineStr">
        <is>
          <t>Included base</t>
        </is>
      </c>
      <c r="R251" s="43" t="inlineStr">
        <is>
          <t>No</t>
        </is>
      </c>
      <c r="S251" s="41" t="inlineStr">
        <is>
          <t>Prior inclusion; not reassessed in this update</t>
        </is>
      </c>
      <c r="T251" s="41" t="str"/>
      <c r="U251" s="41" t="str"/>
      <c r="V251" s="43" t="n"/>
      <c r="W251" s="43" t="n">
        <v>272</v>
      </c>
      <c r="X251" s="43" t="inlineStr">
        <is>
          <t>https://doi.org/10.1016/j.neuroimage.2017.12.044</t>
        </is>
      </c>
      <c r="Y251" s="43" t="inlineStr">
        <is>
          <t>doi:10.1016/j.neuroimage.2017.12.044</t>
        </is>
      </c>
      <c r="Z251" s="43"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AA251" s="43" t="inlineStr">
        <is>
          <t>prior_final_corpus</t>
        </is>
      </c>
      <c r="AB251" s="43">
        <f>COUNTIF($A$2:$A$707,A251)</f>
        <v/>
      </c>
    </row>
    <row r="252" ht="32" customHeight="1">
      <c r="A252" s="43" t="inlineStr">
        <is>
          <t>B-0251</t>
        </is>
      </c>
      <c r="B252" s="43" t="inlineStr">
        <is>
          <t>Base 276</t>
        </is>
      </c>
      <c r="C252" s="43" t="inlineStr">
        <is>
          <t>Base included</t>
        </is>
      </c>
      <c r="D252" s="43" t="n">
        <v>273</v>
      </c>
      <c r="E252" s="43" t="n">
        <v>251</v>
      </c>
      <c r="F252" s="43" t="n">
        <v>273</v>
      </c>
      <c r="G252" s="130" t="n"/>
      <c r="H252" s="130" t="n">
        <v>2021</v>
      </c>
      <c r="I252" s="41" t="inlineStr">
        <is>
          <t>Towards autism subtype detection through identification of discriminatory factors using machine learning</t>
        </is>
      </c>
      <c r="J252" s="43" t="inlineStr">
        <is>
          <t>https://doi.org/10.1007/978-3-030-86993-9_36</t>
        </is>
      </c>
      <c r="K252" s="43" t="n"/>
      <c r="L252" s="41" t="n"/>
      <c r="M252" s="43" t="n"/>
      <c r="N252" s="43" t="n"/>
      <c r="O252" s="43" t="inlineStr">
        <is>
          <t>included_prior_final_corpus</t>
        </is>
      </c>
      <c r="P252" s="41" t="inlineStr">
        <is>
          <t>Incluido en corpus final previo</t>
        </is>
      </c>
      <c r="Q252" s="43" t="inlineStr">
        <is>
          <t>Included base</t>
        </is>
      </c>
      <c r="R252" s="43" t="inlineStr">
        <is>
          <t>No</t>
        </is>
      </c>
      <c r="S252" s="41" t="inlineStr">
        <is>
          <t>Prior inclusion; not reassessed in this update</t>
        </is>
      </c>
      <c r="T252" s="41" t="str"/>
      <c r="U252" s="41" t="str"/>
      <c r="V252" s="43" t="n"/>
      <c r="W252" s="43" t="n">
        <v>273</v>
      </c>
      <c r="X252" s="43" t="inlineStr">
        <is>
          <t>https://doi.org/10.1007/978-3-030-86993-9_36</t>
        </is>
      </c>
      <c r="Y252" s="43" t="inlineStr">
        <is>
          <t>doi:10.1007/978-3-030-86993-9_36</t>
        </is>
      </c>
      <c r="Z252" s="43"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AA252" s="43" t="inlineStr">
        <is>
          <t>prior_final_corpus</t>
        </is>
      </c>
      <c r="AB252" s="43">
        <f>COUNTIF($A$2:$A$707,A252)</f>
        <v/>
      </c>
    </row>
    <row r="253" ht="32" customHeight="1">
      <c r="A253" s="43" t="inlineStr">
        <is>
          <t>B-0252</t>
        </is>
      </c>
      <c r="B253" s="43" t="inlineStr">
        <is>
          <t>Base 276</t>
        </is>
      </c>
      <c r="C253" s="43" t="inlineStr">
        <is>
          <t>Base included</t>
        </is>
      </c>
      <c r="D253" s="43" t="n">
        <v>274</v>
      </c>
      <c r="E253" s="43" t="n">
        <v>252</v>
      </c>
      <c r="F253" s="43" t="n">
        <v>274</v>
      </c>
      <c r="G253" s="130" t="n"/>
      <c r="H253" s="130" t="n">
        <v>2022</v>
      </c>
      <c r="I253" s="41" t="inlineStr">
        <is>
          <t>‘IoT and AI-Based Application for Automatic Interpretation of the Affective State of Children Diagnosed with Autism</t>
        </is>
      </c>
      <c r="J253" s="43" t="inlineStr">
        <is>
          <t>https://doi.org/10.3390/s22072528</t>
        </is>
      </c>
      <c r="K253" s="43" t="n"/>
      <c r="L253" s="41" t="n"/>
      <c r="M253" s="43" t="n"/>
      <c r="N253" s="43" t="n"/>
      <c r="O253" s="43" t="inlineStr">
        <is>
          <t>included_prior_final_corpus</t>
        </is>
      </c>
      <c r="P253" s="41" t="inlineStr">
        <is>
          <t>Incluido en corpus final previo</t>
        </is>
      </c>
      <c r="Q253" s="43" t="inlineStr">
        <is>
          <t>Included base</t>
        </is>
      </c>
      <c r="R253" s="43" t="inlineStr">
        <is>
          <t>No</t>
        </is>
      </c>
      <c r="S253" s="41" t="inlineStr">
        <is>
          <t>Prior inclusion; not reassessed in this update</t>
        </is>
      </c>
      <c r="T253" s="41" t="str"/>
      <c r="U253" s="41" t="str"/>
      <c r="V253" s="43" t="n"/>
      <c r="W253" s="43" t="n">
        <v>274</v>
      </c>
      <c r="X253" s="43" t="inlineStr">
        <is>
          <t>https://doi.org/10.3390/s22072528</t>
        </is>
      </c>
      <c r="Y253" s="43" t="inlineStr">
        <is>
          <t>doi:10.3390/s22072528</t>
        </is>
      </c>
      <c r="Z253" s="43"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AA253" s="43" t="inlineStr">
        <is>
          <t>prior_final_corpus</t>
        </is>
      </c>
      <c r="AB253" s="43">
        <f>COUNTIF($A$2:$A$707,A253)</f>
        <v/>
      </c>
    </row>
    <row r="254" ht="32" customHeight="1">
      <c r="A254" s="43" t="inlineStr">
        <is>
          <t>B-0253</t>
        </is>
      </c>
      <c r="B254" s="43" t="inlineStr">
        <is>
          <t>Base 276</t>
        </is>
      </c>
      <c r="C254" s="43" t="inlineStr">
        <is>
          <t>Base included</t>
        </is>
      </c>
      <c r="D254" s="43" t="n">
        <v>275</v>
      </c>
      <c r="E254" s="43" t="n">
        <v>253</v>
      </c>
      <c r="F254" s="43" t="n">
        <v>275</v>
      </c>
      <c r="G254" s="130" t="n"/>
      <c r="H254" s="130" t="n">
        <v>2023</v>
      </c>
      <c r="I254" s="41" t="inlineStr">
        <is>
          <t>A Fusion-Based Machine Learning Approach for Autism Detection in Young Children Using Magnetoencephalography Signals</t>
        </is>
      </c>
      <c r="J254" s="43" t="inlineStr">
        <is>
          <t>https://doi.org/10.1007/s10803-022-05767-w</t>
        </is>
      </c>
      <c r="K254" s="43" t="n"/>
      <c r="L254" s="41" t="n"/>
      <c r="M254" s="43" t="n"/>
      <c r="N254" s="43" t="n"/>
      <c r="O254" s="43" t="inlineStr">
        <is>
          <t>included_prior_final_corpus</t>
        </is>
      </c>
      <c r="P254" s="41" t="inlineStr">
        <is>
          <t>Incluido en corpus final previo</t>
        </is>
      </c>
      <c r="Q254" s="43" t="inlineStr">
        <is>
          <t>Included base</t>
        </is>
      </c>
      <c r="R254" s="43" t="inlineStr">
        <is>
          <t>No</t>
        </is>
      </c>
      <c r="S254" s="41" t="inlineStr">
        <is>
          <t>Prior inclusion; not reassessed in this update</t>
        </is>
      </c>
      <c r="T254" s="41" t="str"/>
      <c r="U254" s="41" t="str"/>
      <c r="V254" s="43" t="n"/>
      <c r="W254" s="43" t="n">
        <v>275</v>
      </c>
      <c r="X254" s="43" t="inlineStr">
        <is>
          <t>https://doi.org/10.1007/s10803-022-05767-w</t>
        </is>
      </c>
      <c r="Y254" s="43" t="inlineStr">
        <is>
          <t>doi:10.1007/s10803-022-05767-w</t>
        </is>
      </c>
      <c r="Z254" s="43"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AA254" s="43" t="inlineStr">
        <is>
          <t>prior_final_corpus</t>
        </is>
      </c>
      <c r="AB254" s="43">
        <f>COUNTIF($A$2:$A$707,A254)</f>
        <v/>
      </c>
    </row>
    <row r="255" ht="32" customHeight="1">
      <c r="A255" s="43" t="inlineStr">
        <is>
          <t>B-0254</t>
        </is>
      </c>
      <c r="B255" s="43" t="inlineStr">
        <is>
          <t>Base 276</t>
        </is>
      </c>
      <c r="C255" s="43" t="inlineStr">
        <is>
          <t>Base included</t>
        </is>
      </c>
      <c r="D255" s="43" t="n">
        <v>276</v>
      </c>
      <c r="E255" s="43" t="n">
        <v>254</v>
      </c>
      <c r="F255" s="43" t="n">
        <v>276</v>
      </c>
      <c r="G255" s="130" t="n"/>
      <c r="H255" s="130" t="n">
        <v>2014</v>
      </c>
      <c r="I255" s="41" t="inlineStr">
        <is>
          <t>A situation-aware system for the detection of motion disorders of patients with Autism Spectrum Disorders</t>
        </is>
      </c>
      <c r="J255" s="43" t="inlineStr">
        <is>
          <t>https://doi.org/10.1016/j.eswa.2014.05.011</t>
        </is>
      </c>
      <c r="K255" s="43" t="n"/>
      <c r="L255" s="41" t="n"/>
      <c r="M255" s="43" t="n"/>
      <c r="N255" s="43" t="n"/>
      <c r="O255" s="43" t="inlineStr">
        <is>
          <t>included_prior_final_corpus</t>
        </is>
      </c>
      <c r="P255" s="41" t="inlineStr">
        <is>
          <t>Incluido en corpus final previo</t>
        </is>
      </c>
      <c r="Q255" s="43" t="inlineStr">
        <is>
          <t>Included base</t>
        </is>
      </c>
      <c r="R255" s="43" t="inlineStr">
        <is>
          <t>No</t>
        </is>
      </c>
      <c r="S255" s="41" t="inlineStr">
        <is>
          <t>Prior inclusion; not reassessed in this update</t>
        </is>
      </c>
      <c r="T255" s="41" t="str"/>
      <c r="U255" s="41" t="str"/>
      <c r="V255" s="43" t="n"/>
      <c r="W255" s="43" t="n">
        <v>276</v>
      </c>
      <c r="X255" s="43" t="inlineStr">
        <is>
          <t>https://doi.org/10.1016/j.eswa.2014.05.011</t>
        </is>
      </c>
      <c r="Y255" s="43" t="inlineStr">
        <is>
          <t>doi:10.1016/j.eswa.2014.05.011</t>
        </is>
      </c>
      <c r="Z255" s="43"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AA255" s="43" t="inlineStr">
        <is>
          <t>prior_final_corpus</t>
        </is>
      </c>
      <c r="AB255" s="43">
        <f>COUNTIF($A$2:$A$707,A255)</f>
        <v/>
      </c>
    </row>
    <row r="256" ht="32" customHeight="1">
      <c r="A256" s="43" t="inlineStr">
        <is>
          <t>B-0255</t>
        </is>
      </c>
      <c r="B256" s="43" t="inlineStr">
        <is>
          <t>Base 276</t>
        </is>
      </c>
      <c r="C256" s="43" t="inlineStr">
        <is>
          <t>Base included</t>
        </is>
      </c>
      <c r="D256" s="43" t="n">
        <v>277</v>
      </c>
      <c r="E256" s="43" t="n">
        <v>255</v>
      </c>
      <c r="F256" s="43" t="n">
        <v>277</v>
      </c>
      <c r="G256" s="130" t="n"/>
      <c r="H256" s="130" t="n">
        <v>2023</v>
      </c>
      <c r="I256" s="41" t="inlineStr">
        <is>
          <t>Accurate corresponding fiber tract segmentation via FiberGeoMap learner with application to autism</t>
        </is>
      </c>
      <c r="J256" s="43" t="inlineStr">
        <is>
          <t>https://doi.org/10.1093/cercor/bhad125</t>
        </is>
      </c>
      <c r="K256" s="43" t="n"/>
      <c r="L256" s="41" t="n"/>
      <c r="M256" s="43" t="n"/>
      <c r="N256" s="43" t="n"/>
      <c r="O256" s="43" t="inlineStr">
        <is>
          <t>included_prior_final_corpus</t>
        </is>
      </c>
      <c r="P256" s="41" t="inlineStr">
        <is>
          <t>Incluido en corpus final previo</t>
        </is>
      </c>
      <c r="Q256" s="43" t="inlineStr">
        <is>
          <t>Included base</t>
        </is>
      </c>
      <c r="R256" s="43" t="inlineStr">
        <is>
          <t>No</t>
        </is>
      </c>
      <c r="S256" s="41" t="inlineStr">
        <is>
          <t>Prior inclusion; not reassessed in this update</t>
        </is>
      </c>
      <c r="T256" s="41" t="str"/>
      <c r="U256" s="41" t="str"/>
      <c r="V256" s="43" t="n"/>
      <c r="W256" s="43" t="n">
        <v>277</v>
      </c>
      <c r="X256" s="43" t="inlineStr">
        <is>
          <t>https://doi.org/10.1093/cercor/bhad125</t>
        </is>
      </c>
      <c r="Y256" s="43" t="inlineStr">
        <is>
          <t>doi:10.1093/cercor/bhad125</t>
        </is>
      </c>
      <c r="Z256" s="43"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AA256" s="43" t="inlineStr">
        <is>
          <t>prior_final_corpus</t>
        </is>
      </c>
      <c r="AB256" s="43">
        <f>COUNTIF($A$2:$A$707,A256)</f>
        <v/>
      </c>
    </row>
    <row r="257" ht="32" customHeight="1">
      <c r="A257" s="43" t="inlineStr">
        <is>
          <t>B-0256</t>
        </is>
      </c>
      <c r="B257" s="43" t="inlineStr">
        <is>
          <t>Base 276</t>
        </is>
      </c>
      <c r="C257" s="43" t="inlineStr">
        <is>
          <t>Base included</t>
        </is>
      </c>
      <c r="D257" s="43" t="n">
        <v>278</v>
      </c>
      <c r="E257" s="43" t="n">
        <v>256</v>
      </c>
      <c r="F257" s="43" t="n">
        <v>278</v>
      </c>
      <c r="G257" s="130" t="n"/>
      <c r="H257" s="130" t="n">
        <v>2017</v>
      </c>
      <c r="I257" s="41" t="inlineStr">
        <is>
          <t>Autism risk classification using placental chorionic surface vascular network features</t>
        </is>
      </c>
      <c r="J257" s="43" t="inlineStr">
        <is>
          <t>https://doi.org/10.1186/S12911-017-0564-8</t>
        </is>
      </c>
      <c r="K257" s="43" t="n"/>
      <c r="L257" s="41" t="n"/>
      <c r="M257" s="43" t="n"/>
      <c r="N257" s="43" t="n"/>
      <c r="O257" s="43" t="inlineStr">
        <is>
          <t>included_prior_final_corpus</t>
        </is>
      </c>
      <c r="P257" s="41" t="inlineStr">
        <is>
          <t>Incluido en corpus final previo</t>
        </is>
      </c>
      <c r="Q257" s="43" t="inlineStr">
        <is>
          <t>Included base</t>
        </is>
      </c>
      <c r="R257" s="43" t="inlineStr">
        <is>
          <t>No</t>
        </is>
      </c>
      <c r="S257" s="41" t="inlineStr">
        <is>
          <t>Prior inclusion; not reassessed in this update</t>
        </is>
      </c>
      <c r="T257" s="41" t="str"/>
      <c r="U257" s="41" t="str"/>
      <c r="V257" s="43" t="n"/>
      <c r="W257" s="43" t="n">
        <v>278</v>
      </c>
      <c r="X257" s="43" t="inlineStr">
        <is>
          <t>https://doi.org/10.1186/S12911-017-0564-8</t>
        </is>
      </c>
      <c r="Y257" s="43" t="inlineStr">
        <is>
          <t>doi:10.1186/s12911-017-0564-8</t>
        </is>
      </c>
      <c r="Z257" s="43"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AA257" s="43" t="inlineStr">
        <is>
          <t>prior_final_corpus</t>
        </is>
      </c>
      <c r="AB257" s="43">
        <f>COUNTIF($A$2:$A$707,A257)</f>
        <v/>
      </c>
    </row>
    <row r="258" ht="32" customHeight="1">
      <c r="A258" s="43" t="inlineStr">
        <is>
          <t>B-0257</t>
        </is>
      </c>
      <c r="B258" s="43" t="inlineStr">
        <is>
          <t>Base 276</t>
        </is>
      </c>
      <c r="C258" s="43" t="inlineStr">
        <is>
          <t>Base included</t>
        </is>
      </c>
      <c r="D258" s="43" t="n">
        <v>279</v>
      </c>
      <c r="E258" s="43" t="n">
        <v>257</v>
      </c>
      <c r="F258" s="43" t="n">
        <v>279</v>
      </c>
      <c r="G258" s="130" t="n"/>
      <c r="H258" s="130" t="n">
        <v>2022</v>
      </c>
      <c r="I258" s="41" t="inlineStr">
        <is>
          <t>Autism spectrum disorder detection using sequential minimal optimization-support vector machine hybrid classifier according to history of jaundice and family autism in children</t>
        </is>
      </c>
      <c r="J258" s="43" t="inlineStr">
        <is>
          <t>https://doi.org/10.1002/CPE.6498</t>
        </is>
      </c>
      <c r="K258" s="43" t="n"/>
      <c r="L258" s="41" t="n"/>
      <c r="M258" s="43" t="n"/>
      <c r="N258" s="43" t="n"/>
      <c r="O258" s="43" t="inlineStr">
        <is>
          <t>included_prior_final_corpus</t>
        </is>
      </c>
      <c r="P258" s="41" t="inlineStr">
        <is>
          <t>Incluido en corpus final previo</t>
        </is>
      </c>
      <c r="Q258" s="43" t="inlineStr">
        <is>
          <t>Included base</t>
        </is>
      </c>
      <c r="R258" s="43" t="inlineStr">
        <is>
          <t>No</t>
        </is>
      </c>
      <c r="S258" s="41" t="inlineStr">
        <is>
          <t>Prior inclusion; not reassessed in this update</t>
        </is>
      </c>
      <c r="T258" s="41" t="str"/>
      <c r="U258" s="41" t="str"/>
      <c r="V258" s="43" t="n"/>
      <c r="W258" s="43" t="n">
        <v>279</v>
      </c>
      <c r="X258" s="43" t="inlineStr">
        <is>
          <t>https://doi.org/10.1002/CPE.6498</t>
        </is>
      </c>
      <c r="Y258" s="43" t="inlineStr">
        <is>
          <t>doi:10.1002/cpe.6498</t>
        </is>
      </c>
      <c r="Z258" s="43"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AA258" s="43" t="inlineStr">
        <is>
          <t>prior_final_corpus</t>
        </is>
      </c>
      <c r="AB258" s="43">
        <f>COUNTIF($A$2:$A$707,A258)</f>
        <v/>
      </c>
    </row>
    <row r="259" ht="32" customHeight="1">
      <c r="A259" s="43" t="inlineStr">
        <is>
          <t>B-0258</t>
        </is>
      </c>
      <c r="B259" s="43" t="inlineStr">
        <is>
          <t>Base 276</t>
        </is>
      </c>
      <c r="C259" s="43" t="inlineStr">
        <is>
          <t>Base included</t>
        </is>
      </c>
      <c r="D259" s="43" t="n">
        <v>280</v>
      </c>
      <c r="E259" s="43" t="n">
        <v>258</v>
      </c>
      <c r="F259" s="43" t="n">
        <v>280</v>
      </c>
      <c r="G259" s="130" t="n"/>
      <c r="H259" s="130" t="n">
        <v>2023</v>
      </c>
      <c r="I259" s="41" t="inlineStr">
        <is>
          <t>Classification of autism based on short-term spontaneous hemodynamic fluctuations using an adaptive graph neural network</t>
        </is>
      </c>
      <c r="J259" s="43" t="inlineStr">
        <is>
          <t>https://doi.org/10.1016/j.jneumeth.2023.109901</t>
        </is>
      </c>
      <c r="K259" s="43" t="n"/>
      <c r="L259" s="41" t="n"/>
      <c r="M259" s="43" t="n"/>
      <c r="N259" s="43" t="n"/>
      <c r="O259" s="43" t="inlineStr">
        <is>
          <t>included_prior_final_corpus</t>
        </is>
      </c>
      <c r="P259" s="41" t="inlineStr">
        <is>
          <t>Incluido en corpus final previo</t>
        </is>
      </c>
      <c r="Q259" s="43" t="inlineStr">
        <is>
          <t>Included base</t>
        </is>
      </c>
      <c r="R259" s="43" t="inlineStr">
        <is>
          <t>No</t>
        </is>
      </c>
      <c r="S259" s="41" t="inlineStr">
        <is>
          <t>Prior inclusion; not reassessed in this update</t>
        </is>
      </c>
      <c r="T259" s="41" t="str"/>
      <c r="U259" s="41" t="str"/>
      <c r="V259" s="43" t="n"/>
      <c r="W259" s="43" t="n">
        <v>280</v>
      </c>
      <c r="X259" s="43" t="inlineStr">
        <is>
          <t>https://doi.org/10.1016/j.jneumeth.2023.109901</t>
        </is>
      </c>
      <c r="Y259" s="43" t="inlineStr">
        <is>
          <t>doi:10.1016/j.jneumeth.2023.109901</t>
        </is>
      </c>
      <c r="Z259" s="43"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AA259" s="43" t="inlineStr">
        <is>
          <t>prior_final_corpus</t>
        </is>
      </c>
      <c r="AB259" s="43">
        <f>COUNTIF($A$2:$A$707,A259)</f>
        <v/>
      </c>
    </row>
    <row r="260" ht="32" customHeight="1">
      <c r="A260" s="43" t="inlineStr">
        <is>
          <t>B-0259</t>
        </is>
      </c>
      <c r="B260" s="43" t="inlineStr">
        <is>
          <t>Base 276</t>
        </is>
      </c>
      <c r="C260" s="43" t="inlineStr">
        <is>
          <t>Base included</t>
        </is>
      </c>
      <c r="D260" s="43" t="n">
        <v>281</v>
      </c>
      <c r="E260" s="43" t="n">
        <v>259</v>
      </c>
      <c r="F260" s="43" t="n">
        <v>281</v>
      </c>
      <c r="G260" s="130" t="n"/>
      <c r="H260" s="130" t="n">
        <v>2022</v>
      </c>
      <c r="I260" s="41" t="inlineStr">
        <is>
          <t>Deep Mobile Linguistic Therapy for Patients with ASD</t>
        </is>
      </c>
      <c r="J260" s="43" t="inlineStr">
        <is>
          <t>https://doi.org/10.3390/ijerph191912857</t>
        </is>
      </c>
      <c r="K260" s="43" t="n"/>
      <c r="L260" s="41" t="n"/>
      <c r="M260" s="43" t="n"/>
      <c r="N260" s="43" t="n"/>
      <c r="O260" s="43" t="inlineStr">
        <is>
          <t>included_prior_final_corpus</t>
        </is>
      </c>
      <c r="P260" s="41" t="inlineStr">
        <is>
          <t>Incluido en corpus final previo</t>
        </is>
      </c>
      <c r="Q260" s="43" t="inlineStr">
        <is>
          <t>Included base</t>
        </is>
      </c>
      <c r="R260" s="43" t="inlineStr">
        <is>
          <t>No</t>
        </is>
      </c>
      <c r="S260" s="41" t="inlineStr">
        <is>
          <t>Prior inclusion; not reassessed in this update</t>
        </is>
      </c>
      <c r="T260" s="41" t="str"/>
      <c r="U260" s="41" t="str"/>
      <c r="V260" s="43" t="n"/>
      <c r="W260" s="43" t="n">
        <v>281</v>
      </c>
      <c r="X260" s="43" t="inlineStr">
        <is>
          <t>https://doi.org/10.3390/ijerph191912857</t>
        </is>
      </c>
      <c r="Y260" s="43" t="inlineStr">
        <is>
          <t>doi:10.3390/ijerph191912857</t>
        </is>
      </c>
      <c r="Z260" s="43"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AA260" s="43" t="inlineStr">
        <is>
          <t>prior_final_corpus</t>
        </is>
      </c>
      <c r="AB260" s="43">
        <f>COUNTIF($A$2:$A$707,A260)</f>
        <v/>
      </c>
    </row>
    <row r="261" ht="32" customHeight="1">
      <c r="A261" s="43" t="inlineStr">
        <is>
          <t>B-0260</t>
        </is>
      </c>
      <c r="B261" s="43" t="inlineStr">
        <is>
          <t>Base 276</t>
        </is>
      </c>
      <c r="C261" s="43" t="inlineStr">
        <is>
          <t>Base included</t>
        </is>
      </c>
      <c r="D261" s="43" t="n">
        <v>282</v>
      </c>
      <c r="E261" s="43" t="n">
        <v>260</v>
      </c>
      <c r="F261" s="43" t="n">
        <v>282</v>
      </c>
      <c r="G261" s="130" t="n"/>
      <c r="H261" s="130" t="n">
        <v>2023</v>
      </c>
      <c r="I261" s="41" t="inlineStr">
        <is>
          <t>DeepASDPred: a CNN-LSTM-based deep learning method for Autism spectrum disorders risk RNA identification</t>
        </is>
      </c>
      <c r="J261" s="43" t="inlineStr">
        <is>
          <t>https://doi.org/10.1186/s12859-023-05378-x</t>
        </is>
      </c>
      <c r="K261" s="43" t="n"/>
      <c r="L261" s="41" t="n"/>
      <c r="M261" s="43" t="n"/>
      <c r="N261" s="43" t="n"/>
      <c r="O261" s="43" t="inlineStr">
        <is>
          <t>included_prior_final_corpus</t>
        </is>
      </c>
      <c r="P261" s="41" t="inlineStr">
        <is>
          <t>Incluido en corpus final previo</t>
        </is>
      </c>
      <c r="Q261" s="43" t="inlineStr">
        <is>
          <t>Included base</t>
        </is>
      </c>
      <c r="R261" s="43" t="inlineStr">
        <is>
          <t>No</t>
        </is>
      </c>
      <c r="S261" s="41" t="inlineStr">
        <is>
          <t>Prior inclusion; not reassessed in this update</t>
        </is>
      </c>
      <c r="T261" s="41" t="str"/>
      <c r="U261" s="41" t="inlineStr">
        <is>
          <t>La elegibilidad no cambia. La recodificación analítica identificada a partir del texto completo debe aplicarse en el maestro de RQ, no en este cribado.</t>
        </is>
      </c>
      <c r="V261" s="43" t="n"/>
      <c r="W261" s="43" t="n">
        <v>282</v>
      </c>
      <c r="X261" s="43" t="inlineStr">
        <is>
          <t>https://doi.org/10.1186/s12859-023-05378-x</t>
        </is>
      </c>
      <c r="Y261" s="43" t="inlineStr">
        <is>
          <t>doi:10.1186/s12859-023-05378-x</t>
        </is>
      </c>
      <c r="Z261" s="43"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AA261" s="43" t="inlineStr">
        <is>
          <t>prior_final_corpus</t>
        </is>
      </c>
      <c r="AB261" s="43">
        <f>COUNTIF($A$2:$A$707,A261)</f>
        <v/>
      </c>
    </row>
    <row r="262" ht="32" customHeight="1">
      <c r="A262" s="43" t="inlineStr">
        <is>
          <t>B-0261</t>
        </is>
      </c>
      <c r="B262" s="43" t="inlineStr">
        <is>
          <t>Base 276</t>
        </is>
      </c>
      <c r="C262" s="43" t="inlineStr">
        <is>
          <t>Base included</t>
        </is>
      </c>
      <c r="D262" s="43" t="n">
        <v>283</v>
      </c>
      <c r="E262" s="43" t="n">
        <v>261</v>
      </c>
      <c r="F262" s="43" t="n">
        <v>283</v>
      </c>
      <c r="G262" s="130" t="n"/>
      <c r="H262" s="130" t="n">
        <v>2022</v>
      </c>
      <c r="I262" s="41" t="inlineStr">
        <is>
          <t>Employing Machine Learning-Based Predictive Analytical Approaches to Classify Autism Spectrum Disorder Types</t>
        </is>
      </c>
      <c r="J262" s="43" t="inlineStr">
        <is>
          <t>https://doi.org/10.1155/2022/8134018</t>
        </is>
      </c>
      <c r="K262" s="43" t="n"/>
      <c r="L262" s="41" t="n"/>
      <c r="M262" s="43" t="n"/>
      <c r="N262" s="43" t="n"/>
      <c r="O262" s="43" t="inlineStr">
        <is>
          <t>included_prior_final_corpus</t>
        </is>
      </c>
      <c r="P262" s="41" t="inlineStr">
        <is>
          <t>Incluido en corpus final previo</t>
        </is>
      </c>
      <c r="Q262" s="43" t="inlineStr">
        <is>
          <t>Included base</t>
        </is>
      </c>
      <c r="R262" s="43" t="inlineStr">
        <is>
          <t>No</t>
        </is>
      </c>
      <c r="S262" s="41" t="inlineStr">
        <is>
          <t>Prior inclusion; not reassessed in this update</t>
        </is>
      </c>
      <c r="T262" s="41" t="str"/>
      <c r="U262" s="41" t="str"/>
      <c r="V262" s="43" t="n"/>
      <c r="W262" s="43" t="n">
        <v>283</v>
      </c>
      <c r="X262" s="43" t="inlineStr">
        <is>
          <t>https://doi.org/10.1155/2022/8134018</t>
        </is>
      </c>
      <c r="Y262" s="43" t="inlineStr">
        <is>
          <t>doi:10.1155/2022/8134018</t>
        </is>
      </c>
      <c r="Z262" s="43"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AA262" s="43" t="inlineStr">
        <is>
          <t>prior_final_corpus</t>
        </is>
      </c>
      <c r="AB262" s="43">
        <f>COUNTIF($A$2:$A$707,A262)</f>
        <v/>
      </c>
    </row>
    <row r="263" ht="32" customHeight="1">
      <c r="A263" s="43" t="inlineStr">
        <is>
          <t>B-0262</t>
        </is>
      </c>
      <c r="B263" s="43" t="inlineStr">
        <is>
          <t>Base 276</t>
        </is>
      </c>
      <c r="C263" s="43" t="inlineStr">
        <is>
          <t>Base included</t>
        </is>
      </c>
      <c r="D263" s="43" t="n">
        <v>284</v>
      </c>
      <c r="E263" s="43" t="n">
        <v>262</v>
      </c>
      <c r="F263" s="43" t="n">
        <v>284</v>
      </c>
      <c r="G263" s="130" t="n"/>
      <c r="H263" s="130" t="n">
        <v>2019</v>
      </c>
      <c r="I263" s="41" t="inlineStr">
        <is>
          <t>Exploration of Autism Spectrum Disorder using Classification Algorithms</t>
        </is>
      </c>
      <c r="J263" s="43" t="inlineStr">
        <is>
          <t>https://doi.org/10.1016/j.procs.2020.01.098</t>
        </is>
      </c>
      <c r="K263" s="43" t="n"/>
      <c r="L263" s="41" t="n"/>
      <c r="M263" s="43" t="n"/>
      <c r="N263" s="43" t="n"/>
      <c r="O263" s="43" t="inlineStr">
        <is>
          <t>included_prior_final_corpus</t>
        </is>
      </c>
      <c r="P263" s="41" t="inlineStr">
        <is>
          <t>Incluido en corpus final previo</t>
        </is>
      </c>
      <c r="Q263" s="43" t="inlineStr">
        <is>
          <t>Included base</t>
        </is>
      </c>
      <c r="R263" s="43" t="inlineStr">
        <is>
          <t>No</t>
        </is>
      </c>
      <c r="S263" s="41" t="inlineStr">
        <is>
          <t>Prior inclusion; not reassessed in this update</t>
        </is>
      </c>
      <c r="T263" s="41" t="str"/>
      <c r="U263" s="41" t="str"/>
      <c r="V263" s="43" t="n"/>
      <c r="W263" s="43" t="n">
        <v>284</v>
      </c>
      <c r="X263" s="43" t="inlineStr">
        <is>
          <t>https://doi.org/10.1016/j.procs.2020.01.098</t>
        </is>
      </c>
      <c r="Y263" s="43" t="inlineStr">
        <is>
          <t>doi:10.1016/j.procs.2020.01.098</t>
        </is>
      </c>
      <c r="Z263" s="43"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AA263" s="43" t="inlineStr">
        <is>
          <t>prior_final_corpus</t>
        </is>
      </c>
      <c r="AB263" s="43">
        <f>COUNTIF($A$2:$A$707,A263)</f>
        <v/>
      </c>
    </row>
    <row r="264" ht="32" customHeight="1">
      <c r="A264" s="43" t="inlineStr">
        <is>
          <t>B-0263</t>
        </is>
      </c>
      <c r="B264" s="43" t="inlineStr">
        <is>
          <t>Base 276</t>
        </is>
      </c>
      <c r="C264" s="43" t="inlineStr">
        <is>
          <t>Base included</t>
        </is>
      </c>
      <c r="D264" s="43" t="n">
        <v>285</v>
      </c>
      <c r="E264" s="43" t="n">
        <v>263</v>
      </c>
      <c r="F264" s="43" t="n">
        <v>285</v>
      </c>
      <c r="G264" s="130" t="n"/>
      <c r="H264" s="130" t="n">
        <v>2025</v>
      </c>
      <c r="I264" s="41" t="inlineStr">
        <is>
          <t>Exploring pesticide risk in autism via integrative machine learning and network toxicology</t>
        </is>
      </c>
      <c r="J264" s="43" t="inlineStr">
        <is>
          <t>https://doi.org/10.1016/j.ecoenv.2025.118233</t>
        </is>
      </c>
      <c r="K264" s="43" t="n"/>
      <c r="L264" s="41" t="n"/>
      <c r="M264" s="43" t="n"/>
      <c r="N264" s="43" t="n"/>
      <c r="O264" s="43" t="inlineStr">
        <is>
          <t>included_prior_final_corpus</t>
        </is>
      </c>
      <c r="P264" s="41" t="inlineStr">
        <is>
          <t>Incluido en corpus final previo</t>
        </is>
      </c>
      <c r="Q264" s="43" t="inlineStr">
        <is>
          <t>Included base</t>
        </is>
      </c>
      <c r="R264" s="43" t="inlineStr">
        <is>
          <t>No</t>
        </is>
      </c>
      <c r="S264" s="41" t="inlineStr">
        <is>
          <t>Prior inclusion; not reassessed in this update</t>
        </is>
      </c>
      <c r="T264" s="41" t="str"/>
      <c r="U264" s="41" t="str"/>
      <c r="V264" s="43" t="n"/>
      <c r="W264" s="43" t="n">
        <v>285</v>
      </c>
      <c r="X264" s="43" t="inlineStr">
        <is>
          <t>https://doi.org/10.1016/j.ecoenv.2025.118233</t>
        </is>
      </c>
      <c r="Y264" s="43" t="inlineStr">
        <is>
          <t>doi:10.1016/j.ecoenv.2025.118233</t>
        </is>
      </c>
      <c r="Z264" s="43"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AA264" s="43" t="inlineStr">
        <is>
          <t>prior_final_corpus</t>
        </is>
      </c>
      <c r="AB264" s="43">
        <f>COUNTIF($A$2:$A$707,A264)</f>
        <v/>
      </c>
    </row>
    <row r="265" ht="32" customHeight="1">
      <c r="A265" s="43" t="inlineStr">
        <is>
          <t>B-0264</t>
        </is>
      </c>
      <c r="B265" s="43" t="inlineStr">
        <is>
          <t>Base 276</t>
        </is>
      </c>
      <c r="C265" s="43" t="inlineStr">
        <is>
          <t>Base included</t>
        </is>
      </c>
      <c r="D265" s="43" t="n">
        <v>286</v>
      </c>
      <c r="E265" s="43" t="n">
        <v>264</v>
      </c>
      <c r="F265" s="43" t="n">
        <v>286</v>
      </c>
      <c r="G265" s="130" t="n"/>
      <c r="H265" s="130" t="n">
        <v>2022</v>
      </c>
      <c r="I265" s="41" t="inlineStr">
        <is>
          <t>Feedback Artificial Tree-Anti Corona Virus Optimization enabled deep learning for detecting autism spectrum disorder</t>
        </is>
      </c>
      <c r="J265" s="43" t="inlineStr">
        <is>
          <t>https://doi.org/10.1111/EXSY.13040</t>
        </is>
      </c>
      <c r="K265" s="43" t="n"/>
      <c r="L265" s="41" t="n"/>
      <c r="M265" s="43" t="n"/>
      <c r="N265" s="43" t="n"/>
      <c r="O265" s="43" t="inlineStr">
        <is>
          <t>included_prior_final_corpus</t>
        </is>
      </c>
      <c r="P265" s="41" t="inlineStr">
        <is>
          <t>Incluido en corpus final previo</t>
        </is>
      </c>
      <c r="Q265" s="43" t="inlineStr">
        <is>
          <t>Included base</t>
        </is>
      </c>
      <c r="R265" s="43" t="inlineStr">
        <is>
          <t>No</t>
        </is>
      </c>
      <c r="S265" s="41" t="inlineStr">
        <is>
          <t>Prior inclusion; not reassessed in this update</t>
        </is>
      </c>
      <c r="T265" s="41" t="str"/>
      <c r="U265" s="41" t="str"/>
      <c r="V265" s="43" t="n"/>
      <c r="W265" s="43" t="n">
        <v>286</v>
      </c>
      <c r="X265" s="43" t="inlineStr">
        <is>
          <t>https://doi.org/10.1111/EXSY.13040</t>
        </is>
      </c>
      <c r="Y265" s="43" t="inlineStr">
        <is>
          <t>doi:10.1111/exsy.13040</t>
        </is>
      </c>
      <c r="Z265" s="43"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AA265" s="43" t="inlineStr">
        <is>
          <t>prior_final_corpus</t>
        </is>
      </c>
      <c r="AB265" s="43">
        <f>COUNTIF($A$2:$A$707,A265)</f>
        <v/>
      </c>
    </row>
    <row r="266" ht="32" customHeight="1">
      <c r="A266" s="43" t="inlineStr">
        <is>
          <t>B-0265</t>
        </is>
      </c>
      <c r="B266" s="43" t="inlineStr">
        <is>
          <t>Base 276</t>
        </is>
      </c>
      <c r="C266" s="43" t="inlineStr">
        <is>
          <t>Base included</t>
        </is>
      </c>
      <c r="D266" s="43" t="n">
        <v>287</v>
      </c>
      <c r="E266" s="43" t="n">
        <v>265</v>
      </c>
      <c r="F266" s="43" t="n">
        <v>287</v>
      </c>
      <c r="G266" s="130" t="n"/>
      <c r="H266" s="130" t="n">
        <v>2020</v>
      </c>
      <c r="I266" s="41" t="inlineStr">
        <is>
          <t>Forecasting risk gene discovery in autism with machine learning and genome-scale data</t>
        </is>
      </c>
      <c r="J266" s="43" t="inlineStr">
        <is>
          <t>https://doi.org/10.1038/s41598-020-61288-5</t>
        </is>
      </c>
      <c r="K266" s="43" t="n"/>
      <c r="L266" s="41" t="n"/>
      <c r="M266" s="43" t="n"/>
      <c r="N266" s="43" t="n"/>
      <c r="O266" s="43" t="inlineStr">
        <is>
          <t>included_prior_final_corpus</t>
        </is>
      </c>
      <c r="P266" s="41" t="inlineStr">
        <is>
          <t>Incluido en corpus final previo</t>
        </is>
      </c>
      <c r="Q266" s="43" t="inlineStr">
        <is>
          <t>Included base</t>
        </is>
      </c>
      <c r="R266" s="43" t="inlineStr">
        <is>
          <t>No</t>
        </is>
      </c>
      <c r="S266" s="41" t="inlineStr">
        <is>
          <t>Prior inclusion; not reassessed in this update</t>
        </is>
      </c>
      <c r="T266" s="41" t="str"/>
      <c r="U266" s="41" t="str"/>
      <c r="V266" s="43" t="n"/>
      <c r="W266" s="43" t="n">
        <v>287</v>
      </c>
      <c r="X266" s="43" t="inlineStr">
        <is>
          <t>https://doi.org/10.1038/s41598-020-61288-5</t>
        </is>
      </c>
      <c r="Y266" s="43" t="inlineStr">
        <is>
          <t>doi:10.1038/s41598-020-61288-5</t>
        </is>
      </c>
      <c r="Z266" s="43"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AA266" s="43" t="inlineStr">
        <is>
          <t>prior_final_corpus</t>
        </is>
      </c>
      <c r="AB266" s="43">
        <f>COUNTIF($A$2:$A$707,A266)</f>
        <v/>
      </c>
    </row>
    <row r="267" ht="32" customHeight="1">
      <c r="A267" s="43" t="inlineStr">
        <is>
          <t>B-0266</t>
        </is>
      </c>
      <c r="B267" s="43" t="inlineStr">
        <is>
          <t>Base 276</t>
        </is>
      </c>
      <c r="C267" s="43" t="inlineStr">
        <is>
          <t>Base included</t>
        </is>
      </c>
      <c r="D267" s="43" t="n">
        <v>288</v>
      </c>
      <c r="E267" s="43" t="n">
        <v>266</v>
      </c>
      <c r="F267" s="43" t="n">
        <v>288</v>
      </c>
      <c r="G267" s="130" t="n"/>
      <c r="H267" s="130" t="n">
        <v>2022</v>
      </c>
      <c r="I267" s="41" t="inlineStr">
        <is>
          <t>Identifying Autism with Head Movement Features by Implementing Machine Learning Algorithms</t>
        </is>
      </c>
      <c r="J267" s="43" t="inlineStr">
        <is>
          <t>https://doi.org/10.1007/s10803-021-05179-2</t>
        </is>
      </c>
      <c r="K267" s="43" t="n"/>
      <c r="L267" s="41" t="n"/>
      <c r="M267" s="43" t="n"/>
      <c r="N267" s="43" t="n"/>
      <c r="O267" s="43" t="inlineStr">
        <is>
          <t>included_prior_final_corpus</t>
        </is>
      </c>
      <c r="P267" s="41" t="inlineStr">
        <is>
          <t>Incluido en corpus final previo</t>
        </is>
      </c>
      <c r="Q267" s="43" t="inlineStr">
        <is>
          <t>Included base</t>
        </is>
      </c>
      <c r="R267" s="43" t="inlineStr">
        <is>
          <t>No</t>
        </is>
      </c>
      <c r="S267" s="41" t="inlineStr">
        <is>
          <t>Prior inclusion; not reassessed in this update</t>
        </is>
      </c>
      <c r="T267" s="41" t="str"/>
      <c r="U267" s="41" t="str"/>
      <c r="V267" s="43" t="n"/>
      <c r="W267" s="43" t="n">
        <v>288</v>
      </c>
      <c r="X267" s="43" t="inlineStr">
        <is>
          <t>https://doi.org/10.1007/s10803-021-05179-2</t>
        </is>
      </c>
      <c r="Y267" s="43" t="inlineStr">
        <is>
          <t>doi:10.1007/s10803-021-05179-2</t>
        </is>
      </c>
      <c r="Z267" s="43"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AA267" s="43" t="inlineStr">
        <is>
          <t>prior_final_corpus</t>
        </is>
      </c>
      <c r="AB267" s="43">
        <f>COUNTIF($A$2:$A$707,A267)</f>
        <v/>
      </c>
    </row>
    <row r="268" ht="32" customHeight="1">
      <c r="A268" s="43" t="inlineStr">
        <is>
          <t>B-0267</t>
        </is>
      </c>
      <c r="B268" s="43" t="inlineStr">
        <is>
          <t>Base 276</t>
        </is>
      </c>
      <c r="C268" s="43" t="inlineStr">
        <is>
          <t>Base included</t>
        </is>
      </c>
      <c r="D268" s="43" t="n">
        <v>289</v>
      </c>
      <c r="E268" s="43" t="n">
        <v>267</v>
      </c>
      <c r="F268" s="43" t="n">
        <v>289</v>
      </c>
      <c r="G268" s="130" t="n"/>
      <c r="H268" s="130" t="n">
        <v>2019</v>
      </c>
      <c r="I268" s="41" t="inlineStr">
        <is>
          <t>Increased serum levels of macrophage migration inhibitory factor in autism spectrum disorders</t>
        </is>
      </c>
      <c r="J268" s="43" t="inlineStr">
        <is>
          <t>https://doi.org/10.1016/j.neuro.2018.11.015</t>
        </is>
      </c>
      <c r="K268" s="43" t="n"/>
      <c r="L268" s="41" t="n"/>
      <c r="M268" s="43" t="n"/>
      <c r="N268" s="43" t="n"/>
      <c r="O268" s="43" t="inlineStr">
        <is>
          <t>included_prior_final_corpus</t>
        </is>
      </c>
      <c r="P268" s="41" t="inlineStr">
        <is>
          <t>Incluido en corpus final previo</t>
        </is>
      </c>
      <c r="Q268" s="43" t="inlineStr">
        <is>
          <t>Included base</t>
        </is>
      </c>
      <c r="R268" s="43" t="inlineStr">
        <is>
          <t>No</t>
        </is>
      </c>
      <c r="S268" s="41" t="inlineStr">
        <is>
          <t>Prior inclusion; not reassessed in this update</t>
        </is>
      </c>
      <c r="T268" s="41" t="str"/>
      <c r="U268" s="41" t="str"/>
      <c r="V268" s="43" t="n"/>
      <c r="W268" s="43" t="n">
        <v>289</v>
      </c>
      <c r="X268" s="43" t="inlineStr">
        <is>
          <t>https://doi.org/10.1016/j.neuro.2018.11.015</t>
        </is>
      </c>
      <c r="Y268" s="43" t="inlineStr">
        <is>
          <t>doi:10.1016/j.neuro.2018.11.015</t>
        </is>
      </c>
      <c r="Z268" s="43"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AA268" s="43" t="inlineStr">
        <is>
          <t>prior_final_corpus</t>
        </is>
      </c>
      <c r="AB268" s="43">
        <f>COUNTIF($A$2:$A$707,A268)</f>
        <v/>
      </c>
    </row>
    <row r="269" ht="32" customHeight="1">
      <c r="A269" s="43" t="inlineStr">
        <is>
          <t>B-0268</t>
        </is>
      </c>
      <c r="B269" s="43" t="inlineStr">
        <is>
          <t>Base 276</t>
        </is>
      </c>
      <c r="C269" s="43" t="inlineStr">
        <is>
          <t>Base included</t>
        </is>
      </c>
      <c r="D269" s="43" t="n">
        <v>290</v>
      </c>
      <c r="E269" s="43" t="n">
        <v>268</v>
      </c>
      <c r="F269" s="43" t="n">
        <v>290</v>
      </c>
      <c r="G269" s="130" t="n"/>
      <c r="H269" s="130" t="n">
        <v>2025</v>
      </c>
      <c r="I269" s="41" t="inlineStr">
        <is>
          <t>Machine Learning and Structural Dynamics-Based Approach to Reveal Molecular Mechanism of PTEN Missense Mutations Shared by Cancer and Autism Spectrum Disorder</t>
        </is>
      </c>
      <c r="J269" s="43" t="inlineStr">
        <is>
          <t>https://doi.org/10.1021/acs.jcim.5c00134</t>
        </is>
      </c>
      <c r="K269" s="43" t="n"/>
      <c r="L269" s="41" t="n"/>
      <c r="M269" s="43" t="n"/>
      <c r="N269" s="43" t="n"/>
      <c r="O269" s="43" t="inlineStr">
        <is>
          <t>included_prior_final_corpus</t>
        </is>
      </c>
      <c r="P269" s="41" t="inlineStr">
        <is>
          <t>Incluido en corpus final previo</t>
        </is>
      </c>
      <c r="Q269" s="43" t="inlineStr">
        <is>
          <t>Included base</t>
        </is>
      </c>
      <c r="R269" s="43" t="inlineStr">
        <is>
          <t>No</t>
        </is>
      </c>
      <c r="S269" s="41" t="inlineStr">
        <is>
          <t>Prior inclusion; not reassessed in this update</t>
        </is>
      </c>
      <c r="T269" s="41" t="str"/>
      <c r="U269" s="41" t="str"/>
      <c r="V269" s="43" t="n"/>
      <c r="W269" s="43" t="n">
        <v>290</v>
      </c>
      <c r="X269" s="43" t="inlineStr">
        <is>
          <t>https://doi.org/10.1021/acs.jcim.5c00134</t>
        </is>
      </c>
      <c r="Y269" s="43" t="inlineStr">
        <is>
          <t>doi:10.1021/acs.jcim.5c00134</t>
        </is>
      </c>
      <c r="Z269" s="43"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AA269" s="43" t="inlineStr">
        <is>
          <t>prior_final_corpus</t>
        </is>
      </c>
      <c r="AB269" s="43">
        <f>COUNTIF($A$2:$A$707,A269)</f>
        <v/>
      </c>
    </row>
    <row r="270" ht="32" customHeight="1">
      <c r="A270" s="43" t="inlineStr">
        <is>
          <t>B-0269</t>
        </is>
      </c>
      <c r="B270" s="43" t="inlineStr">
        <is>
          <t>Base 276</t>
        </is>
      </c>
      <c r="C270" s="43" t="inlineStr">
        <is>
          <t>Base included</t>
        </is>
      </c>
      <c r="D270" s="43" t="n">
        <v>291</v>
      </c>
      <c r="E270" s="43" t="n">
        <v>269</v>
      </c>
      <c r="F270" s="43" t="n">
        <v>291</v>
      </c>
      <c r="G270" s="130" t="n"/>
      <c r="H270" s="130" t="n">
        <v>2025</v>
      </c>
      <c r="I270" s="41" t="inlineStr">
        <is>
          <t>MCDGLN: Masked connection-based dynamic graph learning network for autism spectrum disorder</t>
        </is>
      </c>
      <c r="J270" s="43" t="inlineStr">
        <is>
          <t>https://doi.org/10.1016/j.brainresbull.2025.111290</t>
        </is>
      </c>
      <c r="K270" s="43" t="n"/>
      <c r="L270" s="41" t="n"/>
      <c r="M270" s="43" t="n"/>
      <c r="N270" s="43" t="n"/>
      <c r="O270" s="43" t="inlineStr">
        <is>
          <t>included_prior_final_corpus</t>
        </is>
      </c>
      <c r="P270" s="41" t="inlineStr">
        <is>
          <t>Incluido en corpus final previo</t>
        </is>
      </c>
      <c r="Q270" s="43" t="inlineStr">
        <is>
          <t>Included base</t>
        </is>
      </c>
      <c r="R270" s="43" t="inlineStr">
        <is>
          <t>No</t>
        </is>
      </c>
      <c r="S270" s="41" t="inlineStr">
        <is>
          <t>Prior inclusion; not reassessed in this update</t>
        </is>
      </c>
      <c r="T270" s="41" t="str"/>
      <c r="U270" s="41" t="str"/>
      <c r="V270" s="43" t="n"/>
      <c r="W270" s="43" t="n">
        <v>291</v>
      </c>
      <c r="X270" s="43" t="inlineStr">
        <is>
          <t>https://doi.org/10.1016/j.brainresbull.2025.111290</t>
        </is>
      </c>
      <c r="Y270" s="43" t="inlineStr">
        <is>
          <t>doi:10.1016/j.brainresbull.2025.111290</t>
        </is>
      </c>
      <c r="Z270" s="43"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AA270" s="43" t="inlineStr">
        <is>
          <t>prior_final_corpus</t>
        </is>
      </c>
      <c r="AB270" s="43">
        <f>COUNTIF($A$2:$A$707,A270)</f>
        <v/>
      </c>
    </row>
    <row r="271" ht="32" customHeight="1">
      <c r="A271" s="43" t="inlineStr">
        <is>
          <t>B-0270</t>
        </is>
      </c>
      <c r="B271" s="43" t="inlineStr">
        <is>
          <t>Base 276</t>
        </is>
      </c>
      <c r="C271" s="43" t="inlineStr">
        <is>
          <t>Base included</t>
        </is>
      </c>
      <c r="D271" s="43" t="n">
        <v>292</v>
      </c>
      <c r="E271" s="43" t="n">
        <v>270</v>
      </c>
      <c r="F271" s="43" t="n">
        <v>292</v>
      </c>
      <c r="G271" s="130" t="n"/>
      <c r="H271" s="130" t="n">
        <v>2015</v>
      </c>
      <c r="I271" s="41" t="inlineStr">
        <is>
          <t>Performance of case-control rare copy number variation annotation in classification of autism</t>
        </is>
      </c>
      <c r="J271" s="43" t="inlineStr">
        <is>
          <t>https://doi.org/10.1186/1755-8794-8-S1-S7</t>
        </is>
      </c>
      <c r="K271" s="43" t="n"/>
      <c r="L271" s="41" t="n"/>
      <c r="M271" s="43" t="n"/>
      <c r="N271" s="43" t="n"/>
      <c r="O271" s="43" t="inlineStr">
        <is>
          <t>included_prior_final_corpus</t>
        </is>
      </c>
      <c r="P271" s="41" t="inlineStr">
        <is>
          <t>Incluido en corpus final previo</t>
        </is>
      </c>
      <c r="Q271" s="43" t="inlineStr">
        <is>
          <t>Included base</t>
        </is>
      </c>
      <c r="R271" s="43" t="inlineStr">
        <is>
          <t>No</t>
        </is>
      </c>
      <c r="S271" s="41" t="inlineStr">
        <is>
          <t>Prior inclusion; not reassessed in this update</t>
        </is>
      </c>
      <c r="T271" s="41" t="str"/>
      <c r="U271" s="41" t="str"/>
      <c r="V271" s="43" t="n"/>
      <c r="W271" s="43" t="n">
        <v>292</v>
      </c>
      <c r="X271" s="43" t="inlineStr">
        <is>
          <t>https://doi.org/10.1186/1755-8794-8-S1-S7</t>
        </is>
      </c>
      <c r="Y271" s="43" t="inlineStr">
        <is>
          <t>doi:10.1186/1755-8794-8-s1-s7</t>
        </is>
      </c>
      <c r="Z271" s="43"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AA271" s="43" t="inlineStr">
        <is>
          <t>prior_final_corpus</t>
        </is>
      </c>
      <c r="AB271" s="43">
        <f>COUNTIF($A$2:$A$707,A271)</f>
        <v/>
      </c>
    </row>
    <row r="272" ht="32" customHeight="1">
      <c r="A272" s="43" t="inlineStr">
        <is>
          <t>B-0271</t>
        </is>
      </c>
      <c r="B272" s="43" t="inlineStr">
        <is>
          <t>Base 276</t>
        </is>
      </c>
      <c r="C272" s="43" t="inlineStr">
        <is>
          <t>Base included</t>
        </is>
      </c>
      <c r="D272" s="43" t="n">
        <v>293</v>
      </c>
      <c r="E272" s="43" t="n">
        <v>271</v>
      </c>
      <c r="F272" s="43" t="n">
        <v>293</v>
      </c>
      <c r="G272" s="130" t="n"/>
      <c r="H272" s="130" t="n">
        <v>2018</v>
      </c>
      <c r="I272" s="41" t="inlineStr">
        <is>
          <t>Personalized machine learning for robot perception of affect and engagement in autism therapy</t>
        </is>
      </c>
      <c r="J272" s="43" t="inlineStr">
        <is>
          <t>https://doi.org/10.1126/SCIROBOTICS.AAO6760</t>
        </is>
      </c>
      <c r="K272" s="43" t="n"/>
      <c r="L272" s="41" t="n"/>
      <c r="M272" s="43" t="n"/>
      <c r="N272" s="43" t="n"/>
      <c r="O272" s="43" t="inlineStr">
        <is>
          <t>included_prior_final_corpus</t>
        </is>
      </c>
      <c r="P272" s="41" t="inlineStr">
        <is>
          <t>Incluido en corpus final previo</t>
        </is>
      </c>
      <c r="Q272" s="43" t="inlineStr">
        <is>
          <t>Included base</t>
        </is>
      </c>
      <c r="R272" s="43" t="inlineStr">
        <is>
          <t>No</t>
        </is>
      </c>
      <c r="S272" s="41" t="inlineStr">
        <is>
          <t>Prior inclusion; not reassessed in this update</t>
        </is>
      </c>
      <c r="T272" s="41" t="str"/>
      <c r="U272" s="41" t="str"/>
      <c r="V272" s="43" t="n"/>
      <c r="W272" s="43" t="n">
        <v>293</v>
      </c>
      <c r="X272" s="43" t="inlineStr">
        <is>
          <t>https://doi.org/10.1126/SCIROBOTICS.AAO6760</t>
        </is>
      </c>
      <c r="Y272" s="43" t="inlineStr">
        <is>
          <t>doi:10.1126/scirobotics.aao6760</t>
        </is>
      </c>
      <c r="Z272" s="43"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AA272" s="43" t="inlineStr">
        <is>
          <t>prior_final_corpus</t>
        </is>
      </c>
      <c r="AB272" s="43">
        <f>COUNTIF($A$2:$A$707,A272)</f>
        <v/>
      </c>
    </row>
    <row r="273" ht="32" customHeight="1">
      <c r="A273" s="43" t="inlineStr">
        <is>
          <t>B-0272</t>
        </is>
      </c>
      <c r="B273" s="43" t="inlineStr">
        <is>
          <t>Base 276</t>
        </is>
      </c>
      <c r="C273" s="43" t="inlineStr">
        <is>
          <t>Base included</t>
        </is>
      </c>
      <c r="D273" s="43" t="n">
        <v>295</v>
      </c>
      <c r="E273" s="43" t="n">
        <v>272</v>
      </c>
      <c r="F273" s="43" t="n">
        <v>295</v>
      </c>
      <c r="G273" s="130" t="n"/>
      <c r="H273" s="130" t="n">
        <v>2018</v>
      </c>
      <c r="I273" s="41" t="inlineStr">
        <is>
          <t>Prediction of Autism at 3 Years from Behavioural and Developmental Measures in High-Risk Infants: A Longitudinal Cross-Domain Classifier Analysis</t>
        </is>
      </c>
      <c r="J273" s="43" t="inlineStr">
        <is>
          <t>https://doi.org/10.1007/s10803-018-3509-x</t>
        </is>
      </c>
      <c r="K273" s="43" t="n"/>
      <c r="L273" s="41" t="n"/>
      <c r="M273" s="43" t="n"/>
      <c r="N273" s="43" t="n"/>
      <c r="O273" s="43" t="inlineStr">
        <is>
          <t>included_prior_final_corpus</t>
        </is>
      </c>
      <c r="P273" s="41" t="inlineStr">
        <is>
          <t>Incluido en corpus final previo</t>
        </is>
      </c>
      <c r="Q273" s="43" t="inlineStr">
        <is>
          <t>Included base</t>
        </is>
      </c>
      <c r="R273" s="43" t="inlineStr">
        <is>
          <t>No</t>
        </is>
      </c>
      <c r="S273" s="41" t="inlineStr">
        <is>
          <t>Prior inclusion; not reassessed in this update</t>
        </is>
      </c>
      <c r="T273" s="41" t="str"/>
      <c r="U273" s="41" t="str"/>
      <c r="V273" s="43" t="n"/>
      <c r="W273" s="43" t="n">
        <v>295</v>
      </c>
      <c r="X273" s="43" t="inlineStr">
        <is>
          <t>https://doi.org/10.1007/s10803-018-3509-x</t>
        </is>
      </c>
      <c r="Y273" s="43" t="inlineStr">
        <is>
          <t>doi:10.1007/s10803-018-3509-x</t>
        </is>
      </c>
      <c r="Z273" s="43"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AA273" s="43" t="inlineStr">
        <is>
          <t>prior_final_corpus</t>
        </is>
      </c>
      <c r="AB273" s="43">
        <f>COUNTIF($A$2:$A$707,A273)</f>
        <v/>
      </c>
    </row>
    <row r="274" ht="32" customHeight="1">
      <c r="A274" s="43" t="inlineStr">
        <is>
          <t>B-0273</t>
        </is>
      </c>
      <c r="B274" s="43" t="inlineStr">
        <is>
          <t>Base 276</t>
        </is>
      </c>
      <c r="C274" s="43" t="inlineStr">
        <is>
          <t>Base included</t>
        </is>
      </c>
      <c r="D274" s="43" t="n">
        <v>296</v>
      </c>
      <c r="E274" s="43" t="n">
        <v>273</v>
      </c>
      <c r="F274" s="43" t="n">
        <v>296</v>
      </c>
      <c r="G274" s="130" t="n"/>
      <c r="H274" s="130" t="n">
        <v>2024</v>
      </c>
      <c r="I274" s="41" t="inlineStr">
        <is>
          <t>STDCformer: Spatial-temporal dual-path cross-attention model for fMRI-based autism spectrum disorder identification</t>
        </is>
      </c>
      <c r="J274" s="43" t="inlineStr">
        <is>
          <t>https://doi.org/10.1016/j.heliyon.2024.e34245</t>
        </is>
      </c>
      <c r="K274" s="43" t="n"/>
      <c r="L274" s="41" t="n"/>
      <c r="M274" s="43" t="n"/>
      <c r="N274" s="43" t="n"/>
      <c r="O274" s="43" t="inlineStr">
        <is>
          <t>included_prior_final_corpus</t>
        </is>
      </c>
      <c r="P274" s="41" t="inlineStr">
        <is>
          <t>Incluido en corpus final previo</t>
        </is>
      </c>
      <c r="Q274" s="43" t="inlineStr">
        <is>
          <t>Included base</t>
        </is>
      </c>
      <c r="R274" s="43" t="inlineStr">
        <is>
          <t>No</t>
        </is>
      </c>
      <c r="S274" s="41" t="inlineStr">
        <is>
          <t>Prior inclusion; not reassessed in this update</t>
        </is>
      </c>
      <c r="T274" s="41" t="str"/>
      <c r="U274" s="41" t="str"/>
      <c r="V274" s="43" t="n"/>
      <c r="W274" s="43" t="n">
        <v>296</v>
      </c>
      <c r="X274" s="43" t="inlineStr">
        <is>
          <t>https://doi.org/10.1016/j.heliyon.2024.e34245</t>
        </is>
      </c>
      <c r="Y274" s="43" t="inlineStr">
        <is>
          <t>doi:10.1016/j.heliyon.2024.e34245</t>
        </is>
      </c>
      <c r="Z274" s="43"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AA274" s="43" t="inlineStr">
        <is>
          <t>prior_final_corpus</t>
        </is>
      </c>
      <c r="AB274" s="43">
        <f>COUNTIF($A$2:$A$707,A274)</f>
        <v/>
      </c>
    </row>
    <row r="275" ht="32" customHeight="1">
      <c r="A275" s="43" t="inlineStr">
        <is>
          <t>B-0274</t>
        </is>
      </c>
      <c r="B275" s="43" t="inlineStr">
        <is>
          <t>Base 276</t>
        </is>
      </c>
      <c r="C275" s="43" t="inlineStr">
        <is>
          <t>Base included</t>
        </is>
      </c>
      <c r="D275" s="43" t="n">
        <v>298</v>
      </c>
      <c r="E275" s="43" t="n">
        <v>274</v>
      </c>
      <c r="F275" s="43" t="n">
        <v>298</v>
      </c>
      <c r="G275" s="130" t="n"/>
      <c r="H275" s="130" t="n">
        <v>2021</v>
      </c>
      <c r="I275" s="41" t="inlineStr">
        <is>
          <t>Three Distinct Neuroanatomical Subtypes of Autism Spectrum Disorder, Revealed via Machine Learning, and Their Similarities With Schizophrenia Subtypes</t>
        </is>
      </c>
      <c r="J275" s="43" t="inlineStr">
        <is>
          <t>https://doi.org/10.1016/j.biopsych.2021.02.931</t>
        </is>
      </c>
      <c r="K275" s="43" t="n"/>
      <c r="L275" s="41" t="n"/>
      <c r="M275" s="43" t="n"/>
      <c r="N275" s="43" t="n"/>
      <c r="O275" s="43" t="inlineStr">
        <is>
          <t>included_prior_final_corpus</t>
        </is>
      </c>
      <c r="P275" s="41" t="inlineStr">
        <is>
          <t>Incluido en corpus final previo</t>
        </is>
      </c>
      <c r="Q275" s="43" t="inlineStr">
        <is>
          <t>Included base</t>
        </is>
      </c>
      <c r="R275" s="43" t="inlineStr">
        <is>
          <t>No</t>
        </is>
      </c>
      <c r="S275" s="41" t="inlineStr">
        <is>
          <t>Prior inclusion; not reassessed in this update</t>
        </is>
      </c>
      <c r="T275" s="41" t="str"/>
      <c r="U275" s="41" t="str"/>
      <c r="V275" s="43" t="n"/>
      <c r="W275" s="43" t="n">
        <v>298</v>
      </c>
      <c r="X275" s="43" t="inlineStr">
        <is>
          <t>https://doi.org/10.1016/j.biopsych.2021.02.931</t>
        </is>
      </c>
      <c r="Y275" s="43" t="inlineStr">
        <is>
          <t>doi:10.1016/j.biopsych.2021.02.931</t>
        </is>
      </c>
      <c r="Z275" s="43"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AA275" s="43" t="inlineStr">
        <is>
          <t>prior_final_corpus</t>
        </is>
      </c>
      <c r="AB275" s="43">
        <f>COUNTIF($A$2:$A$707,A275)</f>
        <v/>
      </c>
    </row>
    <row r="276" ht="32" customHeight="1">
      <c r="A276" s="43" t="inlineStr">
        <is>
          <t>B-0275</t>
        </is>
      </c>
      <c r="B276" s="43" t="inlineStr">
        <is>
          <t>Base 276</t>
        </is>
      </c>
      <c r="C276" s="43" t="inlineStr">
        <is>
          <t>Base included</t>
        </is>
      </c>
      <c r="D276" s="43" t="n">
        <v>299</v>
      </c>
      <c r="E276" s="43" t="n">
        <v>275</v>
      </c>
      <c r="F276" s="43" t="n">
        <v>299</v>
      </c>
      <c r="G276" s="130" t="n"/>
      <c r="H276" s="130" t="n">
        <v>2025</v>
      </c>
      <c r="I276" s="41" t="inlineStr">
        <is>
          <t>Three-dimensional quantification of oxytocin neurons in the hypothalamic paraventricular nucleus reveals sex- and subregion-specific differences in two genetic mouse models of autism</t>
        </is>
      </c>
      <c r="J276" s="43" t="inlineStr">
        <is>
          <t>https://doi.org/10.1111/JNE.70092</t>
        </is>
      </c>
      <c r="K276" s="43" t="n"/>
      <c r="L276" s="41" t="n"/>
      <c r="M276" s="43" t="n"/>
      <c r="N276" s="43" t="n"/>
      <c r="O276" s="43" t="inlineStr">
        <is>
          <t>included_prior_final_corpus</t>
        </is>
      </c>
      <c r="P276" s="41" t="inlineStr">
        <is>
          <t>Incluido en corpus final previo</t>
        </is>
      </c>
      <c r="Q276" s="43" t="inlineStr">
        <is>
          <t>Included base</t>
        </is>
      </c>
      <c r="R276" s="43" t="inlineStr">
        <is>
          <t>No</t>
        </is>
      </c>
      <c r="S276" s="41" t="inlineStr">
        <is>
          <t>Prior inclusion; not reassessed in this update</t>
        </is>
      </c>
      <c r="T276" s="41" t="str"/>
      <c r="U276" s="41" t="str"/>
      <c r="V276" s="43" t="n"/>
      <c r="W276" s="43" t="n">
        <v>299</v>
      </c>
      <c r="X276" s="43" t="inlineStr">
        <is>
          <t>https://doi.org/10.1111/JNE.70092</t>
        </is>
      </c>
      <c r="Y276" s="43" t="inlineStr">
        <is>
          <t>doi:10.1111/jne.70092</t>
        </is>
      </c>
      <c r="Z276" s="43"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AA276" s="43" t="inlineStr">
        <is>
          <t>prior_final_corpus</t>
        </is>
      </c>
      <c r="AB276" s="43">
        <f>COUNTIF($A$2:$A$707,A276)</f>
        <v/>
      </c>
    </row>
    <row r="277" ht="32" customHeight="1">
      <c r="A277" s="43" t="inlineStr">
        <is>
          <t>B-0276</t>
        </is>
      </c>
      <c r="B277" s="43" t="inlineStr">
        <is>
          <t>Base 276</t>
        </is>
      </c>
      <c r="C277" s="43" t="inlineStr">
        <is>
          <t>Base included</t>
        </is>
      </c>
      <c r="D277" s="43" t="n">
        <v>300</v>
      </c>
      <c r="E277" s="43" t="n">
        <v>276</v>
      </c>
      <c r="F277" s="43" t="n">
        <v>300</v>
      </c>
      <c r="G277" s="130" t="n"/>
      <c r="H277" s="130" t="n">
        <v>2024</v>
      </c>
      <c r="I277" s="41" t="inlineStr">
        <is>
          <t>Application of Speech Signal for Early Screening of Children with Autism Spectrum Disorder</t>
        </is>
      </c>
      <c r="J277" s="43" t="inlineStr">
        <is>
          <t>https://doi.org/10.1007/978-3-031-62273-1_36</t>
        </is>
      </c>
      <c r="K277" s="43" t="n"/>
      <c r="L277" s="41" t="n"/>
      <c r="M277" s="43" t="n"/>
      <c r="N277" s="43" t="n"/>
      <c r="O277" s="43" t="inlineStr">
        <is>
          <t>included_prior_final_corpus</t>
        </is>
      </c>
      <c r="P277" s="41" t="inlineStr">
        <is>
          <t>Incluido en corpus final previo</t>
        </is>
      </c>
      <c r="Q277" s="43" t="inlineStr">
        <is>
          <t>Included base</t>
        </is>
      </c>
      <c r="R277" s="43" t="inlineStr">
        <is>
          <t>No</t>
        </is>
      </c>
      <c r="S277" s="41" t="inlineStr">
        <is>
          <t>Prior inclusion; not reassessed in this update</t>
        </is>
      </c>
      <c r="T277" s="41" t="str"/>
      <c r="U277" s="41" t="str"/>
      <c r="V277" s="43" t="n"/>
      <c r="W277" s="43" t="n">
        <v>300</v>
      </c>
      <c r="X277" s="43" t="inlineStr">
        <is>
          <t>https://doi.org/10.1007/978-3-031-62273-1_36</t>
        </is>
      </c>
      <c r="Y277" s="43" t="inlineStr">
        <is>
          <t>doi:10.1007/978-3-031-62273-1_36</t>
        </is>
      </c>
      <c r="Z277" s="43"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AA277" s="43" t="inlineStr">
        <is>
          <t>prior_final_corpus</t>
        </is>
      </c>
      <c r="AB277" s="43">
        <f>COUNTIF($A$2:$A$707,A277)</f>
        <v/>
      </c>
    </row>
    <row r="278" ht="32" customHeight="1">
      <c r="A278" s="43" t="inlineStr">
        <is>
          <t>U-0001</t>
        </is>
      </c>
      <c r="B278" s="43" t="inlineStr">
        <is>
          <t>Update 2026</t>
        </is>
      </c>
      <c r="C278" s="43" t="inlineStr">
        <is>
          <t>New provisional candidate</t>
        </is>
      </c>
      <c r="D278" s="43" t="n">
        <v>1</v>
      </c>
      <c r="E278" s="43" t="n"/>
      <c r="F278" s="43" t="n"/>
      <c r="G278" s="130" t="n">
        <v>1</v>
      </c>
      <c r="H278" s="130" t="n">
        <v>2025</v>
      </c>
      <c r="I278" s="41" t="inlineStr">
        <is>
          <t>A novel thermal imaging-based framework for continuous ASD classification and behavior analysis using facial mood and skin temperature features</t>
        </is>
      </c>
      <c r="J278" s="43" t="inlineStr">
        <is>
          <t>10.1016/j.bspc.2024.107009</t>
        </is>
      </c>
      <c r="K278" s="43" t="inlineStr">
        <is>
          <t>Kandukuri Muniraja Manjunath and Vijayaraghavan Veeramani</t>
        </is>
      </c>
      <c r="L278" s="41" t="inlineStr">
        <is>
          <t>Biomedical Signal Processing and Control</t>
        </is>
      </c>
      <c r="M278" s="43" t="inlineStr">
        <is>
          <t>article</t>
        </is>
      </c>
      <c r="N278" s="43" t="inlineStr">
        <is>
          <t>Elsevier Ltd</t>
        </is>
      </c>
      <c r="O278" s="43">
        <f>'Actualizacion_430'!B2</f>
        <v/>
      </c>
      <c r="P278" s="41">
        <f>'Actualizacion_430'!C2</f>
        <v/>
      </c>
      <c r="Q278" s="43">
        <f>'Actualizacion_430'!D2</f>
        <v/>
      </c>
      <c r="R278" s="43">
        <f>'Actualizacion_430'!E2</f>
        <v/>
      </c>
      <c r="S278" s="41">
        <f>'Actualizacion_430'!G2</f>
        <v/>
      </c>
      <c r="T278" s="41">
        <f>'Actualizacion_430'!I2</f>
        <v/>
      </c>
      <c r="U278" s="41">
        <f>'Actualizacion_430'!J2</f>
        <v/>
      </c>
      <c r="V278" s="43">
        <f>'Actualizacion_430'!K2</f>
        <v/>
      </c>
      <c r="W278" s="43">
        <f>'Actualizacion_430'!L2</f>
        <v/>
      </c>
      <c r="X278" s="43" t="inlineStr">
        <is>
          <t>https://www.sciencedirect.com/science/article/pii/S174680942401067X</t>
        </is>
      </c>
      <c r="Y278" s="43" t="inlineStr">
        <is>
          <t>doi:10.1016/j.bspc.2024.107009</t>
        </is>
      </c>
      <c r="Z278" s="43"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AA278" s="43" t="inlineStr">
        <is>
          <t>title_abstract_plus_targeted_primary_source_verification</t>
        </is>
      </c>
      <c r="AB278" s="43">
        <f>COUNTIF($A$2:$A$707,A278)</f>
        <v/>
      </c>
    </row>
    <row r="279" ht="32" customHeight="1">
      <c r="A279" s="43" t="inlineStr">
        <is>
          <t>U-0002</t>
        </is>
      </c>
      <c r="B279" s="43" t="inlineStr">
        <is>
          <t>Update 2026</t>
        </is>
      </c>
      <c r="C279" s="43" t="inlineStr">
        <is>
          <t>New record excluded</t>
        </is>
      </c>
      <c r="D279" s="43" t="n">
        <v>2</v>
      </c>
      <c r="E279" s="43" t="n"/>
      <c r="F279" s="43" t="n"/>
      <c r="G279" s="130" t="n">
        <v>2</v>
      </c>
      <c r="H279" s="130" t="n">
        <v>2025</v>
      </c>
      <c r="I279" s="41" t="inlineStr">
        <is>
          <t>A systematic analysis of effectiveness of music therapy in children with autism spectrum disorder</t>
        </is>
      </c>
      <c r="J279" s="43" t="inlineStr">
        <is>
          <t>10.1016/B978-0-443-26480-1.00006-0</t>
        </is>
      </c>
      <c r="K279" s="43" t="inlineStr">
        <is>
          <t>Debmitra Ghosh and Biswarup Neogi and Dharmpal Singh</t>
        </is>
      </c>
      <c r="L279" s="41" t="inlineStr">
        <is>
          <t>Advancing Healthcare through Decision Intelligence: Machine Learning, Robotics, and Analytics in Biomedical Informatics</t>
        </is>
      </c>
      <c r="M279" s="43" t="inlineStr">
        <is>
          <t>article</t>
        </is>
      </c>
      <c r="N279" s="43" t="inlineStr">
        <is>
          <t>Elsevier</t>
        </is>
      </c>
      <c r="O279" s="43">
        <f>'Actualizacion_430'!B3</f>
        <v/>
      </c>
      <c r="P279" s="41">
        <f>'Actualizacion_430'!C3</f>
        <v/>
      </c>
      <c r="Q279" s="43">
        <f>'Actualizacion_430'!D3</f>
        <v/>
      </c>
      <c r="R279" s="43">
        <f>'Actualizacion_430'!E3</f>
        <v/>
      </c>
      <c r="S279" s="41">
        <f>'Actualizacion_430'!G3</f>
        <v/>
      </c>
      <c r="T279" s="41">
        <f>'Actualizacion_430'!I3</f>
        <v/>
      </c>
      <c r="U279" s="41">
        <f>'Actualizacion_430'!J3</f>
        <v/>
      </c>
      <c r="V279" s="43">
        <f>'Actualizacion_430'!K3</f>
        <v/>
      </c>
      <c r="W279" s="43">
        <f>'Actualizacion_430'!L3</f>
        <v/>
      </c>
      <c r="X279" s="43" t="inlineStr">
        <is>
          <t>https://www.sciencedirect.com/science/article/pii/B9780443264801000060</t>
        </is>
      </c>
      <c r="Y279" s="43" t="inlineStr">
        <is>
          <t>doi:10.1016/b978-0-443-26480-1.00006-0</t>
        </is>
      </c>
      <c r="Z279" s="43" t="inlineStr">
        <is>
          <t>Attention deficit hyperactivity disorder (ADHD) is a neurodevelopmental disorder characterized by attention difficulties, impulsivity, and hyperactivity. While medication and behavioral therapies are commonly used for managing ADHD symptoms, there is growing interest in exploring alternative or adjunctive interventions. Music has emerged as a potential therapeutic tool for individuals with ADHD due to its unique ability to engage multiple brain regions involved in attention, emotion regulation, and executive functions. This chapter provides an overview of the effects of music on individuals with ADHD. Research suggests that music can enhance attention and focus, reduce distractibility, and improve impulse control. It has also been found to have positive effects on emotional regulation, helping individuals with ADHD manage anxiety and mood states more effectively. Moreover, music interventions, such as music therapy or learning to play an instrument, have been associated with improvements in cognitive skills and executive functions, including working memory and cognitive flexibility. Furthermore, music can act as a stress-reduction tool, supporting individuals with ADHD in managing stress and improving overall well-being. By modulating the autonomic nervous system, music induces relaxation and tranquillity, helping alleviate the coexisting stress and anxiety often experienced by individuals with ADHD. ADHD is one of the most common neurodevelopmental disorders of childhood. It is generally first analyzed in adolescence and frequently endures into adulthood. Here, we propose an idea to predict the effect of music on ADHD patient using ML model and try to change the mood of the people by suggesting a song based on their mood. Our model will analyze the change in their overall mood. For mood detection, we use deepface, Tensorflow, CV2. Deepface uses VGG neural network. The VGG face recognition model achieves 97.78% accuracy on the popular labeled faces in the wild (LFW) dataset. For website purposes, we use frontend HTML, CSS, JAVASCRIPT, and for backend we use Django. The novelty of our work is that we have tested our model in Autism Rehabilitation Centre (Bikashayan, Denlop) and collected data from there. We also have created our own soundtrack based on the feedback from autistic children.</t>
        </is>
      </c>
      <c r="AA279" s="43" t="inlineStr">
        <is>
          <t>title_abstract_plus_targeted_primary_source_verification</t>
        </is>
      </c>
      <c r="AB279" s="43">
        <f>COUNTIF($A$2:$A$707,A279)</f>
        <v/>
      </c>
    </row>
    <row r="280" ht="32" customHeight="1">
      <c r="A280" s="43" t="inlineStr">
        <is>
          <t>U-0003</t>
        </is>
      </c>
      <c r="B280" s="43" t="inlineStr">
        <is>
          <t>Update 2026</t>
        </is>
      </c>
      <c r="C280" s="43" t="inlineStr">
        <is>
          <t>New provisional candidate</t>
        </is>
      </c>
      <c r="D280" s="43" t="n">
        <v>3</v>
      </c>
      <c r="E280" s="43" t="n"/>
      <c r="F280" s="43" t="n"/>
      <c r="G280" s="130" t="n">
        <v>3</v>
      </c>
      <c r="H280" s="130" t="n">
        <v>2025</v>
      </c>
      <c r="I280" s="41" t="inlineStr">
        <is>
          <t>Efficient machine learning models across multiple datasets for autism spectrum disorder diagnoses</t>
        </is>
      </c>
      <c r="J280" s="43" t="inlineStr">
        <is>
          <t>10.1016/j.bspc.2024.106949</t>
        </is>
      </c>
      <c r="K280" s="43" t="inlineStr">
        <is>
          <t>Amr E Eldin Rashed and Waleed M Bahgat and Ali Ahmed and Tamer Ahmed Farrag and Ahmed E Mansour Atwa</t>
        </is>
      </c>
      <c r="L280" s="41" t="inlineStr">
        <is>
          <t>Biomedical Signal Processing and Control</t>
        </is>
      </c>
      <c r="M280" s="43" t="inlineStr">
        <is>
          <t>article</t>
        </is>
      </c>
      <c r="N280" s="43" t="inlineStr">
        <is>
          <t>Elsevier Ltd</t>
        </is>
      </c>
      <c r="O280" s="43">
        <f>'Actualizacion_430'!B4</f>
        <v/>
      </c>
      <c r="P280" s="41">
        <f>'Actualizacion_430'!C4</f>
        <v/>
      </c>
      <c r="Q280" s="43">
        <f>'Actualizacion_430'!D4</f>
        <v/>
      </c>
      <c r="R280" s="43">
        <f>'Actualizacion_430'!E4</f>
        <v/>
      </c>
      <c r="S280" s="41">
        <f>'Actualizacion_430'!G4</f>
        <v/>
      </c>
      <c r="T280" s="41">
        <f>'Actualizacion_430'!I4</f>
        <v/>
      </c>
      <c r="U280" s="41">
        <f>'Actualizacion_430'!J4</f>
        <v/>
      </c>
      <c r="V280" s="43">
        <f>'Actualizacion_430'!K4</f>
        <v/>
      </c>
      <c r="W280" s="43">
        <f>'Actualizacion_430'!L4</f>
        <v/>
      </c>
      <c r="X280" s="43" t="inlineStr">
        <is>
          <t>https://www.sciencedirect.com/science/article/pii/S1746809424010073</t>
        </is>
      </c>
      <c r="Y280" s="43" t="inlineStr">
        <is>
          <t>doi:10.1016/j.bspc.2024.106949</t>
        </is>
      </c>
      <c r="Z280" s="43"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AA280" s="43" t="inlineStr">
        <is>
          <t>title_abstract_plus_targeted_primary_source_verification</t>
        </is>
      </c>
      <c r="AB280" s="43">
        <f>COUNTIF($A$2:$A$707,A280)</f>
        <v/>
      </c>
    </row>
    <row r="281" ht="32" customHeight="1">
      <c r="A281" s="43" t="inlineStr">
        <is>
          <t>U-0004</t>
        </is>
      </c>
      <c r="B281" s="43" t="inlineStr">
        <is>
          <t>Update 2026</t>
        </is>
      </c>
      <c r="C281" s="43" t="inlineStr">
        <is>
          <t>New provisional candidate</t>
        </is>
      </c>
      <c r="D281" s="43" t="n">
        <v>4</v>
      </c>
      <c r="E281" s="43" t="n"/>
      <c r="F281" s="43" t="n"/>
      <c r="G281" s="130" t="n">
        <v>4</v>
      </c>
      <c r="H281" s="130" t="n">
        <v>2025</v>
      </c>
      <c r="I281" s="41" t="inlineStr">
        <is>
          <t>EmoLand: Utilizing narrative animations, multilevel games, and affective computing to foster emotional development in children with autism spectrum disorder</t>
        </is>
      </c>
      <c r="J281" s="43" t="inlineStr">
        <is>
          <t>10.1016/j.ijhcs.2025.103486</t>
        </is>
      </c>
      <c r="K281" s="43" t="inlineStr">
        <is>
          <t>Min Fan and Sheng Jin and Jianyu Fan and Wenchen Guo and Xuxin Chen</t>
        </is>
      </c>
      <c r="L281" s="41" t="inlineStr">
        <is>
          <t>International Journal of Human Computer Studies</t>
        </is>
      </c>
      <c r="M281" s="43" t="inlineStr">
        <is>
          <t>article</t>
        </is>
      </c>
      <c r="N281" s="43" t="inlineStr">
        <is>
          <t>Academic Press</t>
        </is>
      </c>
      <c r="O281" s="43">
        <f>'Actualizacion_430'!B5</f>
        <v/>
      </c>
      <c r="P281" s="41">
        <f>'Actualizacion_430'!C5</f>
        <v/>
      </c>
      <c r="Q281" s="43">
        <f>'Actualizacion_430'!D5</f>
        <v/>
      </c>
      <c r="R281" s="43">
        <f>'Actualizacion_430'!E5</f>
        <v/>
      </c>
      <c r="S281" s="41">
        <f>'Actualizacion_430'!G5</f>
        <v/>
      </c>
      <c r="T281" s="41">
        <f>'Actualizacion_430'!I5</f>
        <v/>
      </c>
      <c r="U281" s="41">
        <f>'Actualizacion_430'!J5</f>
        <v/>
      </c>
      <c r="V281" s="43">
        <f>'Actualizacion_430'!K5</f>
        <v/>
      </c>
      <c r="W281" s="43">
        <f>'Actualizacion_430'!L5</f>
        <v/>
      </c>
      <c r="X281" s="43" t="inlineStr">
        <is>
          <t>https://www.sciencedirect.com/science/article/pii/S1071581925000436</t>
        </is>
      </c>
      <c r="Y281" s="43" t="inlineStr">
        <is>
          <t>doi:10.1016/j.ijhcs.2025.103486</t>
        </is>
      </c>
      <c r="Z281" s="43"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AA281" s="43" t="inlineStr">
        <is>
          <t>title_abstract_plus_targeted_primary_source_verification</t>
        </is>
      </c>
      <c r="AB281" s="43">
        <f>COUNTIF($A$2:$A$707,A281)</f>
        <v/>
      </c>
    </row>
    <row r="282" ht="32" customHeight="1">
      <c r="A282" s="43" t="inlineStr">
        <is>
          <t>U-0005</t>
        </is>
      </c>
      <c r="B282" s="43" t="inlineStr">
        <is>
          <t>Update 2026</t>
        </is>
      </c>
      <c r="C282" s="43" t="inlineStr">
        <is>
          <t>New provisional candidate</t>
        </is>
      </c>
      <c r="D282" s="43" t="n">
        <v>5</v>
      </c>
      <c r="E282" s="43" t="n"/>
      <c r="F282" s="43" t="n"/>
      <c r="G282" s="130" t="n">
        <v>5</v>
      </c>
      <c r="H282" s="130" t="n">
        <v>2025</v>
      </c>
      <c r="I282" s="41" t="inlineStr">
        <is>
          <t>An exploration of machine learning approaches for early Autism Spectrum Disorder detection</t>
        </is>
      </c>
      <c r="J282" s="43" t="inlineStr">
        <is>
          <t>10.1016/j.health.2024.100379</t>
        </is>
      </c>
      <c r="K282" s="43" t="inlineStr">
        <is>
          <t>Nawshin Haque and Tania Islam and Md Erfan</t>
        </is>
      </c>
      <c r="L282" s="41" t="inlineStr">
        <is>
          <t>Healthcare Analytics</t>
        </is>
      </c>
      <c r="M282" s="43" t="inlineStr">
        <is>
          <t>article</t>
        </is>
      </c>
      <c r="N282" s="43" t="inlineStr">
        <is>
          <t>Elsevier Inc.</t>
        </is>
      </c>
      <c r="O282" s="43">
        <f>'Actualizacion_430'!B6</f>
        <v/>
      </c>
      <c r="P282" s="41">
        <f>'Actualizacion_430'!C6</f>
        <v/>
      </c>
      <c r="Q282" s="43">
        <f>'Actualizacion_430'!D6</f>
        <v/>
      </c>
      <c r="R282" s="43">
        <f>'Actualizacion_430'!E6</f>
        <v/>
      </c>
      <c r="S282" s="41">
        <f>'Actualizacion_430'!G6</f>
        <v/>
      </c>
      <c r="T282" s="41">
        <f>'Actualizacion_430'!I6</f>
        <v/>
      </c>
      <c r="U282" s="41">
        <f>'Actualizacion_430'!J6</f>
        <v/>
      </c>
      <c r="V282" s="43">
        <f>'Actualizacion_430'!K6</f>
        <v/>
      </c>
      <c r="W282" s="43">
        <f>'Actualizacion_430'!L6</f>
        <v/>
      </c>
      <c r="X282" s="43" t="inlineStr">
        <is>
          <t>https://www.sciencedirect.com/science/article/pii/S2772442524000819</t>
        </is>
      </c>
      <c r="Y282" s="43" t="inlineStr">
        <is>
          <t>doi:10.1016/j.health.2024.100379</t>
        </is>
      </c>
      <c r="Z282" s="43"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AA282" s="43" t="inlineStr">
        <is>
          <t>title_abstract_plus_targeted_primary_source_verification</t>
        </is>
      </c>
      <c r="AB282" s="43">
        <f>COUNTIF($A$2:$A$707,A282)</f>
        <v/>
      </c>
    </row>
    <row r="283" ht="32" customHeight="1">
      <c r="A283" s="43" t="inlineStr">
        <is>
          <t>U-0006</t>
        </is>
      </c>
      <c r="B283" s="43" t="inlineStr">
        <is>
          <t>Update 2026</t>
        </is>
      </c>
      <c r="C283" s="43" t="inlineStr">
        <is>
          <t>New record excluded</t>
        </is>
      </c>
      <c r="D283" s="43" t="n">
        <v>6</v>
      </c>
      <c r="E283" s="43" t="n"/>
      <c r="F283" s="43" t="n"/>
      <c r="G283" s="130" t="n">
        <v>6</v>
      </c>
      <c r="H283" s="130" t="n">
        <v>2025</v>
      </c>
      <c r="I283" s="41" t="inlineStr">
        <is>
          <t>AI-based non-invasive imaging technologies for early autism spectrum disorder diagnosis: A short review and future directions</t>
        </is>
      </c>
      <c r="J283" s="43" t="inlineStr">
        <is>
          <t>10.1016/j.artmed.2025.103074</t>
        </is>
      </c>
      <c r="K283" s="43" t="inlineStr">
        <is>
          <t>Mostafa Abdelrahim and Mohamed Khudri and Ahmed Elnakib and Mohamed Shehata and Kate Weafer and Ashraf Khalil and Gehad A Saleh and Nihal M Batouty and Mohammed Ghazal and Sohail Contractor and Gregory Barnes and Ayman El-Baz</t>
        </is>
      </c>
      <c r="L283" s="41" t="inlineStr">
        <is>
          <t>Artificial Intelligence in Medicine</t>
        </is>
      </c>
      <c r="M283" s="43" t="inlineStr">
        <is>
          <t>article</t>
        </is>
      </c>
      <c r="N283" s="43" t="inlineStr">
        <is>
          <t>Elsevier B.V.</t>
        </is>
      </c>
      <c r="O283" s="43">
        <f>'Actualizacion_430'!B7</f>
        <v/>
      </c>
      <c r="P283" s="41">
        <f>'Actualizacion_430'!C7</f>
        <v/>
      </c>
      <c r="Q283" s="43">
        <f>'Actualizacion_430'!D7</f>
        <v/>
      </c>
      <c r="R283" s="43">
        <f>'Actualizacion_430'!E7</f>
        <v/>
      </c>
      <c r="S283" s="41">
        <f>'Actualizacion_430'!G7</f>
        <v/>
      </c>
      <c r="T283" s="41">
        <f>'Actualizacion_430'!I7</f>
        <v/>
      </c>
      <c r="U283" s="41">
        <f>'Actualizacion_430'!J7</f>
        <v/>
      </c>
      <c r="V283" s="43">
        <f>'Actualizacion_430'!K7</f>
        <v/>
      </c>
      <c r="W283" s="43">
        <f>'Actualizacion_430'!L7</f>
        <v/>
      </c>
      <c r="X283" s="43" t="inlineStr">
        <is>
          <t>https://www.sciencedirect.com/science/article/pii/S0933365725000090</t>
        </is>
      </c>
      <c r="Y283" s="43" t="inlineStr">
        <is>
          <t>doi:10.1016/j.artmed.2025.103074</t>
        </is>
      </c>
      <c r="Z283" s="43" t="inlineStr">
        <is>
          <t>Autism Spectrum Disorder (ASD) is a neurological condition, with recent statistics from the CDC indicating a rising prevalence of ASD diagnoses among infants and children. This trend emphasizes the critical importance of early detection, as timely diagnosis facilitates early intervention and enhances treatment outcomes. Consequently, there is an increasing urgency for research to develop innovative tools capable of accurately and objectively identifying ASD in its earliest stages. This paper offers a short overview of recent advancements in non-invasive technology for early ASD diagnosis, focusing on an imaging modality, structural MRI technique, which has shown promising results in early ASD diagnosis. This brief review aims to address several key questions: (i) Which imaging radiomics are associated with ASD? (ii) Is the parcellation step of the brain cortex necessary to improve the diagnostic accuracy of ASD? (iii) What databases are available to researchers interested in developing non-invasive technology for ASD? (iv) How can artificial intelligence tools contribute to improving the diagnostic accuracy of ASD? Finally, our review will highlight future trends in ASD diagnostic efforts.</t>
        </is>
      </c>
      <c r="AA283" s="43" t="inlineStr">
        <is>
          <t>title_abstract_plus_targeted_primary_source_verification</t>
        </is>
      </c>
      <c r="AB283" s="43">
        <f>COUNTIF($A$2:$A$707,A283)</f>
        <v/>
      </c>
    </row>
    <row r="284" ht="32" customHeight="1">
      <c r="A284" s="43" t="inlineStr">
        <is>
          <t>U-0007</t>
        </is>
      </c>
      <c r="B284" s="43" t="inlineStr">
        <is>
          <t>Update 2026</t>
        </is>
      </c>
      <c r="C284" s="43" t="inlineStr">
        <is>
          <t>New provisional candidate</t>
        </is>
      </c>
      <c r="D284" s="43" t="n">
        <v>7</v>
      </c>
      <c r="E284" s="43" t="n"/>
      <c r="F284" s="43" t="n"/>
      <c r="G284" s="130" t="n">
        <v>7</v>
      </c>
      <c r="H284" s="130" t="n">
        <v>2025</v>
      </c>
      <c r="I284" s="41" t="inlineStr">
        <is>
          <t>Hybrid optimization enabled DenseNet for autism spectrum disorders using MRI image</t>
        </is>
      </c>
      <c r="J284" s="43" t="inlineStr">
        <is>
          <t>10.1016/j.compbiolchem.2024.108335</t>
        </is>
      </c>
      <c r="K284" s="43" t="inlineStr">
        <is>
          <t>Ulaganathan Sakthi and Pon Harshavardhanan and N V Ganapathi Raju and G Parthasarathy</t>
        </is>
      </c>
      <c r="L284" s="41" t="inlineStr">
        <is>
          <t>Computational Biology and Chemistry</t>
        </is>
      </c>
      <c r="M284" s="43" t="inlineStr">
        <is>
          <t>article</t>
        </is>
      </c>
      <c r="N284" s="43" t="inlineStr">
        <is>
          <t>Elsevier Ltd</t>
        </is>
      </c>
      <c r="O284" s="43">
        <f>'Actualizacion_430'!B8</f>
        <v/>
      </c>
      <c r="P284" s="41">
        <f>'Actualizacion_430'!C8</f>
        <v/>
      </c>
      <c r="Q284" s="43">
        <f>'Actualizacion_430'!D8</f>
        <v/>
      </c>
      <c r="R284" s="43">
        <f>'Actualizacion_430'!E8</f>
        <v/>
      </c>
      <c r="S284" s="41">
        <f>'Actualizacion_430'!G8</f>
        <v/>
      </c>
      <c r="T284" s="41">
        <f>'Actualizacion_430'!I8</f>
        <v/>
      </c>
      <c r="U284" s="41">
        <f>'Actualizacion_430'!J8</f>
        <v/>
      </c>
      <c r="V284" s="43">
        <f>'Actualizacion_430'!K8</f>
        <v/>
      </c>
      <c r="W284" s="43">
        <f>'Actualizacion_430'!L8</f>
        <v/>
      </c>
      <c r="X284" s="43" t="inlineStr">
        <is>
          <t>https://www.sciencedirect.com/science/article/pii/S1476927124003232</t>
        </is>
      </c>
      <c r="Y284" s="43" t="inlineStr">
        <is>
          <t>doi:10.1016/j.compbiolchem.2024.108335</t>
        </is>
      </c>
      <c r="Z284" s="43"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AA284" s="43" t="inlineStr">
        <is>
          <t>title_abstract_plus_targeted_primary_source_verification</t>
        </is>
      </c>
      <c r="AB284" s="43">
        <f>COUNTIF($A$2:$A$707,A284)</f>
        <v/>
      </c>
    </row>
    <row r="285" ht="32" customHeight="1">
      <c r="A285" s="43" t="inlineStr">
        <is>
          <t>U-0008</t>
        </is>
      </c>
      <c r="B285" s="43" t="inlineStr">
        <is>
          <t>Update 2026</t>
        </is>
      </c>
      <c r="C285" s="43" t="inlineStr">
        <is>
          <t>New record excluded</t>
        </is>
      </c>
      <c r="D285" s="43" t="n">
        <v>8</v>
      </c>
      <c r="E285" s="43" t="n"/>
      <c r="F285" s="43" t="n"/>
      <c r="G285" s="130" t="n">
        <v>8</v>
      </c>
      <c r="H285" s="130" t="n">
        <v>2025</v>
      </c>
      <c r="I285" s="41" t="inlineStr">
        <is>
          <t>Artificial intelligence in autism spectrum disorder: A path to early detection and improved outcomes</t>
        </is>
      </c>
      <c r="J285" s="43" t="inlineStr">
        <is>
          <t>10.1016/j.ajp.2025.104530</t>
        </is>
      </c>
      <c r="K285" s="43" t="inlineStr">
        <is>
          <t>Prakriti Pokhrel and Surbhi Joshi and Laraib Fatima</t>
        </is>
      </c>
      <c r="L285" s="41" t="inlineStr">
        <is>
          <t>Asian Journal of Psychiatry</t>
        </is>
      </c>
      <c r="M285" s="43" t="inlineStr">
        <is>
          <t>article</t>
        </is>
      </c>
      <c r="N285" s="43" t="inlineStr">
        <is>
          <t>Elsevier B.V.</t>
        </is>
      </c>
      <c r="O285" s="43">
        <f>'Actualizacion_430'!B9</f>
        <v/>
      </c>
      <c r="P285" s="41">
        <f>'Actualizacion_430'!C9</f>
        <v/>
      </c>
      <c r="Q285" s="43">
        <f>'Actualizacion_430'!D9</f>
        <v/>
      </c>
      <c r="R285" s="43">
        <f>'Actualizacion_430'!E9</f>
        <v/>
      </c>
      <c r="S285" s="41">
        <f>'Actualizacion_430'!G9</f>
        <v/>
      </c>
      <c r="T285" s="41">
        <f>'Actualizacion_430'!I9</f>
        <v/>
      </c>
      <c r="U285" s="41">
        <f>'Actualizacion_430'!J9</f>
        <v/>
      </c>
      <c r="V285" s="43">
        <f>'Actualizacion_430'!K9</f>
        <v/>
      </c>
      <c r="W285" s="43">
        <f>'Actualizacion_430'!L9</f>
        <v/>
      </c>
      <c r="X285" s="43" t="inlineStr">
        <is>
          <t>https://pubmed.ncbi.nlm.nih.gov/40403676/</t>
        </is>
      </c>
      <c r="Y285" s="43" t="inlineStr">
        <is>
          <t>doi:10.1016/j.ajp.2025.104530</t>
        </is>
      </c>
      <c r="Z285" s="43" t="n"/>
      <c r="AA285" s="43" t="inlineStr">
        <is>
          <t>title_abstract_plus_targeted_primary_source_verification</t>
        </is>
      </c>
      <c r="AB285" s="43">
        <f>COUNTIF($A$2:$A$707,A285)</f>
        <v/>
      </c>
    </row>
    <row r="286" ht="32" customHeight="1">
      <c r="A286" s="43" t="inlineStr">
        <is>
          <t>U-0009</t>
        </is>
      </c>
      <c r="B286" s="43" t="inlineStr">
        <is>
          <t>Update 2026</t>
        </is>
      </c>
      <c r="C286" s="43" t="inlineStr">
        <is>
          <t>New record excluded</t>
        </is>
      </c>
      <c r="D286" s="43" t="n">
        <v>9</v>
      </c>
      <c r="E286" s="43" t="n"/>
      <c r="F286" s="43" t="n"/>
      <c r="G286" s="130" t="n">
        <v>9</v>
      </c>
      <c r="H286" s="130" t="n">
        <v>2025</v>
      </c>
      <c r="I286" s="41" t="inlineStr">
        <is>
          <t>Accelerating autism spectrum disorder care: A rapid review of data science applications in diagnosis and intervention</t>
        </is>
      </c>
      <c r="J286" s="43" t="inlineStr">
        <is>
          <t>10.1016/j.ajp.2025.104498</t>
        </is>
      </c>
      <c r="K286" s="43" t="inlineStr">
        <is>
          <t>Mogana Darshini Ganggayah and Diyan Zhao and Ewilly Jie Ying Liew and Nurul Aqilah Mohd Nor and Thayapari Paramasivam and Yu Ying Lee and Nurhasniza Idham Abu Hasan and Shazwani Shaharuddin</t>
        </is>
      </c>
      <c r="L286" s="41" t="inlineStr">
        <is>
          <t>Asian Journal of Psychiatry</t>
        </is>
      </c>
      <c r="M286" s="43" t="inlineStr">
        <is>
          <t>article</t>
        </is>
      </c>
      <c r="N286" s="43" t="inlineStr">
        <is>
          <t>Elsevier B.V.</t>
        </is>
      </c>
      <c r="O286" s="43">
        <f>'Actualizacion_430'!B10</f>
        <v/>
      </c>
      <c r="P286" s="41">
        <f>'Actualizacion_430'!C10</f>
        <v/>
      </c>
      <c r="Q286" s="43">
        <f>'Actualizacion_430'!D10</f>
        <v/>
      </c>
      <c r="R286" s="43">
        <f>'Actualizacion_430'!E10</f>
        <v/>
      </c>
      <c r="S286" s="41">
        <f>'Actualizacion_430'!G10</f>
        <v/>
      </c>
      <c r="T286" s="41">
        <f>'Actualizacion_430'!I10</f>
        <v/>
      </c>
      <c r="U286" s="41">
        <f>'Actualizacion_430'!J10</f>
        <v/>
      </c>
      <c r="V286" s="43">
        <f>'Actualizacion_430'!K10</f>
        <v/>
      </c>
      <c r="W286" s="43">
        <f>'Actualizacion_430'!L10</f>
        <v/>
      </c>
      <c r="X286" s="43" t="inlineStr">
        <is>
          <t>https://www.sciencedirect.com/science/article/pii/S1876201825001418</t>
        </is>
      </c>
      <c r="Y286" s="43" t="inlineStr">
        <is>
          <t>doi:10.1016/j.ajp.2025.104498</t>
        </is>
      </c>
      <c r="Z286" s="43" t="inlineStr">
        <is>
          <t>Integrating data science techniques, including machine learning, natural language processing, and big data analytics, has revolutionized the diagnosis and intervention landscape for Autism Spectrum Disorder (ASD). This rapid review examines these approaches' current applications, benefits, limitations, and ethical considerations while identifying key research gaps and future directions. Data-driven methodologies offer significant advantages, such as enhanced diagnostic accuracy, personalized interventions, and increased accessibility, particularly in resource-limited settings. However, challenges like data quality, algorithmic bias, and interpretability hinder widespread implementation. Additionally, ethical concerns regarding privacy, consent, and equity necessitate careful navigation. Despite these advancements, substantial research gaps remain, including the lack of diverse datasets, limited longitudinal studies, and insufficient generalizability across populations. Future studies must prioritize addressing these gaps by fostering collaboration, ensuring ethical transparency, and developing inclusive, scalable solutions to improve patient outcomes. This review underscores the transformative potential of data science in accelerating ASD care while emphasizing the need for continued innovation and responsible application.</t>
        </is>
      </c>
      <c r="AA286" s="43" t="inlineStr">
        <is>
          <t>title_abstract_plus_targeted_primary_source_verification</t>
        </is>
      </c>
      <c r="AB286" s="43">
        <f>COUNTIF($A$2:$A$707,A286)</f>
        <v/>
      </c>
    </row>
    <row r="287" ht="32" customHeight="1">
      <c r="A287" s="43" t="inlineStr">
        <is>
          <t>U-0010</t>
        </is>
      </c>
      <c r="B287" s="43" t="inlineStr">
        <is>
          <t>Update 2026</t>
        </is>
      </c>
      <c r="C287" s="43" t="inlineStr">
        <is>
          <t>New record excluded</t>
        </is>
      </c>
      <c r="D287" s="43" t="n">
        <v>10</v>
      </c>
      <c r="E287" s="43" t="n"/>
      <c r="F287" s="43" t="n"/>
      <c r="G287" s="130" t="n">
        <v>10</v>
      </c>
      <c r="H287" s="130" t="n">
        <v>2025</v>
      </c>
      <c r="I287" s="41" t="inlineStr">
        <is>
          <t>Exploring the association between serum magnesium level and autism spectrum disorder using validated spectrofluorimetric method</t>
        </is>
      </c>
      <c r="J287" s="43" t="inlineStr">
        <is>
          <t>10.1016/j.ab.2024.115755</t>
        </is>
      </c>
      <c r="K287" s="43" t="inlineStr">
        <is>
          <t>Atiah H Almalki and Ahmed K Bamaga and Adnan Alharbi and Maram H Abduljabbar and Reem M Alnemari and Fahad H Baali and Majed A Algarni and Marwa F Ahmed and Sherif Ramzy</t>
        </is>
      </c>
      <c r="L287" s="41" t="inlineStr">
        <is>
          <t>Analytical Biochemistry</t>
        </is>
      </c>
      <c r="M287" s="43" t="inlineStr">
        <is>
          <t>article</t>
        </is>
      </c>
      <c r="N287" s="43" t="inlineStr">
        <is>
          <t>Academic Press Inc.</t>
        </is>
      </c>
      <c r="O287" s="43">
        <f>'Actualizacion_430'!B11</f>
        <v/>
      </c>
      <c r="P287" s="41">
        <f>'Actualizacion_430'!C11</f>
        <v/>
      </c>
      <c r="Q287" s="43">
        <f>'Actualizacion_430'!D11</f>
        <v/>
      </c>
      <c r="R287" s="43">
        <f>'Actualizacion_430'!E11</f>
        <v/>
      </c>
      <c r="S287" s="41">
        <f>'Actualizacion_430'!G11</f>
        <v/>
      </c>
      <c r="T287" s="41">
        <f>'Actualizacion_430'!I11</f>
        <v/>
      </c>
      <c r="U287" s="41">
        <f>'Actualizacion_430'!J11</f>
        <v/>
      </c>
      <c r="V287" s="43">
        <f>'Actualizacion_430'!K11</f>
        <v/>
      </c>
      <c r="W287" s="43">
        <f>'Actualizacion_430'!L11</f>
        <v/>
      </c>
      <c r="X287" s="43" t="inlineStr">
        <is>
          <t>https://www.sciencedirect.com/science/article/pii/S0003269724002999</t>
        </is>
      </c>
      <c r="Y287" s="43" t="inlineStr">
        <is>
          <t>doi:10.1016/j.ab.2024.115755</t>
        </is>
      </c>
      <c r="Z287" s="43" t="inlineStr">
        <is>
          <t>Magnesium is an essential mineral in biological systems and has a significant impact on brain health. Its deficiency has been found to correlate with irregular metabolic processes and neurodevelopmental disorders. The objective of this research was to establish and validate an analytical approach based on the standard addition methodology for determining endogenous magnesium levels in the serum of autistic and healthy children. Analytically, the approach involved functionalizing fluorescent graphene quantum dots with a magnesium-phosphomolybdic acid ion pair complex, followed by measuring magnesium-induced fluorescence quenching on the functionalized graphene quantum dots, which is concentration-dependent. The approach was validated in accordance with the ICH M10 requirements for bioanalytical technique validation, and it reliably quantified magnesium concentrations in the serum of both autistic and healthy children. The study found that autistic children have considerably lower serum magnesium concentrations than healthy children (P &lt; 0.01), indicating a correlation between magnesium deficiency and autism spectrum disorder. The average serum magnesium levels (mg/dl) recorded for the autistic and healthy groups were 2.03 ± 0.33 and 2.28 ± 0.26, respectively.</t>
        </is>
      </c>
      <c r="AA287" s="43" t="inlineStr">
        <is>
          <t>title_abstract_plus_targeted_primary_source_verification</t>
        </is>
      </c>
      <c r="AB287" s="43">
        <f>COUNTIF($A$2:$A$707,A287)</f>
        <v/>
      </c>
    </row>
    <row r="288" ht="32" customHeight="1">
      <c r="A288" s="43" t="inlineStr">
        <is>
          <t>U-0011</t>
        </is>
      </c>
      <c r="B288" s="43" t="inlineStr">
        <is>
          <t>Update 2026</t>
        </is>
      </c>
      <c r="C288" s="43" t="inlineStr">
        <is>
          <t>New provisional candidate</t>
        </is>
      </c>
      <c r="D288" s="43" t="n">
        <v>11</v>
      </c>
      <c r="E288" s="43" t="n"/>
      <c r="F288" s="43" t="n"/>
      <c r="G288" s="130" t="n">
        <v>11</v>
      </c>
      <c r="H288" s="130" t="n">
        <v>2025</v>
      </c>
      <c r="I288" s="41" t="inlineStr">
        <is>
          <t>Ensembler_fMRI: An Intelligent Approach for the Early Prediction of Autism Disorder</t>
        </is>
      </c>
      <c r="J288" s="43" t="inlineStr">
        <is>
          <t>10.1016/j.procs.2025.04.142</t>
        </is>
      </c>
      <c r="K288" s="43" t="inlineStr">
        <is>
          <t>Rupaly Thakur and Deepti Malhotra and Mehak Mengi</t>
        </is>
      </c>
      <c r="L288" s="41" t="inlineStr">
        <is>
          <t>Procedia Computer Science</t>
        </is>
      </c>
      <c r="M288" s="43" t="inlineStr">
        <is>
          <t>article</t>
        </is>
      </c>
      <c r="N288" s="43" t="inlineStr">
        <is>
          <t>Elsevier B.V.</t>
        </is>
      </c>
      <c r="O288" s="43">
        <f>'Actualizacion_430'!B12</f>
        <v/>
      </c>
      <c r="P288" s="41">
        <f>'Actualizacion_430'!C12</f>
        <v/>
      </c>
      <c r="Q288" s="43">
        <f>'Actualizacion_430'!D12</f>
        <v/>
      </c>
      <c r="R288" s="43">
        <f>'Actualizacion_430'!E12</f>
        <v/>
      </c>
      <c r="S288" s="41">
        <f>'Actualizacion_430'!G12</f>
        <v/>
      </c>
      <c r="T288" s="41">
        <f>'Actualizacion_430'!I12</f>
        <v/>
      </c>
      <c r="U288" s="41">
        <f>'Actualizacion_430'!J12</f>
        <v/>
      </c>
      <c r="V288" s="43">
        <f>'Actualizacion_430'!K12</f>
        <v/>
      </c>
      <c r="W288" s="43">
        <f>'Actualizacion_430'!L12</f>
        <v/>
      </c>
      <c r="X288" s="43" t="inlineStr">
        <is>
          <t>https://www.sciencedirect.com/science/article/pii/S187705092501244X</t>
        </is>
      </c>
      <c r="Y288" s="43" t="inlineStr">
        <is>
          <t>doi:10.1016/j.procs.2025.04.142</t>
        </is>
      </c>
      <c r="Z288" s="43"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AA288" s="43" t="inlineStr">
        <is>
          <t>title_abstract_plus_targeted_primary_source_verification</t>
        </is>
      </c>
      <c r="AB288" s="43">
        <f>COUNTIF($A$2:$A$707,A288)</f>
        <v/>
      </c>
    </row>
    <row r="289" ht="32" customHeight="1">
      <c r="A289" s="43" t="inlineStr">
        <is>
          <t>U-0012</t>
        </is>
      </c>
      <c r="B289" s="43" t="inlineStr">
        <is>
          <t>Update 2026</t>
        </is>
      </c>
      <c r="C289" s="43" t="inlineStr">
        <is>
          <t>New full-text included (open full text)</t>
        </is>
      </c>
      <c r="D289" s="43" t="n">
        <v>12</v>
      </c>
      <c r="E289" s="43" t="n"/>
      <c r="F289" s="43" t="n"/>
      <c r="G289" s="130" t="n">
        <v>12</v>
      </c>
      <c r="H289" s="130" t="n">
        <v>2025</v>
      </c>
      <c r="I289" s="41" t="inlineStr">
        <is>
          <t>Integration of an Artificial Intelligence–Based Autism Diagnostic Device into the ECHO Autism Primary Care Workflow: Prospective Observational Study</t>
        </is>
      </c>
      <c r="J289" s="43" t="inlineStr">
        <is>
          <t>10.2196/80733</t>
        </is>
      </c>
      <c r="K289" s="43" t="inlineStr">
        <is>
          <t>Kristin Sohl and Erik Linstead and Kelianne Heinz and Elia Eiroa Lledo and Alicia Brewer Curran and Melissa Mahurin and Valeria Nanclares-Nogués and Carmela Salomon and Minda Seal and Sharief Taraman</t>
        </is>
      </c>
      <c r="L289" s="41" t="inlineStr">
        <is>
          <t>JMIR Formative Research</t>
        </is>
      </c>
      <c r="M289" s="43" t="inlineStr">
        <is>
          <t>article</t>
        </is>
      </c>
      <c r="N289" s="43" t="inlineStr">
        <is>
          <t>JMIR Publications Inc.</t>
        </is>
      </c>
      <c r="O289" s="43">
        <f>'Actualizacion_430'!B13</f>
        <v/>
      </c>
      <c r="P289" s="41">
        <f>'Actualizacion_430'!C13</f>
        <v/>
      </c>
      <c r="Q289" s="43">
        <f>'Actualizacion_430'!D13</f>
        <v/>
      </c>
      <c r="R289" s="43">
        <f>'Actualizacion_430'!E13</f>
        <v/>
      </c>
      <c r="S289" s="41">
        <f>'Actualizacion_430'!G13</f>
        <v/>
      </c>
      <c r="T289" s="41">
        <f>'Actualizacion_430'!I13</f>
        <v/>
      </c>
      <c r="U289" s="41">
        <f>'Actualizacion_430'!J13</f>
        <v/>
      </c>
      <c r="V289" s="43">
        <f>'Actualizacion_430'!K13</f>
        <v/>
      </c>
      <c r="W289" s="43">
        <f>'Actualizacion_430'!L13</f>
        <v/>
      </c>
      <c r="X289" s="43" t="inlineStr">
        <is>
          <t>https://www.sciencedirect.com/science/article/pii/S2561326X25007279</t>
        </is>
      </c>
      <c r="Y289" s="43" t="inlineStr">
        <is>
          <t>doi:10.2196/80733</t>
        </is>
      </c>
      <c r="Z289"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AA289" s="43" t="inlineStr">
        <is>
          <t>title_abstract_plus_targeted_primary_source_verification</t>
        </is>
      </c>
      <c r="AB289" s="43">
        <f>COUNTIF($A$2:$A$707,A289)</f>
        <v/>
      </c>
    </row>
    <row r="290" ht="32" customHeight="1">
      <c r="A290" s="43" t="inlineStr">
        <is>
          <t>U-0013</t>
        </is>
      </c>
      <c r="B290" s="43" t="inlineStr">
        <is>
          <t>Update 2026</t>
        </is>
      </c>
      <c r="C290" s="43" t="inlineStr">
        <is>
          <t>New full-text included (open full text)</t>
        </is>
      </c>
      <c r="D290" s="43" t="n">
        <v>13</v>
      </c>
      <c r="E290" s="43" t="n"/>
      <c r="F290" s="43" t="n"/>
      <c r="G290" s="130" t="n">
        <v>13</v>
      </c>
      <c r="H290" s="130" t="n">
        <v>2025</v>
      </c>
      <c r="I290" s="41" t="inlineStr">
        <is>
          <t>In-silico assessment of dynamic symbiotic microbial interactions in a reduced microbiota related to the autism spectrum disorder symptoms</t>
        </is>
      </c>
      <c r="J290" s="43" t="inlineStr">
        <is>
          <t>10.1016/j.csbj.2025.09.006</t>
        </is>
      </c>
      <c r="K290" s="43" t="inlineStr">
        <is>
          <t>Juan Manuel Olaguez-Gonzalez and Isaac Chairez and Luz Breton-Deval and Mariel Alfaro-Ponce</t>
        </is>
      </c>
      <c r="L290" s="41" t="inlineStr">
        <is>
          <t>Computational and Structural Biotechnology Journal</t>
        </is>
      </c>
      <c r="M290" s="43" t="inlineStr">
        <is>
          <t>article</t>
        </is>
      </c>
      <c r="N290" s="43" t="inlineStr">
        <is>
          <t>Elsevier B.V.</t>
        </is>
      </c>
      <c r="O290" s="43">
        <f>'Actualizacion_430'!B14</f>
        <v/>
      </c>
      <c r="P290" s="41">
        <f>'Actualizacion_430'!C14</f>
        <v/>
      </c>
      <c r="Q290" s="43">
        <f>'Actualizacion_430'!D14</f>
        <v/>
      </c>
      <c r="R290" s="43">
        <f>'Actualizacion_430'!E14</f>
        <v/>
      </c>
      <c r="S290" s="41">
        <f>'Actualizacion_430'!G14</f>
        <v/>
      </c>
      <c r="T290" s="41">
        <f>'Actualizacion_430'!I14</f>
        <v/>
      </c>
      <c r="U290" s="41">
        <f>'Actualizacion_430'!J14</f>
        <v/>
      </c>
      <c r="V290" s="43">
        <f>'Actualizacion_430'!K14</f>
        <v/>
      </c>
      <c r="W290" s="43">
        <f>'Actualizacion_430'!L14</f>
        <v/>
      </c>
      <c r="X290" s="43" t="inlineStr">
        <is>
          <t>https://www.sciencedirect.com/science/article/pii/S2001037025003666</t>
        </is>
      </c>
      <c r="Y290" s="43" t="inlineStr">
        <is>
          <t>doi:10.1016/j.csbj.2025.09.006</t>
        </is>
      </c>
      <c r="Z290" s="43"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AA290" s="43" t="inlineStr">
        <is>
          <t>title_abstract_plus_targeted_primary_source_verification</t>
        </is>
      </c>
      <c r="AB290" s="43">
        <f>COUNTIF($A$2:$A$707,A290)</f>
        <v/>
      </c>
    </row>
    <row r="291" ht="32" customHeight="1">
      <c r="A291" s="43" t="inlineStr">
        <is>
          <t>U-0014</t>
        </is>
      </c>
      <c r="B291" s="43" t="inlineStr">
        <is>
          <t>Update 2026</t>
        </is>
      </c>
      <c r="C291" s="43" t="inlineStr">
        <is>
          <t>Duplicate of prior corpus</t>
        </is>
      </c>
      <c r="D291" s="43" t="n">
        <v>14</v>
      </c>
      <c r="E291" s="43" t="n"/>
      <c r="F291" s="43" t="n">
        <v>29</v>
      </c>
      <c r="G291" s="130" t="n">
        <v>14</v>
      </c>
      <c r="H291" s="130" t="n">
        <v>2025</v>
      </c>
      <c r="I291" s="41" t="inlineStr">
        <is>
          <t>An intellectual autism spectrum disorder classification framework in healthcare industry using ViT-based adaptive deep learning model</t>
        </is>
      </c>
      <c r="J291" s="43" t="inlineStr">
        <is>
          <t>10.1016/j.bspc.2025.107737</t>
        </is>
      </c>
      <c r="K291" s="43" t="inlineStr">
        <is>
          <t>Rama Parvathy and Rajesh Arunachalam and Sukumaran Damodaran and Muna Al-Razgan and Yasser A Ali and Yogapriya J</t>
        </is>
      </c>
      <c r="L291" s="41" t="inlineStr">
        <is>
          <t>Biomedical Signal Processing and Control</t>
        </is>
      </c>
      <c r="M291" s="43" t="inlineStr">
        <is>
          <t>article</t>
        </is>
      </c>
      <c r="N291" s="43" t="inlineStr">
        <is>
          <t>Elsevier Ltd</t>
        </is>
      </c>
      <c r="O291" s="43">
        <f>'Actualizacion_430'!B15</f>
        <v/>
      </c>
      <c r="P291" s="41">
        <f>'Actualizacion_430'!C15</f>
        <v/>
      </c>
      <c r="Q291" s="43">
        <f>'Actualizacion_430'!D15</f>
        <v/>
      </c>
      <c r="R291" s="43">
        <f>'Actualizacion_430'!E15</f>
        <v/>
      </c>
      <c r="S291" s="41">
        <f>'Actualizacion_430'!G15</f>
        <v/>
      </c>
      <c r="T291" s="41">
        <f>'Actualizacion_430'!I15</f>
        <v/>
      </c>
      <c r="U291" s="41">
        <f>'Actualizacion_430'!J15</f>
        <v/>
      </c>
      <c r="V291" s="43">
        <f>'Actualizacion_430'!K15</f>
        <v/>
      </c>
      <c r="W291" s="43">
        <f>'Actualizacion_430'!L15</f>
        <v/>
      </c>
      <c r="X291" s="43" t="inlineStr">
        <is>
          <t>https://www.sciencedirect.com/science/article/pii/S1746809425002484</t>
        </is>
      </c>
      <c r="Y291" s="43" t="inlineStr">
        <is>
          <t>doi:10.1016/j.bspc.2025.107737</t>
        </is>
      </c>
      <c r="Z291" s="43"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AA291" s="43" t="inlineStr">
        <is>
          <t>title_abstract_plus_targeted_primary_source_verification</t>
        </is>
      </c>
      <c r="AB291" s="43">
        <f>COUNTIF($A$2:$A$707,A291)</f>
        <v/>
      </c>
    </row>
    <row r="292" ht="32" customHeight="1">
      <c r="A292" s="43" t="inlineStr">
        <is>
          <t>U-0015</t>
        </is>
      </c>
      <c r="B292" s="43" t="inlineStr">
        <is>
          <t>Update 2026</t>
        </is>
      </c>
      <c r="C292" s="43" t="inlineStr">
        <is>
          <t>New provisional candidate</t>
        </is>
      </c>
      <c r="D292" s="43" t="n">
        <v>15</v>
      </c>
      <c r="E292" s="43" t="n"/>
      <c r="F292" s="43" t="n"/>
      <c r="G292" s="130" t="n">
        <v>15</v>
      </c>
      <c r="H292" s="130" t="n">
        <v>2025</v>
      </c>
      <c r="I292" s="41" t="inlineStr">
        <is>
          <t>MCBERT: A multi-modal framework for the diagnosis of autism spectrum disorder</t>
        </is>
      </c>
      <c r="J292" s="43" t="inlineStr">
        <is>
          <t>10.1016/j.biopsycho.2024.108976</t>
        </is>
      </c>
      <c r="K292" s="43" t="inlineStr">
        <is>
          <t>Kainat Khan and Rahul Katarya</t>
        </is>
      </c>
      <c r="L292" s="41" t="inlineStr">
        <is>
          <t>Biological Psychology</t>
        </is>
      </c>
      <c r="M292" s="43" t="inlineStr">
        <is>
          <t>article</t>
        </is>
      </c>
      <c r="N292" s="43" t="inlineStr">
        <is>
          <t>Elsevier B.V.</t>
        </is>
      </c>
      <c r="O292" s="43">
        <f>'Actualizacion_430'!B16</f>
        <v/>
      </c>
      <c r="P292" s="41">
        <f>'Actualizacion_430'!C16</f>
        <v/>
      </c>
      <c r="Q292" s="43">
        <f>'Actualizacion_430'!D16</f>
        <v/>
      </c>
      <c r="R292" s="43">
        <f>'Actualizacion_430'!E16</f>
        <v/>
      </c>
      <c r="S292" s="41">
        <f>'Actualizacion_430'!G16</f>
        <v/>
      </c>
      <c r="T292" s="41">
        <f>'Actualizacion_430'!I16</f>
        <v/>
      </c>
      <c r="U292" s="41">
        <f>'Actualizacion_430'!J16</f>
        <v/>
      </c>
      <c r="V292" s="43">
        <f>'Actualizacion_430'!K16</f>
        <v/>
      </c>
      <c r="W292" s="43">
        <f>'Actualizacion_430'!L16</f>
        <v/>
      </c>
      <c r="X292" s="43" t="inlineStr">
        <is>
          <t>https://www.sciencedirect.com/science/article/pii/S0301051124002369</t>
        </is>
      </c>
      <c r="Y292" s="43" t="inlineStr">
        <is>
          <t>doi:10.1016/j.biopsycho.2024.108976</t>
        </is>
      </c>
      <c r="Z292" s="43"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AA292" s="43" t="inlineStr">
        <is>
          <t>title_abstract_plus_targeted_primary_source_verification</t>
        </is>
      </c>
      <c r="AB292" s="43">
        <f>COUNTIF($A$2:$A$707,A292)</f>
        <v/>
      </c>
    </row>
    <row r="293" ht="32" customHeight="1">
      <c r="A293" s="43" t="inlineStr">
        <is>
          <t>U-0016</t>
        </is>
      </c>
      <c r="B293" s="43" t="inlineStr">
        <is>
          <t>Update 2026</t>
        </is>
      </c>
      <c r="C293" s="43" t="inlineStr">
        <is>
          <t>New provisional candidate</t>
        </is>
      </c>
      <c r="D293" s="43" t="n">
        <v>16</v>
      </c>
      <c r="E293" s="43" t="n"/>
      <c r="F293" s="43" t="n"/>
      <c r="G293" s="130" t="n">
        <v>16</v>
      </c>
      <c r="H293" s="130" t="n">
        <v>2025</v>
      </c>
      <c r="I293" s="41" t="inlineStr">
        <is>
          <t>Unraveling pathogenesis and potential biomarkers for autism spectrum disorder associated with HIF1A pathway based on machine learning and experiment validation</t>
        </is>
      </c>
      <c r="J293" s="43" t="inlineStr">
        <is>
          <t>10.1016/j.nbd.2024.106763</t>
        </is>
      </c>
      <c r="K293" s="43" t="inlineStr">
        <is>
          <t>Jinru Cui and Heli Li and Cong Hu and Feiyan Zhang and Yunjie Li and Ying Weng and Liping Yang and Yingying Li and Minglan Yao and Hao Li and Xiaoping Luo and Yan Hao</t>
        </is>
      </c>
      <c r="L293" s="41" t="inlineStr">
        <is>
          <t>Neurobiology of Disease</t>
        </is>
      </c>
      <c r="M293" s="43" t="inlineStr">
        <is>
          <t>article</t>
        </is>
      </c>
      <c r="N293" s="43" t="inlineStr">
        <is>
          <t>Academic Press Inc.</t>
        </is>
      </c>
      <c r="O293" s="43">
        <f>'Actualizacion_430'!B17</f>
        <v/>
      </c>
      <c r="P293" s="41">
        <f>'Actualizacion_430'!C17</f>
        <v/>
      </c>
      <c r="Q293" s="43">
        <f>'Actualizacion_430'!D17</f>
        <v/>
      </c>
      <c r="R293" s="43">
        <f>'Actualizacion_430'!E17</f>
        <v/>
      </c>
      <c r="S293" s="41">
        <f>'Actualizacion_430'!G17</f>
        <v/>
      </c>
      <c r="T293" s="41">
        <f>'Actualizacion_430'!I17</f>
        <v/>
      </c>
      <c r="U293" s="41">
        <f>'Actualizacion_430'!J17</f>
        <v/>
      </c>
      <c r="V293" s="43">
        <f>'Actualizacion_430'!K17</f>
        <v/>
      </c>
      <c r="W293" s="43">
        <f>'Actualizacion_430'!L17</f>
        <v/>
      </c>
      <c r="X293" s="43" t="inlineStr">
        <is>
          <t>https://www.sciencedirect.com/science/article/pii/S0969996124003656</t>
        </is>
      </c>
      <c r="Y293" s="43" t="inlineStr">
        <is>
          <t>doi:10.1016/j.nbd.2024.106763</t>
        </is>
      </c>
      <c r="Z293" s="43"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AA293" s="43" t="inlineStr">
        <is>
          <t>title_abstract_plus_targeted_primary_source_verification</t>
        </is>
      </c>
      <c r="AB293" s="43">
        <f>COUNTIF($A$2:$A$707,A293)</f>
        <v/>
      </c>
    </row>
    <row r="294" ht="32" customHeight="1">
      <c r="A294" s="43" t="inlineStr">
        <is>
          <t>U-0017</t>
        </is>
      </c>
      <c r="B294" s="43" t="inlineStr">
        <is>
          <t>Update 2026</t>
        </is>
      </c>
      <c r="C294" s="43" t="inlineStr">
        <is>
          <t>Duplicate of prior corpus</t>
        </is>
      </c>
      <c r="D294" s="43" t="n">
        <v>17</v>
      </c>
      <c r="E294" s="43" t="n"/>
      <c r="F294" s="43" t="n">
        <v>203</v>
      </c>
      <c r="G294" s="130" t="n">
        <v>17</v>
      </c>
      <c r="H294" s="130" t="n">
        <v>2025</v>
      </c>
      <c r="I294" s="41" t="inlineStr">
        <is>
          <t>Multimodal autism detection: Deep hybrid model with improved feature level fusion</t>
        </is>
      </c>
      <c r="J294" s="43" t="inlineStr">
        <is>
          <t>10.1016/j.cmpb.2024.108492</t>
        </is>
      </c>
      <c r="K294" s="43" t="inlineStr">
        <is>
          <t>S Vidivelli and P Padmakumari and P Shanthi</t>
        </is>
      </c>
      <c r="L294" s="41" t="inlineStr">
        <is>
          <t>Computer Methods and Programs in Biomedicine</t>
        </is>
      </c>
      <c r="M294" s="43" t="inlineStr">
        <is>
          <t>article</t>
        </is>
      </c>
      <c r="N294" s="43" t="inlineStr">
        <is>
          <t>Elsevier Ireland Ltd</t>
        </is>
      </c>
      <c r="O294" s="43">
        <f>'Actualizacion_430'!B18</f>
        <v/>
      </c>
      <c r="P294" s="41">
        <f>'Actualizacion_430'!C18</f>
        <v/>
      </c>
      <c r="Q294" s="43">
        <f>'Actualizacion_430'!D18</f>
        <v/>
      </c>
      <c r="R294" s="43">
        <f>'Actualizacion_430'!E18</f>
        <v/>
      </c>
      <c r="S294" s="41">
        <f>'Actualizacion_430'!G18</f>
        <v/>
      </c>
      <c r="T294" s="41">
        <f>'Actualizacion_430'!I18</f>
        <v/>
      </c>
      <c r="U294" s="41">
        <f>'Actualizacion_430'!J18</f>
        <v/>
      </c>
      <c r="V294" s="43">
        <f>'Actualizacion_430'!K18</f>
        <v/>
      </c>
      <c r="W294" s="43">
        <f>'Actualizacion_430'!L18</f>
        <v/>
      </c>
      <c r="X294" s="43" t="inlineStr">
        <is>
          <t>https://www.sciencedirect.com/science/article/pii/S0169260724004851</t>
        </is>
      </c>
      <c r="Y294" s="43" t="inlineStr">
        <is>
          <t>doi:10.1016/j.cmpb.2024.108492</t>
        </is>
      </c>
      <c r="Z294" s="4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AA294" s="43" t="inlineStr">
        <is>
          <t>title_abstract_plus_targeted_primary_source_verification</t>
        </is>
      </c>
      <c r="AB294" s="43">
        <f>COUNTIF($A$2:$A$707,A294)</f>
        <v/>
      </c>
    </row>
    <row r="295" ht="32" customHeight="1">
      <c r="A295" s="43" t="inlineStr">
        <is>
          <t>U-0018</t>
        </is>
      </c>
      <c r="B295" s="43" t="inlineStr">
        <is>
          <t>Update 2026</t>
        </is>
      </c>
      <c r="C295" s="43" t="inlineStr">
        <is>
          <t>New record excluded</t>
        </is>
      </c>
      <c r="D295" s="43" t="n">
        <v>18</v>
      </c>
      <c r="E295" s="43" t="n"/>
      <c r="F295" s="43" t="n"/>
      <c r="G295" s="130" t="n">
        <v>18</v>
      </c>
      <c r="H295" s="130" t="n">
        <v>2025</v>
      </c>
      <c r="I295" s="41" t="inlineStr">
        <is>
          <t>What About Life Skills? Tailoring Interventions for Autism and Beyond</t>
        </is>
      </c>
      <c r="J295" s="43" t="inlineStr">
        <is>
          <t>10.1016/j.jaac.2024.12.012</t>
        </is>
      </c>
      <c r="K295" s="43" t="inlineStr">
        <is>
          <t>Elaine B Clarke and Amie Duncan and Catherine Lord</t>
        </is>
      </c>
      <c r="L295" s="41" t="inlineStr">
        <is>
          <t>Journal of the American Academy of Child and Adolescent Psychiatry</t>
        </is>
      </c>
      <c r="M295" s="43" t="inlineStr">
        <is>
          <t>article</t>
        </is>
      </c>
      <c r="N295" s="43" t="inlineStr">
        <is>
          <t>Elsevier Inc.</t>
        </is>
      </c>
      <c r="O295" s="43">
        <f>'Actualizacion_430'!B19</f>
        <v/>
      </c>
      <c r="P295" s="41">
        <f>'Actualizacion_430'!C19</f>
        <v/>
      </c>
      <c r="Q295" s="43">
        <f>'Actualizacion_430'!D19</f>
        <v/>
      </c>
      <c r="R295" s="43">
        <f>'Actualizacion_430'!E19</f>
        <v/>
      </c>
      <c r="S295" s="41">
        <f>'Actualizacion_430'!G19</f>
        <v/>
      </c>
      <c r="T295" s="41">
        <f>'Actualizacion_430'!I19</f>
        <v/>
      </c>
      <c r="U295" s="41">
        <f>'Actualizacion_430'!J19</f>
        <v/>
      </c>
      <c r="V295" s="43">
        <f>'Actualizacion_430'!K19</f>
        <v/>
      </c>
      <c r="W295" s="43">
        <f>'Actualizacion_430'!L19</f>
        <v/>
      </c>
      <c r="X295" s="43" t="inlineStr">
        <is>
          <t>https://www.sciencedirect.com/science/article/pii/S0890856725000851</t>
        </is>
      </c>
      <c r="Y295" s="43" t="inlineStr">
        <is>
          <t>doi:10.1016/j.jaac.2024.12.012</t>
        </is>
      </c>
      <c r="Z295" s="43" t="n"/>
      <c r="AA295" s="43" t="inlineStr">
        <is>
          <t>title_abstract_plus_targeted_primary_source_verification</t>
        </is>
      </c>
      <c r="AB295" s="43">
        <f>COUNTIF($A$2:$A$707,A295)</f>
        <v/>
      </c>
    </row>
    <row r="296" ht="32" customHeight="1">
      <c r="A296" s="43" t="inlineStr">
        <is>
          <t>U-0019</t>
        </is>
      </c>
      <c r="B296" s="43" t="inlineStr">
        <is>
          <t>Update 2026</t>
        </is>
      </c>
      <c r="C296" s="43" t="inlineStr">
        <is>
          <t>Duplicate of prior corpus</t>
        </is>
      </c>
      <c r="D296" s="43" t="n">
        <v>19</v>
      </c>
      <c r="E296" s="43" t="n"/>
      <c r="F296" s="43" t="n">
        <v>92</v>
      </c>
      <c r="G296" s="130" t="n">
        <v>19</v>
      </c>
      <c r="H296" s="130" t="n">
        <v>2025</v>
      </c>
      <c r="I296" s="41" t="inlineStr">
        <is>
          <t>Learning discriminative functional connectivity networks for identifying Autism spectrum disorder</t>
        </is>
      </c>
      <c r="J296" s="43" t="inlineStr">
        <is>
          <t>10.1016/j.bspc.2024.107466</t>
        </is>
      </c>
      <c r="K296" s="43" t="inlineStr">
        <is>
          <t>Mengxue Pang and Lei Liu and Feng Zhao and Bin Fu and Limei Zhang and Lishan Qiao</t>
        </is>
      </c>
      <c r="L296" s="41" t="inlineStr">
        <is>
          <t>Biomedical Signal Processing and Control</t>
        </is>
      </c>
      <c r="M296" s="43" t="inlineStr">
        <is>
          <t>article</t>
        </is>
      </c>
      <c r="N296" s="43" t="inlineStr">
        <is>
          <t>Elsevier Ltd</t>
        </is>
      </c>
      <c r="O296" s="43">
        <f>'Actualizacion_430'!B20</f>
        <v/>
      </c>
      <c r="P296" s="41">
        <f>'Actualizacion_430'!C20</f>
        <v/>
      </c>
      <c r="Q296" s="43">
        <f>'Actualizacion_430'!D20</f>
        <v/>
      </c>
      <c r="R296" s="43">
        <f>'Actualizacion_430'!E20</f>
        <v/>
      </c>
      <c r="S296" s="41">
        <f>'Actualizacion_430'!G20</f>
        <v/>
      </c>
      <c r="T296" s="41">
        <f>'Actualizacion_430'!I20</f>
        <v/>
      </c>
      <c r="U296" s="41">
        <f>'Actualizacion_430'!J20</f>
        <v/>
      </c>
      <c r="V296" s="43">
        <f>'Actualizacion_430'!K20</f>
        <v/>
      </c>
      <c r="W296" s="43">
        <f>'Actualizacion_430'!L20</f>
        <v/>
      </c>
      <c r="X296" s="43" t="inlineStr">
        <is>
          <t>https://www.sciencedirect.com/science/article/pii/S1746809424015246</t>
        </is>
      </c>
      <c r="Y296" s="43" t="inlineStr">
        <is>
          <t>doi:10.1016/j.bspc.2024.107466</t>
        </is>
      </c>
      <c r="Z296" s="4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AA296" s="43" t="inlineStr">
        <is>
          <t>title_abstract_plus_targeted_primary_source_verification</t>
        </is>
      </c>
      <c r="AB296" s="43">
        <f>COUNTIF($A$2:$A$707,A296)</f>
        <v/>
      </c>
    </row>
    <row r="297" ht="32" customHeight="1">
      <c r="A297" s="43" t="inlineStr">
        <is>
          <t>U-0020</t>
        </is>
      </c>
      <c r="B297" s="43" t="inlineStr">
        <is>
          <t>Update 2026</t>
        </is>
      </c>
      <c r="C297" s="43" t="inlineStr">
        <is>
          <t>Duplicate of prior corpus</t>
        </is>
      </c>
      <c r="D297" s="43" t="n">
        <v>20</v>
      </c>
      <c r="E297" s="43" t="n"/>
      <c r="F297" s="43" t="n">
        <v>11</v>
      </c>
      <c r="G297" s="130" t="n">
        <v>20</v>
      </c>
      <c r="H297" s="130" t="n">
        <v>2025</v>
      </c>
      <c r="I297" s="41" t="inlineStr">
        <is>
          <t>Data Mining–Based Model for Computer-Aided Diagnosis of Autism and Gelotophobia: Mixed Methods Deep Learning Approach</t>
        </is>
      </c>
      <c r="J297" s="43" t="inlineStr">
        <is>
          <t>10.2196/72115</t>
        </is>
      </c>
      <c r="K297" s="43" t="inlineStr">
        <is>
          <t>Mohamed Eldawansy and Hazem El Bakry and Samaa M Shohieb</t>
        </is>
      </c>
      <c r="L297" s="41" t="inlineStr">
        <is>
          <t>JMIR Formative Research</t>
        </is>
      </c>
      <c r="M297" s="43" t="inlineStr">
        <is>
          <t>article</t>
        </is>
      </c>
      <c r="N297" s="43" t="inlineStr">
        <is>
          <t>JMIR Publications Inc.</t>
        </is>
      </c>
      <c r="O297" s="43">
        <f>'Actualizacion_430'!B21</f>
        <v/>
      </c>
      <c r="P297" s="41">
        <f>'Actualizacion_430'!C21</f>
        <v/>
      </c>
      <c r="Q297" s="43">
        <f>'Actualizacion_430'!D21</f>
        <v/>
      </c>
      <c r="R297" s="43">
        <f>'Actualizacion_430'!E21</f>
        <v/>
      </c>
      <c r="S297" s="41">
        <f>'Actualizacion_430'!G21</f>
        <v/>
      </c>
      <c r="T297" s="41">
        <f>'Actualizacion_430'!I21</f>
        <v/>
      </c>
      <c r="U297" s="41">
        <f>'Actualizacion_430'!J21</f>
        <v/>
      </c>
      <c r="V297" s="43">
        <f>'Actualizacion_430'!K21</f>
        <v/>
      </c>
      <c r="W297" s="43">
        <f>'Actualizacion_430'!L21</f>
        <v/>
      </c>
      <c r="X297" s="43" t="inlineStr">
        <is>
          <t>https://formative.jmir.org/2026/1/e91833</t>
        </is>
      </c>
      <c r="Y297" s="43" t="inlineStr">
        <is>
          <t>doi:10.2196/72115</t>
        </is>
      </c>
      <c r="Z297" s="43"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AA297" s="43" t="inlineStr">
        <is>
          <t>title_abstract_plus_targeted_primary_source_verification</t>
        </is>
      </c>
      <c r="AB297" s="43">
        <f>COUNTIF($A$2:$A$707,A297)</f>
        <v/>
      </c>
    </row>
    <row r="298" ht="32" customHeight="1">
      <c r="A298" s="43" t="inlineStr">
        <is>
          <t>U-0021</t>
        </is>
      </c>
      <c r="B298" s="43" t="inlineStr">
        <is>
          <t>Update 2026</t>
        </is>
      </c>
      <c r="C298" s="43" t="inlineStr">
        <is>
          <t>New provisional candidate</t>
        </is>
      </c>
      <c r="D298" s="43" t="n">
        <v>21</v>
      </c>
      <c r="E298" s="43" t="n"/>
      <c r="F298" s="43" t="n"/>
      <c r="G298" s="130" t="n">
        <v>21</v>
      </c>
      <c r="H298" s="130" t="n">
        <v>2025</v>
      </c>
      <c r="I298" s="41" t="inlineStr">
        <is>
          <t>Screening biomarkers for autism spectrum disorder using plasma proteomics combined with machine learning methods</t>
        </is>
      </c>
      <c r="J298" s="43" t="inlineStr">
        <is>
          <t>10.1016/j.cca.2024.120018</t>
        </is>
      </c>
      <c r="K298" s="43" t="inlineStr">
        <is>
          <t>Xiaoxiao Tang and Xiaoqian Ran and Zhiyuan Liang and Hongbin Zhuang and Xi Yan and Chengyun Feng and Ayesha Qureshi and Yan Gao and Liming Shen</t>
        </is>
      </c>
      <c r="L298" s="41" t="inlineStr">
        <is>
          <t>Clinica Chimica Acta</t>
        </is>
      </c>
      <c r="M298" s="43" t="inlineStr">
        <is>
          <t>article</t>
        </is>
      </c>
      <c r="N298" s="43" t="inlineStr">
        <is>
          <t>Elsevier B.V.</t>
        </is>
      </c>
      <c r="O298" s="43">
        <f>'Actualizacion_430'!B22</f>
        <v/>
      </c>
      <c r="P298" s="41">
        <f>'Actualizacion_430'!C22</f>
        <v/>
      </c>
      <c r="Q298" s="43">
        <f>'Actualizacion_430'!D22</f>
        <v/>
      </c>
      <c r="R298" s="43">
        <f>'Actualizacion_430'!E22</f>
        <v/>
      </c>
      <c r="S298" s="41">
        <f>'Actualizacion_430'!G22</f>
        <v/>
      </c>
      <c r="T298" s="41">
        <f>'Actualizacion_430'!I22</f>
        <v/>
      </c>
      <c r="U298" s="41">
        <f>'Actualizacion_430'!J22</f>
        <v/>
      </c>
      <c r="V298" s="43">
        <f>'Actualizacion_430'!K22</f>
        <v/>
      </c>
      <c r="W298" s="43">
        <f>'Actualizacion_430'!L22</f>
        <v/>
      </c>
      <c r="X298" s="43" t="inlineStr">
        <is>
          <t>https://www.sciencedirect.com/science/article/pii/S000989812402271X</t>
        </is>
      </c>
      <c r="Y298" s="43" t="inlineStr">
        <is>
          <t>doi:10.1016/j.cca.2024.120018</t>
        </is>
      </c>
      <c r="Z298" s="43"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AA298" s="43" t="inlineStr">
        <is>
          <t>title_abstract_plus_targeted_primary_source_verification</t>
        </is>
      </c>
      <c r="AB298" s="43">
        <f>COUNTIF($A$2:$A$707,A298)</f>
        <v/>
      </c>
    </row>
    <row r="299" ht="32" customHeight="1">
      <c r="A299" s="43" t="inlineStr">
        <is>
          <t>U-0022</t>
        </is>
      </c>
      <c r="B299" s="43" t="inlineStr">
        <is>
          <t>Update 2026</t>
        </is>
      </c>
      <c r="C299" s="43" t="inlineStr">
        <is>
          <t>New record excluded</t>
        </is>
      </c>
      <c r="D299" s="43" t="n">
        <v>22</v>
      </c>
      <c r="E299" s="43" t="n"/>
      <c r="F299" s="43" t="n"/>
      <c r="G299" s="130" t="n">
        <v>22</v>
      </c>
      <c r="H299" s="130" t="n">
        <v>2025</v>
      </c>
      <c r="I299" s="41" t="inlineStr">
        <is>
          <t>Latest clinical frontiers related to autism diagnostic strategies</t>
        </is>
      </c>
      <c r="J299" s="43" t="inlineStr">
        <is>
          <t>10.1016/j.xcrm.2024.101916</t>
        </is>
      </c>
      <c r="K299" s="43"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L299" s="41" t="inlineStr">
        <is>
          <t>Cell Reports Medicine</t>
        </is>
      </c>
      <c r="M299" s="43" t="inlineStr">
        <is>
          <t>article</t>
        </is>
      </c>
      <c r="N299" s="43" t="inlineStr">
        <is>
          <t>Cell Press</t>
        </is>
      </c>
      <c r="O299" s="43">
        <f>'Actualizacion_430'!B23</f>
        <v/>
      </c>
      <c r="P299" s="41">
        <f>'Actualizacion_430'!C23</f>
        <v/>
      </c>
      <c r="Q299" s="43">
        <f>'Actualizacion_430'!D23</f>
        <v/>
      </c>
      <c r="R299" s="43">
        <f>'Actualizacion_430'!E23</f>
        <v/>
      </c>
      <c r="S299" s="41">
        <f>'Actualizacion_430'!G23</f>
        <v/>
      </c>
      <c r="T299" s="41">
        <f>'Actualizacion_430'!I23</f>
        <v/>
      </c>
      <c r="U299" s="41">
        <f>'Actualizacion_430'!J23</f>
        <v/>
      </c>
      <c r="V299" s="43">
        <f>'Actualizacion_430'!K23</f>
        <v/>
      </c>
      <c r="W299" s="43">
        <f>'Actualizacion_430'!L23</f>
        <v/>
      </c>
      <c r="X299" s="43" t="inlineStr">
        <is>
          <t>https://www.sciencedirect.com/science/article/pii/S2666379124006876</t>
        </is>
      </c>
      <c r="Y299" s="43" t="inlineStr">
        <is>
          <t>doi:10.1016/j.xcrm.2024.101916</t>
        </is>
      </c>
      <c r="Z299" s="43" t="inlineStr">
        <is>
          <t>The diagnosis of autism is currently based on the developmental history, direct observation of behavior, and reported symptoms, supplemented by rating scales/interviews/structured observational evaluations—which is influenced by the clinician's knowledge and experience—with no established diagnostic biomarkers. A growing body of research has been conducted over the past decades to improve diagnostic accuracy. Here, we provide an overview of the current diagnostic assessment process as well as of recent and ongoing developments to support diagnosis in terms of genetic evaluation, telemedicine, digital technologies, use of machine learning/artificial intelligence, and research on candidate diagnostic biomarkers. Genetic testing can meaningfully contribute to the assessment process, but caution is required when interpreting negative results, and more work is needed to strengthen the transferability of genetic information into clinical practice. Digital diagnostic and machine-learning-based analyses are emerging as promising approaches, but larger and more robust studies are needed. To date, there are no available diagnostic biomarkers. Moving forward, international collaborations may help develop multimodal datasets to identify biomarkers, ensure reproducibility, and support clinical translation.</t>
        </is>
      </c>
      <c r="AA299" s="43" t="inlineStr">
        <is>
          <t>title_abstract_plus_targeted_primary_source_verification</t>
        </is>
      </c>
      <c r="AB299" s="43">
        <f>COUNTIF($A$2:$A$707,A299)</f>
        <v/>
      </c>
    </row>
    <row r="300" ht="32" customHeight="1">
      <c r="A300" s="43" t="inlineStr">
        <is>
          <t>U-0023</t>
        </is>
      </c>
      <c r="B300" s="43" t="inlineStr">
        <is>
          <t>Update 2026</t>
        </is>
      </c>
      <c r="C300" s="43" t="inlineStr">
        <is>
          <t>New provisional candidate</t>
        </is>
      </c>
      <c r="D300" s="43" t="n">
        <v>23</v>
      </c>
      <c r="E300" s="43" t="n"/>
      <c r="F300" s="43" t="n"/>
      <c r="G300" s="130" t="n">
        <v>23</v>
      </c>
      <c r="H300" s="130" t="n">
        <v>2025</v>
      </c>
      <c r="I300" s="41" t="inlineStr">
        <is>
          <t>Introducing 3DCNN ResNets for ASD full-body kinematic assessment: A comparison with hand-crafted features</t>
        </is>
      </c>
      <c r="J300" s="43" t="inlineStr">
        <is>
          <t>10.1016/j.eswa.2024.126295</t>
        </is>
      </c>
      <c r="K300" s="43" t="inlineStr">
        <is>
          <t>Alberto Altozano and Maria Eleonora Minissi and Mariano Alcañiz and Javier Marín-Morales</t>
        </is>
      </c>
      <c r="L300" s="41" t="inlineStr">
        <is>
          <t>Expert Systems with Applications</t>
        </is>
      </c>
      <c r="M300" s="43" t="inlineStr">
        <is>
          <t>article</t>
        </is>
      </c>
      <c r="N300" s="43" t="inlineStr">
        <is>
          <t>Elsevier Ltd</t>
        </is>
      </c>
      <c r="O300" s="43">
        <f>'Actualizacion_430'!B24</f>
        <v/>
      </c>
      <c r="P300" s="41">
        <f>'Actualizacion_430'!C24</f>
        <v/>
      </c>
      <c r="Q300" s="43">
        <f>'Actualizacion_430'!D24</f>
        <v/>
      </c>
      <c r="R300" s="43">
        <f>'Actualizacion_430'!E24</f>
        <v/>
      </c>
      <c r="S300" s="41">
        <f>'Actualizacion_430'!G24</f>
        <v/>
      </c>
      <c r="T300" s="41">
        <f>'Actualizacion_430'!I24</f>
        <v/>
      </c>
      <c r="U300" s="41">
        <f>'Actualizacion_430'!J24</f>
        <v/>
      </c>
      <c r="V300" s="43">
        <f>'Actualizacion_430'!K24</f>
        <v/>
      </c>
      <c r="W300" s="43">
        <f>'Actualizacion_430'!L24</f>
        <v/>
      </c>
      <c r="X300" s="43" t="inlineStr">
        <is>
          <t>https://www.sciencedirect.com/science/article/pii/S0957417424031622</t>
        </is>
      </c>
      <c r="Y300" s="43" t="inlineStr">
        <is>
          <t>doi:10.1016/j.eswa.2024.126295</t>
        </is>
      </c>
      <c r="Z300" s="43"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AA300" s="43" t="inlineStr">
        <is>
          <t>title_abstract_plus_targeted_primary_source_verification</t>
        </is>
      </c>
      <c r="AB300" s="43">
        <f>COUNTIF($A$2:$A$707,A300)</f>
        <v/>
      </c>
    </row>
    <row r="301" ht="32" customHeight="1">
      <c r="A301" s="43" t="inlineStr">
        <is>
          <t>U-0024</t>
        </is>
      </c>
      <c r="B301" s="43" t="inlineStr">
        <is>
          <t>Update 2026</t>
        </is>
      </c>
      <c r="C301" s="43" t="inlineStr">
        <is>
          <t>New record excluded</t>
        </is>
      </c>
      <c r="D301" s="43" t="n">
        <v>24</v>
      </c>
      <c r="E301" s="43" t="n"/>
      <c r="F301" s="43" t="n"/>
      <c r="G301" s="130" t="n">
        <v>24</v>
      </c>
      <c r="H301" s="130" t="n">
        <v>2026</v>
      </c>
      <c r="I301" s="41" t="inlineStr">
        <is>
          <t>Families Moving Forward Connect mHealth Intervention for Caregivers of Children With Fetal Alcohol Spectrum Disorders: Randomized Controlled Trial</t>
        </is>
      </c>
      <c r="J301" s="43" t="inlineStr">
        <is>
          <t>10.2196/73647</t>
        </is>
      </c>
      <c r="K301" s="43" t="inlineStr">
        <is>
          <t>Christie L M Petrenko and Madeline N Rockhold and Julianne M Myers and Cristiano Tapparello and Carson Kautz-Turnbull and Emily Speybroeck and Zhi Li and Lynn L Cole and Heather Carmichael Olson</t>
        </is>
      </c>
      <c r="L301" s="41" t="inlineStr">
        <is>
          <t>JMIR mHealth and uHealth</t>
        </is>
      </c>
      <c r="M301" s="43" t="inlineStr">
        <is>
          <t>article</t>
        </is>
      </c>
      <c r="N301" s="43" t="inlineStr">
        <is>
          <t>JMIR Publications Inc.</t>
        </is>
      </c>
      <c r="O301" s="43">
        <f>'Actualizacion_430'!B25</f>
        <v/>
      </c>
      <c r="P301" s="41">
        <f>'Actualizacion_430'!C25</f>
        <v/>
      </c>
      <c r="Q301" s="43">
        <f>'Actualizacion_430'!D25</f>
        <v/>
      </c>
      <c r="R301" s="43">
        <f>'Actualizacion_430'!E25</f>
        <v/>
      </c>
      <c r="S301" s="41">
        <f>'Actualizacion_430'!G25</f>
        <v/>
      </c>
      <c r="T301" s="41">
        <f>'Actualizacion_430'!I25</f>
        <v/>
      </c>
      <c r="U301" s="41">
        <f>'Actualizacion_430'!J25</f>
        <v/>
      </c>
      <c r="V301" s="43">
        <f>'Actualizacion_430'!K25</f>
        <v/>
      </c>
      <c r="W301" s="43">
        <f>'Actualizacion_430'!L25</f>
        <v/>
      </c>
      <c r="X301" s="43" t="inlineStr">
        <is>
          <t>https://doi.org/10.2196/73647</t>
        </is>
      </c>
      <c r="Y301" s="43" t="inlineStr">
        <is>
          <t>doi:10.2196/73647</t>
        </is>
      </c>
      <c r="Z301" s="43" t="inlineStr">
        <is>
          <t>Background: Fetal alcohol spectrum disorders (FASD) affect 1.1% to 5% of the general population. Yet, most children with FASD and their families cannot access evidence-based interventions. Mobile health (mHealth) interventions have the potential to increase access to care on a broad scale. While numerous self-directed parenting apps exist, none have been tested for FASD. The FMF (Families Moving Forward) Connect app is a self-directed intervention derived from an empirically supported intervention for caregivers raising children with FASD. FMF Connect is the first self-directed parenting app for FASD, and also one of the first parenting apps to be systematically developed and tested. Objective: This study aimed to test the efficacy of FMF Connect for caregivers raising children with FASD on targeted primary (child behavior, caregiver attributions, parenting efficacy and satisfaction, FASD knowledge, and family needs met) and secondary (child adaptive behavior, caregiver self-care, and app satisfaction) outcomes. Methods: This study involved a 3-arm randomized controlled trial with equal allocation to groups (1) FMF Connect+coaching, (2) FMF Connect, or (3) waitlist control. Participants from the United States were recruited online through an open access website. Recruitment materials were distributed by the Collaborative Initiative on FASD, FASD listserves, and social media. In total, 129 caregivers of children (aged 3‐12 y) with FASD or prenatal alcohol exposure (PAE) were enrolled. Online surveys were administered at baseline, 6 weeks, and 12 weeks. Data were analyzed with linear mixed modeling, linear regressions, and structural equation modeling using SPSS (version 29.0; IBM) and Mplus 8 (Muthén &amp; Muthén). Results: A total of 43 participants were randomized to each group. Caregivers were predominantly White adoptive mothers. Of the total, 64% (n=83) of participants were retained through the 12-week follow-up. Groups did not differ in terms of demographic characteristics, baseline levels of functioning, or attrition. Usage patterns were similar across groups, suggesting coaching did not increase engagement. Given a few differences, app intervention groups were combined for analyses. Relative to the waitlist group, caregivers in the FMF Connect group evidenced greater improvements in FASD knowledge, child behavior attributions, family needs met, and self-care after 12 weeks (P=.01-.048). After controlling for multiple comparisons, differences in FASD knowledge, self-care, and family needs met approached significance (P=.06-.07). Groups did not differ in parenting satisfaction, child behavior problems, or adaptive functioning. More app usage is related to greater changes in parenting efficacy. Caregiver behavior attributions at 6 weeks did not mediate intervention effects. Conclusions: This study demonstrated initial efficacy of the FMF Connect app for targeted caregiver outcomes, with small to medium effect sizes. As an mHealth app, the FMF Connect intervention has potential for scalability and accessibility. This could lead to a substantial public health impact, particularly for families who face challenges accessing evidence-based resources or encounter other barriers to care.</t>
        </is>
      </c>
      <c r="AA301" s="43" t="inlineStr">
        <is>
          <t>title_abstract_plus_targeted_primary_source_verification</t>
        </is>
      </c>
      <c r="AB301" s="43">
        <f>COUNTIF($A$2:$A$707,A301)</f>
        <v/>
      </c>
    </row>
    <row r="302" ht="32" customHeight="1">
      <c r="A302" s="43" t="inlineStr">
        <is>
          <t>U-0025</t>
        </is>
      </c>
      <c r="B302" s="43" t="inlineStr">
        <is>
          <t>Update 2026</t>
        </is>
      </c>
      <c r="C302" s="43" t="inlineStr">
        <is>
          <t>New record excluded</t>
        </is>
      </c>
      <c r="D302" s="43" t="n">
        <v>25</v>
      </c>
      <c r="E302" s="43" t="n"/>
      <c r="F302" s="43" t="n"/>
      <c r="G302" s="130" t="n">
        <v>25</v>
      </c>
      <c r="H302" s="130" t="n">
        <v>2026</v>
      </c>
      <c r="I302" s="41" t="inlineStr">
        <is>
          <t>Assessment of the Cultural Nuances in COVID-19 Vaccine Uptake Through a Comparative Analysis of English and Spanish Facebook Posts in Tarrant County, Texas: Longitudinal Study</t>
        </is>
      </c>
      <c r="J302" s="43" t="inlineStr">
        <is>
          <t>10.2196/72465</t>
        </is>
      </c>
      <c r="K302" s="43" t="inlineStr">
        <is>
          <t>Ana Aleksandric and Anisha Dangal and Shirin Nilizadeh and Gabriela Mustata Wilson</t>
        </is>
      </c>
      <c r="L302" s="41" t="inlineStr">
        <is>
          <t>Online Journal of Public Health Informatics</t>
        </is>
      </c>
      <c r="M302" s="43" t="inlineStr">
        <is>
          <t>article</t>
        </is>
      </c>
      <c r="N302" s="43" t="inlineStr">
        <is>
          <t>JMIR Publications Inc.</t>
        </is>
      </c>
      <c r="O302" s="43">
        <f>'Actualizacion_430'!B26</f>
        <v/>
      </c>
      <c r="P302" s="41">
        <f>'Actualizacion_430'!C26</f>
        <v/>
      </c>
      <c r="Q302" s="43">
        <f>'Actualizacion_430'!D26</f>
        <v/>
      </c>
      <c r="R302" s="43">
        <f>'Actualizacion_430'!E26</f>
        <v/>
      </c>
      <c r="S302" s="41">
        <f>'Actualizacion_430'!G26</f>
        <v/>
      </c>
      <c r="T302" s="41">
        <f>'Actualizacion_430'!I26</f>
        <v/>
      </c>
      <c r="U302" s="41">
        <f>'Actualizacion_430'!J26</f>
        <v/>
      </c>
      <c r="V302" s="43">
        <f>'Actualizacion_430'!K26</f>
        <v/>
      </c>
      <c r="W302" s="43">
        <f>'Actualizacion_430'!L26</f>
        <v/>
      </c>
      <c r="X302" s="43" t="inlineStr">
        <is>
          <t>https://doi.org/10.2196/72465</t>
        </is>
      </c>
      <c r="Y302" s="43" t="inlineStr">
        <is>
          <t>doi:10.2196/72465</t>
        </is>
      </c>
      <c r="Z302" s="43" t="inlineStr">
        <is>
          <t>Background: Prior studies have identified key factors contributing to COVID-19 vaccine hesitancy, including concerns over vaccine safety, potential side effects, and mistrust in the health care system. According to the World Health Organization, vaccine hesitancy is among the top 10 threats to global public health. Previous research has suggested that vaccine hesitancy is a significant barrier within the Hispanic population, particularly in Texas. Objective: This longitudinal study examined the relationships of daily stance, misinformation, and topics in vaccine-related English and Spanish Facebook posts with daily vaccination rates in Tarrant County, Texas, during 2021 and 2022. The goal was to identify the predictors associated with vaccination uptake and inform targeted social media interventions, with particular attention to the Hispanic population. Methods: COVID-19 vaccine-related English and Spanish Facebook posts from Tarrant County were collected for 2021 and 2022. The study analyzed 12,395 English posts and 1123 Spanish posts. Posts were annotated using GPT-4 for stance, misinformation, and relevant topics, including vaccine availability, safety, and side effects. Category prevalence was compared across English and Spanish posts and across years. Linear regression models were used to examine associations between post characteristics and daily vaccination rates in the total and Hispanic populations. Results: Regression analysis identified distinct predictors of Hispanic vaccination uptake, including encouraging posts (P=.02) and religion-related posts (P=.007), which were not significant predictors for vaccination uptake in the general population. A substantial proportion of Spanish discouraging posts focused on vaccine side effects (13/70, 19%) and health system distrust (24/70, 34%), suggesting concerns that may be especially relevant within the Hispanic community. Predictors associated with higher uptake in both the Hispanic and total populations included posts related to vaccine availability (P=.01), vaccine safety (P=.006), and misinformation debunking (P&lt;.001). Conclusions: Posts related to vaccine availability, vaccine safety, and debunking misinformation were associated with higher vaccination uptake. Encouraging posts and religion-related posts were associated with higher vaccination uptake in the Hispanic population, suggesting meaningful cultural nuances. These findings support the value of culturally tailored social media messaging in public health campaigns.</t>
        </is>
      </c>
      <c r="AA302" s="43" t="inlineStr">
        <is>
          <t>title_abstract_plus_targeted_primary_source_verification</t>
        </is>
      </c>
      <c r="AB302" s="43">
        <f>COUNTIF($A$2:$A$707,A302)</f>
        <v/>
      </c>
    </row>
    <row r="303" ht="32" customHeight="1">
      <c r="A303" s="43" t="inlineStr">
        <is>
          <t>U-0026</t>
        </is>
      </c>
      <c r="B303" s="43" t="inlineStr">
        <is>
          <t>Update 2026</t>
        </is>
      </c>
      <c r="C303" s="43" t="inlineStr">
        <is>
          <t>New record excluded</t>
        </is>
      </c>
      <c r="D303" s="43" t="n">
        <v>26</v>
      </c>
      <c r="E303" s="43" t="n"/>
      <c r="F303" s="43" t="n"/>
      <c r="G303" s="130" t="n">
        <v>26</v>
      </c>
      <c r="H303" s="130" t="n">
        <v>2025</v>
      </c>
      <c r="I303" s="41" t="inlineStr">
        <is>
          <t>Code Error in “Diagnostic Classification and Prognostic Prediction Using Common Genetic Variants in Autism Spectrum Disorder: Genotype-Based Deep Learning”</t>
        </is>
      </c>
      <c r="J303" s="43" t="inlineStr">
        <is>
          <t>10.2196/66556</t>
        </is>
      </c>
      <c r="K303" s="43" t="inlineStr">
        <is>
          <t>Catriona Miller and Theo Portlock and Denis M Nyaga and Greg D Gamble and Justin M O'Sullivan</t>
        </is>
      </c>
      <c r="L303" s="41" t="inlineStr">
        <is>
          <t>JMIR Medical Informatics</t>
        </is>
      </c>
      <c r="M303" s="43" t="inlineStr">
        <is>
          <t>article</t>
        </is>
      </c>
      <c r="N303" s="43" t="inlineStr">
        <is>
          <t>JMIR Publications Inc.</t>
        </is>
      </c>
      <c r="O303" s="43">
        <f>'Actualizacion_430'!B27</f>
        <v/>
      </c>
      <c r="P303" s="41">
        <f>'Actualizacion_430'!C27</f>
        <v/>
      </c>
      <c r="Q303" s="43">
        <f>'Actualizacion_430'!D27</f>
        <v/>
      </c>
      <c r="R303" s="43">
        <f>'Actualizacion_430'!E27</f>
        <v/>
      </c>
      <c r="S303" s="41">
        <f>'Actualizacion_430'!G27</f>
        <v/>
      </c>
      <c r="T303" s="41">
        <f>'Actualizacion_430'!I27</f>
        <v/>
      </c>
      <c r="U303" s="41">
        <f>'Actualizacion_430'!J27</f>
        <v/>
      </c>
      <c r="V303" s="43">
        <f>'Actualizacion_430'!K27</f>
        <v/>
      </c>
      <c r="W303" s="43">
        <f>'Actualizacion_430'!L27</f>
        <v/>
      </c>
      <c r="X303" s="43" t="inlineStr">
        <is>
          <t>https://www.sciencedirect.com/science/article/pii/S2291969425000845</t>
        </is>
      </c>
      <c r="Y303" s="43" t="inlineStr">
        <is>
          <t>doi:10.2196/66556</t>
        </is>
      </c>
      <c r="Z303" s="43" t="n"/>
      <c r="AA303" s="43" t="inlineStr">
        <is>
          <t>title_abstract_plus_targeted_primary_source_verification</t>
        </is>
      </c>
      <c r="AB303" s="43">
        <f>COUNTIF($A$2:$A$707,A303)</f>
        <v/>
      </c>
    </row>
    <row r="304" ht="32" customHeight="1">
      <c r="A304" s="43" t="inlineStr">
        <is>
          <t>U-0027</t>
        </is>
      </c>
      <c r="B304" s="43" t="inlineStr">
        <is>
          <t>Update 2026</t>
        </is>
      </c>
      <c r="C304" s="43" t="inlineStr">
        <is>
          <t>New provisional candidate</t>
        </is>
      </c>
      <c r="D304" s="43" t="n">
        <v>27</v>
      </c>
      <c r="E304" s="43" t="n"/>
      <c r="F304" s="43" t="n"/>
      <c r="G304" s="130" t="n">
        <v>27</v>
      </c>
      <c r="H304" s="130" t="n">
        <v>2025</v>
      </c>
      <c r="I304" s="41" t="inlineStr">
        <is>
          <t>Developing a simplified measure to predict the risk of autism spectrum disorders: Abbreviating the M-CHAT-R using a machine learning approach in China</t>
        </is>
      </c>
      <c r="J304" s="43" t="inlineStr">
        <is>
          <t>10.1016/j.psychres.2025.116353</t>
        </is>
      </c>
      <c r="K304" s="43" t="inlineStr">
        <is>
          <t>Ning Pan and Lifeng Chen and Bocheng Wu and Fangfang Chen and Jin Chen and Saijun Huang and Cuihua Guo and Jinqing Wu and Yujie Wang and Xian Chen and Shirui Yang and Jin Jing and Xuchu Weng and Lizi Lin and Jiuxing Liang and Xin Wang</t>
        </is>
      </c>
      <c r="L304" s="41" t="inlineStr">
        <is>
          <t>Psychiatry Research</t>
        </is>
      </c>
      <c r="M304" s="43" t="inlineStr">
        <is>
          <t>article</t>
        </is>
      </c>
      <c r="N304" s="43" t="inlineStr">
        <is>
          <t>Elsevier Ireland Ltd</t>
        </is>
      </c>
      <c r="O304" s="43">
        <f>'Actualizacion_430'!B28</f>
        <v/>
      </c>
      <c r="P304" s="41">
        <f>'Actualizacion_430'!C28</f>
        <v/>
      </c>
      <c r="Q304" s="43">
        <f>'Actualizacion_430'!D28</f>
        <v/>
      </c>
      <c r="R304" s="43">
        <f>'Actualizacion_430'!E28</f>
        <v/>
      </c>
      <c r="S304" s="41">
        <f>'Actualizacion_430'!G28</f>
        <v/>
      </c>
      <c r="T304" s="41">
        <f>'Actualizacion_430'!I28</f>
        <v/>
      </c>
      <c r="U304" s="41">
        <f>'Actualizacion_430'!J28</f>
        <v/>
      </c>
      <c r="V304" s="43">
        <f>'Actualizacion_430'!K28</f>
        <v/>
      </c>
      <c r="W304" s="43">
        <f>'Actualizacion_430'!L28</f>
        <v/>
      </c>
      <c r="X304" s="43" t="inlineStr">
        <is>
          <t>https://www.sciencedirect.com/science/article/pii/S0165178125000022</t>
        </is>
      </c>
      <c r="Y304" s="43" t="inlineStr">
        <is>
          <t>doi:10.1016/j.psychres.2025.116353</t>
        </is>
      </c>
      <c r="Z304" s="43"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AA304" s="43" t="inlineStr">
        <is>
          <t>title_abstract_plus_targeted_primary_source_verification</t>
        </is>
      </c>
      <c r="AB304" s="43">
        <f>COUNTIF($A$2:$A$707,A304)</f>
        <v/>
      </c>
    </row>
    <row r="305" ht="32" customHeight="1">
      <c r="A305" s="43" t="inlineStr">
        <is>
          <t>U-0028</t>
        </is>
      </c>
      <c r="B305" s="43" t="inlineStr">
        <is>
          <t>Update 2026</t>
        </is>
      </c>
      <c r="C305" s="43" t="inlineStr">
        <is>
          <t>New record excluded</t>
        </is>
      </c>
      <c r="D305" s="43" t="n">
        <v>28</v>
      </c>
      <c r="E305" s="43" t="n"/>
      <c r="F305" s="43" t="n"/>
      <c r="G305" s="130" t="n">
        <v>28</v>
      </c>
      <c r="H305" s="130" t="n">
        <v>2026</v>
      </c>
      <c r="I305" s="41" t="inlineStr">
        <is>
          <t>Barriers and Facilitators to the 3 Sides of Extended Reality-Rehabilitation Adoption: Scoping Review</t>
        </is>
      </c>
      <c r="J305" s="43" t="inlineStr">
        <is>
          <t>10.2196/80055</t>
        </is>
      </c>
      <c r="K305" s="43" t="inlineStr">
        <is>
          <t>Luuk Baltissen and Miranda Stienstra and Lien Denoo and Joris Knoben</t>
        </is>
      </c>
      <c r="L305" s="41" t="inlineStr">
        <is>
          <t>Journal of Medical Internet Research</t>
        </is>
      </c>
      <c r="M305" s="43" t="inlineStr">
        <is>
          <t>article</t>
        </is>
      </c>
      <c r="N305" s="43" t="inlineStr">
        <is>
          <t>JMIR Publications Inc.</t>
        </is>
      </c>
      <c r="O305" s="43">
        <f>'Actualizacion_430'!B29</f>
        <v/>
      </c>
      <c r="P305" s="41">
        <f>'Actualizacion_430'!C29</f>
        <v/>
      </c>
      <c r="Q305" s="43">
        <f>'Actualizacion_430'!D29</f>
        <v/>
      </c>
      <c r="R305" s="43">
        <f>'Actualizacion_430'!E29</f>
        <v/>
      </c>
      <c r="S305" s="41">
        <f>'Actualizacion_430'!G29</f>
        <v/>
      </c>
      <c r="T305" s="41">
        <f>'Actualizacion_430'!I29</f>
        <v/>
      </c>
      <c r="U305" s="41">
        <f>'Actualizacion_430'!J29</f>
        <v/>
      </c>
      <c r="V305" s="43">
        <f>'Actualizacion_430'!K29</f>
        <v/>
      </c>
      <c r="W305" s="43">
        <f>'Actualizacion_430'!L29</f>
        <v/>
      </c>
      <c r="X305" s="43" t="inlineStr">
        <is>
          <t>https://doi.org/10.2196/80055</t>
        </is>
      </c>
      <c r="Y305" s="43" t="inlineStr">
        <is>
          <t>doi:10.2196/80055</t>
        </is>
      </c>
      <c r="Z305" s="43" t="inlineStr">
        <is>
          <t>Background: Rehabilitation using extended reality (XR) technologies can be used to address the growing shortage of health care staff, but the adoption level remains low. The current literature has given some first insights into what drives patients and clinicians to (not yet) adopt XR-rehabilitation tools. However, it does not sufficiently take into account that these tools will only be widely adopted if 3 types of actors collectively commit to it: developers must develop a tool, clinicians must prescribe it, and patients must use it. Because the preferences of these 3 actors may not always align, we aim to provide the first multi-actor insight into adoption. Objective: This research aims (1) to determine what drives patients, clinicians, and developers to adopt or develop XR-rehabilitation tools and (2) to determine if and how these drivers align or misalign. Methods: We searched PubMed, Embase, SCOPUS, and Web of Science with four search term categories: (1) types of rehabilitation care, (2) XR technologies, (3) adoption constructs, and (4) behavioral drivers. Using these search terms, we identified 1164 results, of which we included 64 in our review. All relevant empirical results within these papers were structured using the Non-adoption, Abandonment, Scale-up, Spread, and Sustainability (NASSS) framework. Results: After exploring the adoption drivers of patients, clinicians, and developers, we identified 3 potential misalignments among these actors. The first possible misalignment is that clinicians may have much higher standards for a tool’s medical efficacy. Because of this, they refuse to prescribe a medically less effective tool that would have matched the experience needs of patients and developers. The second possible misalignment is that clinicians value their work experience, while this is not a relevant factor for patients. Because using XR-rehabilitation tools can negatively impact a clinician’s work experience, they may decide not to use a tool that patients and developers would have liked to use and develop. The third possible misalignment is that the patients’ and clinicians’ limited ability or willingness to pay may hinder the developer’s economies of scale. Developers currently face high development costs, which they can recover by letting patients or clinicians pay for the tool. But these actors are not always able or willing to do so. As a result, developers may struggle to gain profitability, which limits the supply of XR tools. Conclusions: Our scoping review provides initial evidence that differences in the behavioral drivers of patients, clinicians, and developers may lead to misalignments that hinder the adoption of XR-based rehabilitation tools. Scholars can use this review to further investigate potential misalignments between relevant stakeholders and how to resolve them. We encourage developers and regulatory institutes to collaboratively investigate the feasibility of new revenue models and product offerings to increase the adoption of XR-rehabilitation tools.</t>
        </is>
      </c>
      <c r="AA305" s="43" t="inlineStr">
        <is>
          <t>title_abstract_plus_targeted_primary_source_verification</t>
        </is>
      </c>
      <c r="AB305" s="43">
        <f>COUNTIF($A$2:$A$707,A305)</f>
        <v/>
      </c>
    </row>
    <row r="306" ht="32" customHeight="1">
      <c r="A306" s="43" t="inlineStr">
        <is>
          <t>U-0029</t>
        </is>
      </c>
      <c r="B306" s="43" t="inlineStr">
        <is>
          <t>Update 2026</t>
        </is>
      </c>
      <c r="C306" s="43" t="inlineStr">
        <is>
          <t>New record excluded</t>
        </is>
      </c>
      <c r="D306" s="43" t="n">
        <v>29</v>
      </c>
      <c r="E306" s="43" t="n"/>
      <c r="F306" s="43" t="n"/>
      <c r="G306" s="130" t="n">
        <v>29</v>
      </c>
      <c r="H306" s="130" t="n">
        <v>2026</v>
      </c>
      <c r="I306" s="41" t="inlineStr">
        <is>
          <t>Therapeutic Use of Virtual Reality for Patients With Fibromyalgia and Chronic Neck Pain: Randomized Controlled Trial</t>
        </is>
      </c>
      <c r="J306" s="43" t="inlineStr">
        <is>
          <t>10.2196/84364</t>
        </is>
      </c>
      <c r="K306" s="43"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L306" s="41" t="inlineStr">
        <is>
          <t>JMIR Rehabilitation and Assistive Technologies</t>
        </is>
      </c>
      <c r="M306" s="43" t="inlineStr">
        <is>
          <t>article</t>
        </is>
      </c>
      <c r="N306" s="43" t="inlineStr">
        <is>
          <t>JMIR Publications Inc.</t>
        </is>
      </c>
      <c r="O306" s="43">
        <f>'Actualizacion_430'!B30</f>
        <v/>
      </c>
      <c r="P306" s="41">
        <f>'Actualizacion_430'!C30</f>
        <v/>
      </c>
      <c r="Q306" s="43">
        <f>'Actualizacion_430'!D30</f>
        <v/>
      </c>
      <c r="R306" s="43">
        <f>'Actualizacion_430'!E30</f>
        <v/>
      </c>
      <c r="S306" s="41">
        <f>'Actualizacion_430'!G30</f>
        <v/>
      </c>
      <c r="T306" s="41">
        <f>'Actualizacion_430'!I30</f>
        <v/>
      </c>
      <c r="U306" s="41">
        <f>'Actualizacion_430'!J30</f>
        <v/>
      </c>
      <c r="V306" s="43">
        <f>'Actualizacion_430'!K30</f>
        <v/>
      </c>
      <c r="W306" s="43">
        <f>'Actualizacion_430'!L30</f>
        <v/>
      </c>
      <c r="X306" s="43" t="inlineStr">
        <is>
          <t>https://doi.org/10.2196/84364</t>
        </is>
      </c>
      <c r="Y306" s="43" t="inlineStr">
        <is>
          <t>doi:10.2196/84364</t>
        </is>
      </c>
      <c r="Z306" s="43" t="inlineStr">
        <is>
          <t>Background: Fibromyalgia (FM) causes widespread pain, fatigue, and cognitive abnormalities. Cervical pain is a common and debilitating symptom. Objective: This study aims to evaluate the effectiveness of virtual reality (VR) as a treatment for chronic cervical pain experienced by patients with FM. Methods: A single-blind randomized clinical trial was conducted. A total of 56 women were randomly assigned to 3 groups: G1 (VR+cervical mobility exercises), G2 (cervical mobility exercises), and the control group. Therapy was administered twice a week for 4 weeks. Variables such as disease impact, quality of life, kinesiophobia, pain, range of motion, fatigue, and treatment adherence were measured. Results: The mean age of the participants was 54.26 (SD 7.7) years. Participants were overweight, with a mean BMI of 28.7 (SD 7.8). The mean visual analog scale value was 6.72 (SD 1.8). The baseline values for age, BMI, visual analog scale, algometric measures, and functional capacity (measured using the Timed Up and Go test, cervical rotation, and lateral displacement) were similar across the 3 groups. Following the intervention therapy, the control group did not exhibit notable improvement (mean 3.5, SD 1.4; differences of mean values –0.46, 95% CI –1.1 to 0.2; P=.15), particularly in pain perception, while both therapy groups did show improvements (G1: mean 3.8, SD 1.1; differences of mean values 1.2, 95% CI 0.78-1.54; P&lt;.001; G2: mean 2.8, SD 1.8; differences of mean values 1.2, 95% CI 0.66-1.7; P&lt;.001). Both intervention groups improved significantly compared to control postintervention in FM impact (CG vs G1: differences of mean values 9.31, 95% CI 14.7-3.8; P&lt;.001; CG vs G2: differences of mean values 8.4, 95% CI 13.84-3.06; P&lt;.001), central sensitization (CG vs G2: differences of mean values 7.53, 95% CI 12.12-2.95; P&lt;.001), and cervical disability (CG vs G2: differences of mean values 6.44, 95% CI 9.93-2.94; P&lt;.001). However, at 1 month, only G1 maintained superior improvements across all measures, including a reduction in kinesiophobia (G2: differences of mean values 6.2, 95% CI 4.7-9.8; P&lt;.001), indicating a more sustained effect of the combined approach. Conclusions: The combination of VR with cervical mobility and strengthening exercises produced superior and sustained improvements in women with FM compared to exercise alone or control. Significant benefits were observed in disease impact, central sensitization, cervical disability, and kinesiophobia, with effects maintained at 1 month only in the VR group. These findings support VR as an effective adjunct to enhance symptom management and treatment adherence in FM.</t>
        </is>
      </c>
      <c r="AA306" s="43" t="inlineStr">
        <is>
          <t>title_abstract_plus_targeted_primary_source_verification</t>
        </is>
      </c>
      <c r="AB306" s="43">
        <f>COUNTIF($A$2:$A$707,A306)</f>
        <v/>
      </c>
    </row>
    <row r="307" ht="32" customHeight="1">
      <c r="A307" s="43" t="inlineStr">
        <is>
          <t>U-0030</t>
        </is>
      </c>
      <c r="B307" s="43" t="inlineStr">
        <is>
          <t>Update 2026</t>
        </is>
      </c>
      <c r="C307" s="43" t="inlineStr">
        <is>
          <t>New record excluded</t>
        </is>
      </c>
      <c r="D307" s="43" t="n">
        <v>30</v>
      </c>
      <c r="E307" s="43" t="n"/>
      <c r="F307" s="43" t="n"/>
      <c r="G307" s="130" t="n">
        <v>30</v>
      </c>
      <c r="H307" s="130" t="n">
        <v>2025</v>
      </c>
      <c r="I307" s="41" t="inlineStr">
        <is>
          <t>The emergence of artificial intelligence in autism spectrum disorder research: A review of neuro imaging and behavioral applications</t>
        </is>
      </c>
      <c r="J307" s="43" t="inlineStr">
        <is>
          <t>10.1016/j.cosrev.2024.100718</t>
        </is>
      </c>
      <c r="K307" s="43" t="inlineStr">
        <is>
          <t>Indra Devi Indra and Durai Raj Vincent Durai Raj</t>
        </is>
      </c>
      <c r="L307" s="41" t="inlineStr">
        <is>
          <t>Computer Science Review</t>
        </is>
      </c>
      <c r="M307" s="43" t="inlineStr">
        <is>
          <t>article</t>
        </is>
      </c>
      <c r="N307" s="43" t="inlineStr">
        <is>
          <t>Elsevier Ireland Ltd</t>
        </is>
      </c>
      <c r="O307" s="43">
        <f>'Actualizacion_430'!B31</f>
        <v/>
      </c>
      <c r="P307" s="41">
        <f>'Actualizacion_430'!C31</f>
        <v/>
      </c>
      <c r="Q307" s="43">
        <f>'Actualizacion_430'!D31</f>
        <v/>
      </c>
      <c r="R307" s="43">
        <f>'Actualizacion_430'!E31</f>
        <v/>
      </c>
      <c r="S307" s="41">
        <f>'Actualizacion_430'!G31</f>
        <v/>
      </c>
      <c r="T307" s="41">
        <f>'Actualizacion_430'!I31</f>
        <v/>
      </c>
      <c r="U307" s="41">
        <f>'Actualizacion_430'!J31</f>
        <v/>
      </c>
      <c r="V307" s="43">
        <f>'Actualizacion_430'!K31</f>
        <v/>
      </c>
      <c r="W307" s="43">
        <f>'Actualizacion_430'!L31</f>
        <v/>
      </c>
      <c r="X307" s="43" t="inlineStr">
        <is>
          <t>https://www.sciencedirect.com/science/article/pii/S1574013724001011</t>
        </is>
      </c>
      <c r="Y307" s="43" t="inlineStr">
        <is>
          <t>doi:10.1016/j.cosrev.2024.100718</t>
        </is>
      </c>
      <c r="Z307"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analysis of various approaches and highlighting recent advancements.</t>
        </is>
      </c>
      <c r="AA307" s="43" t="inlineStr">
        <is>
          <t>title_abstract_plus_targeted_primary_source_verification</t>
        </is>
      </c>
      <c r="AB307" s="43">
        <f>COUNTIF($A$2:$A$707,A307)</f>
        <v/>
      </c>
    </row>
    <row r="308" ht="32" customHeight="1">
      <c r="A308" s="43" t="inlineStr">
        <is>
          <t>U-0031</t>
        </is>
      </c>
      <c r="B308" s="43" t="inlineStr">
        <is>
          <t>Update 2026</t>
        </is>
      </c>
      <c r="C308" s="43" t="inlineStr">
        <is>
          <t>New provisional candidate</t>
        </is>
      </c>
      <c r="D308" s="43" t="n">
        <v>31</v>
      </c>
      <c r="E308" s="43" t="n"/>
      <c r="F308" s="43" t="n"/>
      <c r="G308" s="130" t="n">
        <v>31</v>
      </c>
      <c r="H308" s="130" t="n">
        <v>2025</v>
      </c>
      <c r="I308" s="41" t="inlineStr">
        <is>
          <t>Replication of rs10099100 Association with Autism Spectrum Disorder Risk in a Polish‐Origin Cohort</t>
        </is>
      </c>
      <c r="J308" s="43" t="inlineStr">
        <is>
          <t>10.1016/j.reia.2025.202542</t>
        </is>
      </c>
      <c r="K308" s="43" t="inlineStr">
        <is>
          <t>Joanna Karwowska and Aneta Polewko-Klim and Barbara Panasiuk and Beata Stasiewicz-Jarocka and Alireza Tafazoli and Edyta Dobrowolska and Katarzyna Jarząbek and Renata Posmyk and Natalia Wawrusiewicz-Kurylonek</t>
        </is>
      </c>
      <c r="L308" s="41" t="inlineStr">
        <is>
          <t>Research in Autism</t>
        </is>
      </c>
      <c r="M308" s="43" t="inlineStr">
        <is>
          <t>article</t>
        </is>
      </c>
      <c r="N308" s="43" t="inlineStr">
        <is>
          <t>Elsevier Ltd</t>
        </is>
      </c>
      <c r="O308" s="43">
        <f>'Actualizacion_430'!B32</f>
        <v/>
      </c>
      <c r="P308" s="41">
        <f>'Actualizacion_430'!C32</f>
        <v/>
      </c>
      <c r="Q308" s="43">
        <f>'Actualizacion_430'!D32</f>
        <v/>
      </c>
      <c r="R308" s="43">
        <f>'Actualizacion_430'!E32</f>
        <v/>
      </c>
      <c r="S308" s="41">
        <f>'Actualizacion_430'!G32</f>
        <v/>
      </c>
      <c r="T308" s="41">
        <f>'Actualizacion_430'!I32</f>
        <v/>
      </c>
      <c r="U308" s="41">
        <f>'Actualizacion_430'!J32</f>
        <v/>
      </c>
      <c r="V308" s="43">
        <f>'Actualizacion_430'!K32</f>
        <v/>
      </c>
      <c r="W308" s="43">
        <f>'Actualizacion_430'!L32</f>
        <v/>
      </c>
      <c r="X308" s="43" t="inlineStr">
        <is>
          <t>https://www.sciencedirect.com/science/article/pii/S3050656525000148</t>
        </is>
      </c>
      <c r="Y308" s="43" t="inlineStr">
        <is>
          <t>doi:10.1016/j.reia.2025.202542</t>
        </is>
      </c>
      <c r="Z308" s="43"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AA308" s="43" t="inlineStr">
        <is>
          <t>title_abstract_plus_targeted_primary_source_verification</t>
        </is>
      </c>
      <c r="AB308" s="43">
        <f>COUNTIF($A$2:$A$707,A308)</f>
        <v/>
      </c>
    </row>
    <row r="309" ht="32" customHeight="1">
      <c r="A309" s="43" t="inlineStr">
        <is>
          <t>U-0032</t>
        </is>
      </c>
      <c r="B309" s="43" t="inlineStr">
        <is>
          <t>Update 2026</t>
        </is>
      </c>
      <c r="C309" s="43" t="inlineStr">
        <is>
          <t>New record excluded</t>
        </is>
      </c>
      <c r="D309" s="43" t="n">
        <v>32</v>
      </c>
      <c r="E309" s="43" t="n"/>
      <c r="F309" s="43" t="n"/>
      <c r="G309" s="130" t="n">
        <v>32</v>
      </c>
      <c r="H309" s="130" t="n">
        <v>2026</v>
      </c>
      <c r="I309" s="41" t="inlineStr">
        <is>
          <t>Centering Equity During Health Technology Innovation: Scoping Review of Methods and Research Adjustments to Promote Inclusive Coproduction</t>
        </is>
      </c>
      <c r="J309" s="43" t="inlineStr">
        <is>
          <t>10.2196/89596</t>
        </is>
      </c>
      <c r="K309" s="43"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L309" s="41" t="inlineStr">
        <is>
          <t>Journal of Medical Internet Research</t>
        </is>
      </c>
      <c r="M309" s="43" t="inlineStr">
        <is>
          <t>article</t>
        </is>
      </c>
      <c r="N309" s="43" t="inlineStr">
        <is>
          <t>JMIR Publications Inc.</t>
        </is>
      </c>
      <c r="O309" s="43">
        <f>'Actualizacion_430'!B33</f>
        <v/>
      </c>
      <c r="P309" s="41">
        <f>'Actualizacion_430'!C33</f>
        <v/>
      </c>
      <c r="Q309" s="43">
        <f>'Actualizacion_430'!D33</f>
        <v/>
      </c>
      <c r="R309" s="43">
        <f>'Actualizacion_430'!E33</f>
        <v/>
      </c>
      <c r="S309" s="41">
        <f>'Actualizacion_430'!G33</f>
        <v/>
      </c>
      <c r="T309" s="41">
        <f>'Actualizacion_430'!I33</f>
        <v/>
      </c>
      <c r="U309" s="41">
        <f>'Actualizacion_430'!J33</f>
        <v/>
      </c>
      <c r="V309" s="43">
        <f>'Actualizacion_430'!K33</f>
        <v/>
      </c>
      <c r="W309" s="43">
        <f>'Actualizacion_430'!L33</f>
        <v/>
      </c>
      <c r="X309" s="43" t="inlineStr">
        <is>
          <t>https://doi.org/10.2196/89596</t>
        </is>
      </c>
      <c r="Y309" s="43" t="inlineStr">
        <is>
          <t>doi:10.2196/89596</t>
        </is>
      </c>
      <c r="Z309" s="43" t="inlineStr">
        <is>
          <t>Background: Digital health has the potential to mitigate health inequity for priority populations who are underserved or marginalized by the health system. However, there is a lack of practical guidance on how to include priority communities in the coproduction of digital health technologies, particularly across the entire lifecycle of innovation, including research, development, and evaluation. Objective: The aim of this scoping review was to systematically identify and assess published methods used during digital health innovation to promote equitable inclusion of priority communities at every stage of the Centre for eHealth Research roadmap for digital health technologies. Methods: This review was based on the Arksey and O’Malley framework for scoping reviews. A 6-stage framework was used to execute the review. To increase the trustworthiness of the findings, an expert advisory group was consulted, and their feedback incorporated into the final manuscript. The Participant, Concept, and Context framework was used to structure the inclusion criteria. Results: The review identified a total of 106 articles, 58 methods, 4 approaches, and 17 research adjustments used to coproduce digital health technologies with priority communities. Common methods across multiple stages included interviews, focus groups, surveys, and workshops; however, the most accessible way to make equity a practical reality during health technology innovation is to appoint a priority population community advisor, or advisory group, from project inception to project closure. Visual and creative methods like photovoice, home tours, and body-mapping were also used, often by priority population researchers themselves. Research adjustments that promote patient safety and comfort, enhanced literacy, peer-support, and recognize sociocultural and demographic considerations have been used to increase the inclusion of priority populations during digital health innovation. Conclusions: Embedding equity is possible using the practical methods and research adjustments identified to promote inclusive coproduction. Professionals working across health care, health informatics, research, digital health, and technology development can use these findings to center digital health equity during technology innovation. This research also recognizes that coproduction must draw on epistemological frameworks, or ways of thinking, which support Indigenous and other priority population knowledge systems. A solely Western lens risks reinforcing structural barriers and overlooking essential knowledge, as demonstrated by this review when the search strategy missed key scholarly works by priority population authors themselves.</t>
        </is>
      </c>
      <c r="AA309" s="43" t="inlineStr">
        <is>
          <t>title_abstract_plus_targeted_primary_source_verification</t>
        </is>
      </c>
      <c r="AB309" s="43">
        <f>COUNTIF($A$2:$A$707,A309)</f>
        <v/>
      </c>
    </row>
    <row r="310" ht="32" customHeight="1">
      <c r="A310" s="43" t="inlineStr">
        <is>
          <t>U-0033</t>
        </is>
      </c>
      <c r="B310" s="43" t="inlineStr">
        <is>
          <t>Update 2026</t>
        </is>
      </c>
      <c r="C310" s="43" t="inlineStr">
        <is>
          <t>New record excluded</t>
        </is>
      </c>
      <c r="D310" s="43" t="n">
        <v>33</v>
      </c>
      <c r="E310" s="43" t="n"/>
      <c r="F310" s="43" t="n"/>
      <c r="G310" s="130" t="n">
        <v>33</v>
      </c>
      <c r="H310" s="130" t="n">
        <v>2026</v>
      </c>
      <c r="I310" s="41" t="inlineStr">
        <is>
          <t>Gamified Assessment of Cognitive Impulsivity in Eating Disorders and Mental Ill-Health: Mixed Methods Study Incorporating Lived Experience Co-Design and Evaluation</t>
        </is>
      </c>
      <c r="J310" s="43" t="inlineStr">
        <is>
          <t>10.2196/79784</t>
        </is>
      </c>
      <c r="K310" s="43" t="inlineStr">
        <is>
          <t>Emily Colton and Courtney McLean and Alexandra Anderson and Lauren Hanegraaf and Antonio Verdejo-Garcia</t>
        </is>
      </c>
      <c r="L310" s="41" t="inlineStr">
        <is>
          <t>JMIR Serious Games</t>
        </is>
      </c>
      <c r="M310" s="43" t="inlineStr">
        <is>
          <t>article</t>
        </is>
      </c>
      <c r="N310" s="43" t="inlineStr">
        <is>
          <t>JMIR Publications Inc.</t>
        </is>
      </c>
      <c r="O310" s="43">
        <f>'Actualizacion_430'!B34</f>
        <v/>
      </c>
      <c r="P310" s="41">
        <f>'Actualizacion_430'!C34</f>
        <v/>
      </c>
      <c r="Q310" s="43">
        <f>'Actualizacion_430'!D34</f>
        <v/>
      </c>
      <c r="R310" s="43">
        <f>'Actualizacion_430'!E34</f>
        <v/>
      </c>
      <c r="S310" s="41">
        <f>'Actualizacion_430'!G34</f>
        <v/>
      </c>
      <c r="T310" s="41">
        <f>'Actualizacion_430'!I34</f>
        <v/>
      </c>
      <c r="U310" s="41">
        <f>'Actualizacion_430'!J34</f>
        <v/>
      </c>
      <c r="V310" s="43">
        <f>'Actualizacion_430'!K34</f>
        <v/>
      </c>
      <c r="W310" s="43">
        <f>'Actualizacion_430'!L34</f>
        <v/>
      </c>
      <c r="X310" s="43" t="inlineStr">
        <is>
          <t>https://doi.org/10.2196/79784</t>
        </is>
      </c>
      <c r="Y310" s="43" t="inlineStr">
        <is>
          <t>doi:10.2196/79784</t>
        </is>
      </c>
      <c r="Z310" s="43" t="inlineStr">
        <is>
          <t>Background: Cognitive impulsivity is a multifaceted construct associated with symptom severity, functional impairment, and poor quality of life in eating disorders (EDs) and mental ill-health. However, objective assessment of cognitive impulsivity is piecemeal and complex, with many assessment tools lacking psychometric evaluation and ecological validity. Furthermore, validated assessment tools are rarely perceived to be engaging or meaningful by individuals who complete them, limiting their utility in research and forming a barrier to clinical translation. Thus, although cognitive impulsivity predicts treatment engagement and outcomes, it is rarely assessed or addressed in a clinical context. Objective: We aimed to redesign and evaluate the Cognitive Impulsivity Suite (CIS), a validated gamified assessment battery of cognitive impulsivity, through user-centered co-design, agile game development, and user-centered evaluation. This collaborative study partnered researchers with individuals with lived experiences (LEs) of EDs and commonly co-occurring mental ill-health, and game development experts. Methods: In a sequential mixed methods design, we first defined user requirements through inductive thematic analysis of data from 2 focus groups incorporating 7 individuals with LE of EDs and commonly co-occurring mental health conditions (mean age 27.6, SD 7.03 y; 4 women, 2 men, 1 nonbinary), researchers, clinicians, and technology professionals. Agile game development was achieved through 6-week-long sprints, involving game developers and a play-testing team of researchers. During LE evaluation, we collected and analyzed data from an expanded sample (n=18; mean age 30.5, SD 6.56 y; 12 women, 3 men, 2 nonbinary), using a pragmatic blending of qualitative and quantitative research methods. This included inductive and deductive thematic analysis of “thinking aloud” data, descriptive statistics, and ANOVA tests of the Game User Experience Satisfaction Scale, short version (GUESS-18) surveys. Results: We co-designed guiding principles and ideas for aesthetics, story concepts, and gameplay features, which closely aligned with leading theories of psychological well-being, clinical evidence concerning ED recovery, and gamification frameworks. Qualitative evaluations of the new tool, CIS Papillon Park, showed user engagement and motivation were driven by opportunities for autonomy, personal accomplishment, and simulated interpersonal relationships, aligning with approaches to gamification based on self-determination theory. In quantitative evaluation, a mean GUESS-18 composite score of 45.9 (SD 9.85) showed CIS Papillon Park achieved sound overall user satisfaction, with subscale scores revealing strengths in usability, narrative, visual and audio aesthetics, and personal gratification. Conclusions: The contributions of this study are grounded in its integration of user-centered co-design and evaluation, agile game development, and theory-driven approaches to cognitive assessment and gamification, to redesign and evaluate a validated online task battery. The resulting CIS Papillon Park combines appealing aesthetics, gamification elements that address cognitive, emotional, and social needs, and accessible playing experiences, which maximized user satisfaction and engagement while prioritizing psychological safety. Next steps involve psychometric evaluation and dissemination.</t>
        </is>
      </c>
      <c r="AA310" s="43" t="inlineStr">
        <is>
          <t>title_abstract_plus_targeted_primary_source_verification</t>
        </is>
      </c>
      <c r="AB310" s="43">
        <f>COUNTIF($A$2:$A$707,A310)</f>
        <v/>
      </c>
    </row>
    <row r="311" ht="32" customHeight="1">
      <c r="A311" s="43" t="inlineStr">
        <is>
          <t>U-0034</t>
        </is>
      </c>
      <c r="B311" s="43" t="inlineStr">
        <is>
          <t>Update 2026</t>
        </is>
      </c>
      <c r="C311" s="43" t="inlineStr">
        <is>
          <t>New provisional candidate</t>
        </is>
      </c>
      <c r="D311" s="43" t="n">
        <v>34</v>
      </c>
      <c r="E311" s="43" t="n"/>
      <c r="F311" s="43" t="n"/>
      <c r="G311" s="130" t="n">
        <v>34</v>
      </c>
      <c r="H311" s="130" t="n">
        <v>2025</v>
      </c>
      <c r="I311" s="41" t="inlineStr">
        <is>
          <t>Diagnosis of autism spectrum disorder—prediction and analysis of enhanced classification model based on machine learning</t>
        </is>
      </c>
      <c r="J311" s="43" t="inlineStr">
        <is>
          <t>10.1016/B978-0-443-30080-6.00018-3</t>
        </is>
      </c>
      <c r="K311" s="43" t="inlineStr">
        <is>
          <t>M S Sankari and A Kannammal</t>
        </is>
      </c>
      <c r="L311" s="41" t="inlineStr">
        <is>
          <t>Computational Intelligence for Genomics Data</t>
        </is>
      </c>
      <c r="M311" s="43" t="inlineStr">
        <is>
          <t>article</t>
        </is>
      </c>
      <c r="N311" s="43" t="inlineStr">
        <is>
          <t>Elsevier</t>
        </is>
      </c>
      <c r="O311" s="43">
        <f>'Actualizacion_430'!B35</f>
        <v/>
      </c>
      <c r="P311" s="41">
        <f>'Actualizacion_430'!C35</f>
        <v/>
      </c>
      <c r="Q311" s="43">
        <f>'Actualizacion_430'!D35</f>
        <v/>
      </c>
      <c r="R311" s="43">
        <f>'Actualizacion_430'!E35</f>
        <v/>
      </c>
      <c r="S311" s="41">
        <f>'Actualizacion_430'!G35</f>
        <v/>
      </c>
      <c r="T311" s="41">
        <f>'Actualizacion_430'!I35</f>
        <v/>
      </c>
      <c r="U311" s="41">
        <f>'Actualizacion_430'!J35</f>
        <v/>
      </c>
      <c r="V311" s="43">
        <f>'Actualizacion_430'!K35</f>
        <v/>
      </c>
      <c r="W311" s="43">
        <f>'Actualizacion_430'!L35</f>
        <v/>
      </c>
      <c r="X311" s="43" t="inlineStr">
        <is>
          <t>https://www.sciencedirect.com/science/article/pii/B9780443300806000183</t>
        </is>
      </c>
      <c r="Y311" s="43" t="inlineStr">
        <is>
          <t>doi:10.1016/b978-0-443-30080-6.00018-3</t>
        </is>
      </c>
      <c r="Z311" s="43"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AA311" s="43" t="inlineStr">
        <is>
          <t>title_abstract_plus_targeted_primary_source_verification</t>
        </is>
      </c>
      <c r="AB311" s="43">
        <f>COUNTIF($A$2:$A$707,A311)</f>
        <v/>
      </c>
    </row>
    <row r="312" ht="32" customHeight="1">
      <c r="A312" s="43" t="inlineStr">
        <is>
          <t>U-0035</t>
        </is>
      </c>
      <c r="B312" s="43" t="inlineStr">
        <is>
          <t>Update 2026</t>
        </is>
      </c>
      <c r="C312" s="43" t="inlineStr">
        <is>
          <t>New full-text included (open full text)</t>
        </is>
      </c>
      <c r="D312" s="43" t="n">
        <v>35</v>
      </c>
      <c r="E312" s="43" t="n"/>
      <c r="F312" s="43" t="n"/>
      <c r="G312" s="130" t="n">
        <v>35</v>
      </c>
      <c r="H312" s="130" t="n">
        <v>2025</v>
      </c>
      <c r="I312" s="41" t="inlineStr">
        <is>
          <t>Deep Learning Approaches for Classifying Children With and Without Autism Spectrum Disorder Using Inertial Measurement Unit Hand Tracking Data: Comparative Study</t>
        </is>
      </c>
      <c r="J312" s="43" t="inlineStr">
        <is>
          <t>10.2196/73440</t>
        </is>
      </c>
      <c r="K312" s="43" t="inlineStr">
        <is>
          <t>John Mutersbaugh and Wan-Chun Su and Anjana Bhat and Amir Gandjbakhche</t>
        </is>
      </c>
      <c r="L312" s="41" t="inlineStr">
        <is>
          <t>JMIR Medical Informatics</t>
        </is>
      </c>
      <c r="M312" s="43" t="inlineStr">
        <is>
          <t>article</t>
        </is>
      </c>
      <c r="N312" s="43" t="inlineStr">
        <is>
          <t>JMIR Publications Inc.</t>
        </is>
      </c>
      <c r="O312" s="43">
        <f>'Actualizacion_430'!B36</f>
        <v/>
      </c>
      <c r="P312" s="41">
        <f>'Actualizacion_430'!C36</f>
        <v/>
      </c>
      <c r="Q312" s="43">
        <f>'Actualizacion_430'!D36</f>
        <v/>
      </c>
      <c r="R312" s="43">
        <f>'Actualizacion_430'!E36</f>
        <v/>
      </c>
      <c r="S312" s="41">
        <f>'Actualizacion_430'!G36</f>
        <v/>
      </c>
      <c r="T312" s="41">
        <f>'Actualizacion_430'!I36</f>
        <v/>
      </c>
      <c r="U312" s="41">
        <f>'Actualizacion_430'!J36</f>
        <v/>
      </c>
      <c r="V312" s="43">
        <f>'Actualizacion_430'!K36</f>
        <v/>
      </c>
      <c r="W312" s="43">
        <f>'Actualizacion_430'!L36</f>
        <v/>
      </c>
      <c r="X312" s="43" t="inlineStr">
        <is>
          <t>https://www.sciencedirect.com/science/article/pii/S2291969425003047</t>
        </is>
      </c>
      <c r="Y312" s="43" t="inlineStr">
        <is>
          <t>doi:10.2196/73440</t>
        </is>
      </c>
      <c r="Z312"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AA312" s="43" t="inlineStr">
        <is>
          <t>title_abstract_plus_targeted_primary_source_verification</t>
        </is>
      </c>
      <c r="AB312" s="43">
        <f>COUNTIF($A$2:$A$707,A312)</f>
        <v/>
      </c>
    </row>
    <row r="313" ht="32" customHeight="1">
      <c r="A313" s="43" t="inlineStr">
        <is>
          <t>U-0036</t>
        </is>
      </c>
      <c r="B313" s="43" t="inlineStr">
        <is>
          <t>Update 2026</t>
        </is>
      </c>
      <c r="C313" s="43" t="inlineStr">
        <is>
          <t>New record excluded</t>
        </is>
      </c>
      <c r="D313" s="43" t="n">
        <v>36</v>
      </c>
      <c r="E313" s="43" t="n"/>
      <c r="F313" s="43" t="n"/>
      <c r="G313" s="130" t="n">
        <v>36</v>
      </c>
      <c r="H313" s="130" t="n">
        <v>2026</v>
      </c>
      <c r="I313" s="41" t="inlineStr">
        <is>
          <t>Health Care Professionals' and Patients' Perceptions and Experiences of Who Uses Video Consultations, and Why: Qualitative Study</t>
        </is>
      </c>
      <c r="J313" s="43" t="inlineStr">
        <is>
          <t>10.2196/68658</t>
        </is>
      </c>
      <c r="K313" s="43" t="inlineStr">
        <is>
          <t>Irene Muli and Åsa Cajander and Nadia Davoody and Lovisa Jäderlund Hagstedt and Helena Hvitfeldt and Maria Hägglund and Marina Taloyan</t>
        </is>
      </c>
      <c r="L313" s="41" t="inlineStr">
        <is>
          <t>JMIR Human Factors</t>
        </is>
      </c>
      <c r="M313" s="43" t="inlineStr">
        <is>
          <t>article</t>
        </is>
      </c>
      <c r="N313" s="43" t="inlineStr">
        <is>
          <t>JMIR Publications Inc.</t>
        </is>
      </c>
      <c r="O313" s="43">
        <f>'Actualizacion_430'!B37</f>
        <v/>
      </c>
      <c r="P313" s="41">
        <f>'Actualizacion_430'!C37</f>
        <v/>
      </c>
      <c r="Q313" s="43">
        <f>'Actualizacion_430'!D37</f>
        <v/>
      </c>
      <c r="R313" s="43">
        <f>'Actualizacion_430'!E37</f>
        <v/>
      </c>
      <c r="S313" s="41">
        <f>'Actualizacion_430'!G37</f>
        <v/>
      </c>
      <c r="T313" s="41">
        <f>'Actualizacion_430'!I37</f>
        <v/>
      </c>
      <c r="U313" s="41">
        <f>'Actualizacion_430'!J37</f>
        <v/>
      </c>
      <c r="V313" s="43">
        <f>'Actualizacion_430'!K37</f>
        <v/>
      </c>
      <c r="W313" s="43">
        <f>'Actualizacion_430'!L37</f>
        <v/>
      </c>
      <c r="X313" s="43" t="inlineStr">
        <is>
          <t>https://doi.org/10.2196/68658</t>
        </is>
      </c>
      <c r="Y313" s="43" t="inlineStr">
        <is>
          <t>doi:10.2196/68658</t>
        </is>
      </c>
      <c r="Z313" s="43" t="inlineStr">
        <is>
          <t>Background: Video consultations (VCs) are effective and beneficial, yet their use is being discontinued, and there is a preference for face-to-face consultations. Objective: This study investigates how patients and health care professionals (HCPs) perceive patients' introduction to VCs, who use them, and what drives their use in Swedish primary care. Methods: Six focus group interviews with 27 HCPs and 13 individual interviews with patients in primary care were conducted between August 2022 and May 2023. The interviews examined VC implementation and were analyzed using rapid assessment procedures. Results: A total of five themes were identified: (1) challenging start with unprepared users and immature technology; (2) users and nonusers are perceived to have different characteristics, needs, and circumstances; (3) patient-related drivers: based on patients' preferences and opportunities; (4) HCP-related drivers: clinical suitability, assessment of patient needs, and preferences; and (5) societal and organizational drivers: the pandemic, demographics, and infrastructure. Patients and HCPs described the introduction of VCs as rushed and confusing, with limited guidance and support (theme 1). HCPs struggled to assist patients due to a lack of training and limited access to the patient-facing interface (theme 1). VC users were typically perceived as younger, digitally literate, and motivated by convenience or urgency, while older adults and those with language or cognitive barriers were often assumed to be nonusers (theme 2). VC use was shaped by patient preferences, accessibility, and clinical urgency (theme 3), as well as by HCPs' professional judgment and convenience (theme 4). Assumptions held by HCPs about patients' digital skills and preferences influenced whether VCs were offered, while patients' own assumptions about complexity or suitability affected whether they accepted them. Broader factors, such as digital infrastructure, platform usability, reimbursement policies, and the COVID-19 pandemic, also significantly influenced use (theme 5). Conclusions: The rushed implementation potentially deterred some patients and HCPs from use. Misguided preconceptions and biases negatively influenced VC use and risked reinforcing existing disparities and contributing to digital exclusion. In addition, HCPs' and patients' preferences, which were related to their needs, waiting times, and different circumstances, and potentially misguided judgments of appropriateness, influenced VC use. Lastly, infrastructure, reimbursement, sociodemographics, and organizational type also drive VC use. To support more sustainable and equitable use of VC in primary care, developers should optimize VC applications' usability, implementers should deploy multiple strategies, health care providers should consider the potential of VC in care delivery, and policymakers should increase digital readiness. Further research should evaluate the effectiveness of different strategies for introducing patients to VCs, explore younger patients' and nonusers' perspectives, characteristics of HCP users, and differences between professional roles, as well as between consultation types.</t>
        </is>
      </c>
      <c r="AA313" s="43" t="inlineStr">
        <is>
          <t>title_abstract_plus_targeted_primary_source_verification</t>
        </is>
      </c>
      <c r="AB313" s="43">
        <f>COUNTIF($A$2:$A$707,A313)</f>
        <v/>
      </c>
    </row>
    <row r="314" ht="32" customHeight="1">
      <c r="A314" s="43" t="inlineStr">
        <is>
          <t>U-0037</t>
        </is>
      </c>
      <c r="B314" s="43" t="inlineStr">
        <is>
          <t>Update 2026</t>
        </is>
      </c>
      <c r="C314" s="43" t="inlineStr">
        <is>
          <t>New provisional candidate</t>
        </is>
      </c>
      <c r="D314" s="43" t="n">
        <v>37</v>
      </c>
      <c r="E314" s="43" t="n"/>
      <c r="F314" s="43" t="n"/>
      <c r="G314" s="130" t="n">
        <v>37</v>
      </c>
      <c r="H314" s="130" t="n">
        <v>2025</v>
      </c>
      <c r="I314" s="41" t="inlineStr">
        <is>
          <t>Design of adaptive recommendation system for autism children using optimal feature selection-based adaptive dilated 1DCNN-LSTM with attention mechanism</t>
        </is>
      </c>
      <c r="J314" s="43" t="inlineStr">
        <is>
          <t>10.1016/j.eswa.2024.125399</t>
        </is>
      </c>
      <c r="K314" s="43" t="inlineStr">
        <is>
          <t>V Balaji and M Mohana and M Hema and P Gururama Senthilvel</t>
        </is>
      </c>
      <c r="L314" s="41" t="inlineStr">
        <is>
          <t>Expert Systems with Applications</t>
        </is>
      </c>
      <c r="M314" s="43" t="inlineStr">
        <is>
          <t>article</t>
        </is>
      </c>
      <c r="N314" s="43" t="inlineStr">
        <is>
          <t>Elsevier Ltd</t>
        </is>
      </c>
      <c r="O314" s="43">
        <f>'Actualizacion_430'!B38</f>
        <v/>
      </c>
      <c r="P314" s="41">
        <f>'Actualizacion_430'!C38</f>
        <v/>
      </c>
      <c r="Q314" s="43">
        <f>'Actualizacion_430'!D38</f>
        <v/>
      </c>
      <c r="R314" s="43">
        <f>'Actualizacion_430'!E38</f>
        <v/>
      </c>
      <c r="S314" s="41">
        <f>'Actualizacion_430'!G38</f>
        <v/>
      </c>
      <c r="T314" s="41">
        <f>'Actualizacion_430'!I38</f>
        <v/>
      </c>
      <c r="U314" s="41">
        <f>'Actualizacion_430'!J38</f>
        <v/>
      </c>
      <c r="V314" s="43">
        <f>'Actualizacion_430'!K38</f>
        <v/>
      </c>
      <c r="W314" s="43">
        <f>'Actualizacion_430'!L38</f>
        <v/>
      </c>
      <c r="X314" s="43" t="inlineStr">
        <is>
          <t>https://www.sciencedirect.com/science/article/pii/S0957417424022668</t>
        </is>
      </c>
      <c r="Y314" s="43" t="inlineStr">
        <is>
          <t>doi:10.1016/j.eswa.2024.125399</t>
        </is>
      </c>
      <c r="Z314" s="43"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AA314" s="43" t="inlineStr">
        <is>
          <t>title_abstract_plus_targeted_primary_source_verification</t>
        </is>
      </c>
      <c r="AB314" s="43">
        <f>COUNTIF($A$2:$A$707,A314)</f>
        <v/>
      </c>
    </row>
    <row r="315" ht="32" customHeight="1">
      <c r="A315" s="43" t="inlineStr">
        <is>
          <t>U-0038</t>
        </is>
      </c>
      <c r="B315" s="43" t="inlineStr">
        <is>
          <t>Update 2026</t>
        </is>
      </c>
      <c r="C315" s="43" t="inlineStr">
        <is>
          <t>New provisional candidate</t>
        </is>
      </c>
      <c r="D315" s="43" t="n">
        <v>38</v>
      </c>
      <c r="E315" s="43" t="n"/>
      <c r="F315" s="43" t="n"/>
      <c r="G315" s="130" t="n">
        <v>38</v>
      </c>
      <c r="H315" s="130" t="n">
        <v>2025</v>
      </c>
      <c r="I315" s="41" t="inlineStr">
        <is>
          <t>Early detection of autism spectrum disorder using explainable AI and optimized teaching strategies</t>
        </is>
      </c>
      <c r="J315" s="43" t="inlineStr">
        <is>
          <t>10.1016/j.jneumeth.2024.110315</t>
        </is>
      </c>
      <c r="K315" s="43" t="inlineStr">
        <is>
          <t>Sarah A Alzakari and Arwa Allinjawi and Asma Aldrees and Nuha Zamzami and Muhammad Umer and Nisreen Innab and Imran Ashraf</t>
        </is>
      </c>
      <c r="L315" s="41" t="inlineStr">
        <is>
          <t>Journal of Neuroscience Methods</t>
        </is>
      </c>
      <c r="M315" s="43" t="inlineStr">
        <is>
          <t>article</t>
        </is>
      </c>
      <c r="N315" s="43" t="inlineStr">
        <is>
          <t>Elsevier B.V.</t>
        </is>
      </c>
      <c r="O315" s="43">
        <f>'Actualizacion_430'!B39</f>
        <v/>
      </c>
      <c r="P315" s="41">
        <f>'Actualizacion_430'!C39</f>
        <v/>
      </c>
      <c r="Q315" s="43">
        <f>'Actualizacion_430'!D39</f>
        <v/>
      </c>
      <c r="R315" s="43">
        <f>'Actualizacion_430'!E39</f>
        <v/>
      </c>
      <c r="S315" s="41">
        <f>'Actualizacion_430'!G39</f>
        <v/>
      </c>
      <c r="T315" s="41">
        <f>'Actualizacion_430'!I39</f>
        <v/>
      </c>
      <c r="U315" s="41">
        <f>'Actualizacion_430'!J39</f>
        <v/>
      </c>
      <c r="V315" s="43">
        <f>'Actualizacion_430'!K39</f>
        <v/>
      </c>
      <c r="W315" s="43">
        <f>'Actualizacion_430'!L39</f>
        <v/>
      </c>
      <c r="X315" s="43" t="inlineStr">
        <is>
          <t>https://www.sciencedirect.com/science/article/pii/S0165027024002607</t>
        </is>
      </c>
      <c r="Y315" s="43" t="inlineStr">
        <is>
          <t>doi:10.1016/j.jneumeth.2024.110315</t>
        </is>
      </c>
      <c r="Z315" s="43"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AA315" s="43" t="inlineStr">
        <is>
          <t>title_abstract_plus_targeted_primary_source_verification</t>
        </is>
      </c>
      <c r="AB315" s="43">
        <f>COUNTIF($A$2:$A$707,A315)</f>
        <v/>
      </c>
    </row>
    <row r="316" ht="32" customHeight="1">
      <c r="A316" s="43" t="inlineStr">
        <is>
          <t>U-0039</t>
        </is>
      </c>
      <c r="B316" s="43" t="inlineStr">
        <is>
          <t>Update 2026</t>
        </is>
      </c>
      <c r="C316" s="43" t="inlineStr">
        <is>
          <t>New record excluded</t>
        </is>
      </c>
      <c r="D316" s="43" t="n">
        <v>39</v>
      </c>
      <c r="E316" s="43" t="n"/>
      <c r="F316" s="43" t="n"/>
      <c r="G316" s="130" t="n">
        <v>39</v>
      </c>
      <c r="H316" s="130" t="n">
        <v>2026</v>
      </c>
      <c r="I316" s="41" t="inlineStr">
        <is>
          <t>Empowering Informal Caregivers of Persons With Early-Stage Dementia by Large Language Models: Mixed Methods Evaluation</t>
        </is>
      </c>
      <c r="J316" s="43" t="inlineStr">
        <is>
          <t>10.2196/79975</t>
        </is>
      </c>
      <c r="K316" s="43" t="inlineStr">
        <is>
          <t>Huayu Zhou and Ziwei Zhu and Kyeung Mi Oh and Sungsoo Ray Hong</t>
        </is>
      </c>
      <c r="L316" s="41" t="inlineStr">
        <is>
          <t>JMIR Formative Research</t>
        </is>
      </c>
      <c r="M316" s="43" t="inlineStr">
        <is>
          <t>article</t>
        </is>
      </c>
      <c r="N316" s="43" t="inlineStr">
        <is>
          <t>JMIR Publications Inc.</t>
        </is>
      </c>
      <c r="O316" s="43">
        <f>'Actualizacion_430'!B40</f>
        <v/>
      </c>
      <c r="P316" s="41">
        <f>'Actualizacion_430'!C40</f>
        <v/>
      </c>
      <c r="Q316" s="43">
        <f>'Actualizacion_430'!D40</f>
        <v/>
      </c>
      <c r="R316" s="43">
        <f>'Actualizacion_430'!E40</f>
        <v/>
      </c>
      <c r="S316" s="41">
        <f>'Actualizacion_430'!G40</f>
        <v/>
      </c>
      <c r="T316" s="41">
        <f>'Actualizacion_430'!I40</f>
        <v/>
      </c>
      <c r="U316" s="41">
        <f>'Actualizacion_430'!J40</f>
        <v/>
      </c>
      <c r="V316" s="43">
        <f>'Actualizacion_430'!K40</f>
        <v/>
      </c>
      <c r="W316" s="43">
        <f>'Actualizacion_430'!L40</f>
        <v/>
      </c>
      <c r="X316" s="43" t="inlineStr">
        <is>
          <t>https://doi.org/10.2196/79975</t>
        </is>
      </c>
      <c r="Y316" s="43" t="inlineStr">
        <is>
          <t>doi:10.2196/79975</t>
        </is>
      </c>
      <c r="Z316" s="43" t="inlineStr">
        <is>
          <t>Background: Acquiring relevant knowledge and support is essential for informal caregivers of persons with early-stage dementia, including awareness, access, and use of comprehensive resources for both persons with dementia and caregiver support. With appropriate strategies and early-stage support, informal caregivers can play a vital role in enhancing the well-being of persons with dementia and potentially slowing their progression. While large language models (LLMs) can provide easy access to caregiving knowledge, the risks, perceived challenges, and ways to improve LLM-generated responses in practice remain underexplored. Objective: In this study, we aim to (1) examine the risks and perceived challenges of using a baseline ChatGPT-4o, an internet-accessible artificial intelligence model, for dementia caregiving support and (2) understand how an enhanced version of ChatGPT-4o, equipped with up-to-date dementia caregiving knowledge, can mitigate these risks and challenges. Methods: We compiled 32 representative questions from informal caregivers seeking guidance on early-stage dementia. We developed two ChatGPT-4o conditions: C1, the publicly available baseline model, and C2, an experimental version enhanced through prompt engineering and grounded in a conceptual framework—drawn from health science and gerontology literature—to empower caregivers of individuals with early-stage dementia. Using these conditions, we generated 64 responses (32 pairs) to the questions. Twelve experts evaluated them with validated tools assessing accuracy, reasoning, clarity, usefulness, trust, satisfaction, safety, harm, and relevance. A Mann-Whitney U test compared the conditions. After the survey, we conducted interviews to explore experts’ perceived differences, remaining challenges, and design opportunities. Interviews were transcribed and analyzed using descriptive thematic analysis. Results: Responses in C2 showed significant improvements in 3 criteria—actionability, relevance, and perceived satisfaction—compared to C1. However, no significant differences were found in the remaining 5 criteria: response accuracy, the model’s ability to understand the question, intelligibility, trustworthiness, response safety, and perceived harm. Qualitative analysis of interviews revealed two key insights: (1) differences between baseline and experimental responses and (2) possible reasons for these differences. Twelve experts evaluated wordiness, detail, empathy, satisfaction, accuracy, relevance, and bias. Both models were considered somewhat verbose, but the experimental model’s responses were viewed as more detailed, relevant, and actionable. Accuracy appeared similar across models, yet participants reported greater satisfaction with the experimental model’s outputs. Conclusions: Results indicate that both conditions generated responses perceived as reasonable and intelligible. However, the experimental model offered more relevant, practical guidance on caregiving needs, providing specific information aligned with the 32 testing questions and actionable recommendations. This led to higher perceived satisfaction compared to the baseline model.</t>
        </is>
      </c>
      <c r="AA316" s="43" t="inlineStr">
        <is>
          <t>title_abstract_plus_targeted_primary_source_verification</t>
        </is>
      </c>
      <c r="AB316" s="43">
        <f>COUNTIF($A$2:$A$707,A316)</f>
        <v/>
      </c>
    </row>
    <row r="317" ht="32" customHeight="1">
      <c r="A317" s="43" t="inlineStr">
        <is>
          <t>U-0040</t>
        </is>
      </c>
      <c r="B317" s="43" t="inlineStr">
        <is>
          <t>Update 2026</t>
        </is>
      </c>
      <c r="C317" s="43" t="inlineStr">
        <is>
          <t>New record excluded</t>
        </is>
      </c>
      <c r="D317" s="43" t="n">
        <v>40</v>
      </c>
      <c r="E317" s="43" t="n"/>
      <c r="F317" s="43" t="n"/>
      <c r="G317" s="130" t="n">
        <v>40</v>
      </c>
      <c r="H317" s="130" t="n">
        <v>2026</v>
      </c>
      <c r="I317" s="41" t="inlineStr">
        <is>
          <t>Striving for Triadic Collaboration in Pediatric Speech Sound Disorder Intervention: Grounded Theory Study</t>
        </is>
      </c>
      <c r="J317" s="43" t="inlineStr">
        <is>
          <t>10.2196/86364</t>
        </is>
      </c>
      <c r="K317" s="43" t="inlineStr">
        <is>
          <t>Soyoung Kyung and Youngsam Min and Byoung-a Min and Yuyoung Kim and Jinwoo Kim</t>
        </is>
      </c>
      <c r="L317" s="41" t="inlineStr">
        <is>
          <t>JMIR Pediatrics and Parenting</t>
        </is>
      </c>
      <c r="M317" s="43" t="inlineStr">
        <is>
          <t>article</t>
        </is>
      </c>
      <c r="N317" s="43" t="n"/>
      <c r="O317" s="43">
        <f>'Actualizacion_430'!B41</f>
        <v/>
      </c>
      <c r="P317" s="41">
        <f>'Actualizacion_430'!C41</f>
        <v/>
      </c>
      <c r="Q317" s="43">
        <f>'Actualizacion_430'!D41</f>
        <v/>
      </c>
      <c r="R317" s="43">
        <f>'Actualizacion_430'!E41</f>
        <v/>
      </c>
      <c r="S317" s="41">
        <f>'Actualizacion_430'!G41</f>
        <v/>
      </c>
      <c r="T317" s="41">
        <f>'Actualizacion_430'!I41</f>
        <v/>
      </c>
      <c r="U317" s="41">
        <f>'Actualizacion_430'!J41</f>
        <v/>
      </c>
      <c r="V317" s="43">
        <f>'Actualizacion_430'!K41</f>
        <v/>
      </c>
      <c r="W317" s="43">
        <f>'Actualizacion_430'!L41</f>
        <v/>
      </c>
      <c r="X317" s="43" t="inlineStr">
        <is>
          <t>https://pediatrics.jmir.org/2026/1/e86364</t>
        </is>
      </c>
      <c r="Y317" s="43" t="inlineStr">
        <is>
          <t>doi:10.2196/86364</t>
        </is>
      </c>
      <c r="Z317" s="43" t="n"/>
      <c r="AA317" s="43" t="inlineStr">
        <is>
          <t>title_abstract_plus_targeted_primary_source_verification</t>
        </is>
      </c>
      <c r="AB317" s="43">
        <f>COUNTIF($A$2:$A$707,A317)</f>
        <v/>
      </c>
    </row>
    <row r="318" ht="32" customHeight="1">
      <c r="A318" s="43" t="inlineStr">
        <is>
          <t>U-0041</t>
        </is>
      </c>
      <c r="B318" s="43" t="inlineStr">
        <is>
          <t>Update 2026</t>
        </is>
      </c>
      <c r="C318" s="43" t="inlineStr">
        <is>
          <t>New provisional candidate</t>
        </is>
      </c>
      <c r="D318" s="43" t="n">
        <v>41</v>
      </c>
      <c r="E318" s="43" t="n"/>
      <c r="F318" s="43" t="n"/>
      <c r="G318" s="130" t="n">
        <v>41</v>
      </c>
      <c r="H318" s="130" t="n">
        <v>2025</v>
      </c>
      <c r="I318" s="41" t="inlineStr">
        <is>
          <t>A systematic evaluation of autism spectrum disorder identification with Scanpath Trend Analysis (STA)</t>
        </is>
      </c>
      <c r="J318" s="43" t="inlineStr">
        <is>
          <t>10.1016/j.bspc.2024.107414</t>
        </is>
      </c>
      <c r="K318" s="43" t="inlineStr">
        <is>
          <t>Sukru Eraslan and Yeliz Yesilada and Ali Shafique and Victoria Yaneva and Le An Ha</t>
        </is>
      </c>
      <c r="L318" s="41" t="inlineStr">
        <is>
          <t>Biomedical Signal Processing and Control</t>
        </is>
      </c>
      <c r="M318" s="43" t="inlineStr">
        <is>
          <t>article</t>
        </is>
      </c>
      <c r="N318" s="43" t="inlineStr">
        <is>
          <t>Elsevier Ltd</t>
        </is>
      </c>
      <c r="O318" s="43">
        <f>'Actualizacion_430'!B42</f>
        <v/>
      </c>
      <c r="P318" s="41">
        <f>'Actualizacion_430'!C42</f>
        <v/>
      </c>
      <c r="Q318" s="43">
        <f>'Actualizacion_430'!D42</f>
        <v/>
      </c>
      <c r="R318" s="43">
        <f>'Actualizacion_430'!E42</f>
        <v/>
      </c>
      <c r="S318" s="41">
        <f>'Actualizacion_430'!G42</f>
        <v/>
      </c>
      <c r="T318" s="41">
        <f>'Actualizacion_430'!I42</f>
        <v/>
      </c>
      <c r="U318" s="41">
        <f>'Actualizacion_430'!J42</f>
        <v/>
      </c>
      <c r="V318" s="43">
        <f>'Actualizacion_430'!K42</f>
        <v/>
      </c>
      <c r="W318" s="43">
        <f>'Actualizacion_430'!L42</f>
        <v/>
      </c>
      <c r="X318" s="43" t="inlineStr">
        <is>
          <t>https://www.sciencedirect.com/science/article/pii/S1746809424014721</t>
        </is>
      </c>
      <c r="Y318" s="43" t="inlineStr">
        <is>
          <t>doi:10.1016/j.bspc.2024.107414</t>
        </is>
      </c>
      <c r="Z318" s="43"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AA318" s="43" t="inlineStr">
        <is>
          <t>title_abstract_plus_targeted_primary_source_verification</t>
        </is>
      </c>
      <c r="AB318" s="43">
        <f>COUNTIF($A$2:$A$707,A318)</f>
        <v/>
      </c>
    </row>
    <row r="319" ht="32" customHeight="1">
      <c r="A319" s="43" t="inlineStr">
        <is>
          <t>U-0042</t>
        </is>
      </c>
      <c r="B319" s="43" t="inlineStr">
        <is>
          <t>Update 2026</t>
        </is>
      </c>
      <c r="C319" s="43" t="inlineStr">
        <is>
          <t>New provisional candidate</t>
        </is>
      </c>
      <c r="D319" s="43" t="n">
        <v>42</v>
      </c>
      <c r="E319" s="43" t="n"/>
      <c r="F319" s="43" t="n"/>
      <c r="G319" s="130" t="n">
        <v>42</v>
      </c>
      <c r="H319" s="130" t="n">
        <v>2025</v>
      </c>
      <c r="I319" s="41" t="inlineStr">
        <is>
          <t>Enhancing Early Diagnosis of Autism Spectrum Disorder Using a Bayesian-Optimized Random Forest Algorithm</t>
        </is>
      </c>
      <c r="J319" s="43" t="inlineStr">
        <is>
          <t>10.1016/j.procs.2025.04.389</t>
        </is>
      </c>
      <c r="K319" s="43" t="inlineStr">
        <is>
          <t>Tina Babu and Rekha R Nair and S Kishore and Sheila Mahapatra</t>
        </is>
      </c>
      <c r="L319" s="41" t="inlineStr">
        <is>
          <t>Procedia Computer Science</t>
        </is>
      </c>
      <c r="M319" s="43" t="inlineStr">
        <is>
          <t>article</t>
        </is>
      </c>
      <c r="N319" s="43" t="inlineStr">
        <is>
          <t>Elsevier B.V.</t>
        </is>
      </c>
      <c r="O319" s="43">
        <f>'Actualizacion_430'!B43</f>
        <v/>
      </c>
      <c r="P319" s="41">
        <f>'Actualizacion_430'!C43</f>
        <v/>
      </c>
      <c r="Q319" s="43">
        <f>'Actualizacion_430'!D43</f>
        <v/>
      </c>
      <c r="R319" s="43">
        <f>'Actualizacion_430'!E43</f>
        <v/>
      </c>
      <c r="S319" s="41">
        <f>'Actualizacion_430'!G43</f>
        <v/>
      </c>
      <c r="T319" s="41">
        <f>'Actualizacion_430'!I43</f>
        <v/>
      </c>
      <c r="U319" s="41">
        <f>'Actualizacion_430'!J43</f>
        <v/>
      </c>
      <c r="V319" s="43">
        <f>'Actualizacion_430'!K43</f>
        <v/>
      </c>
      <c r="W319" s="43">
        <f>'Actualizacion_430'!L43</f>
        <v/>
      </c>
      <c r="X319" s="43" t="inlineStr">
        <is>
          <t>https://www.sciencedirect.com/science/article/pii/S1877050925014929</t>
        </is>
      </c>
      <c r="Y319" s="43" t="inlineStr">
        <is>
          <t>doi:10.1016/j.procs.2025.04.389</t>
        </is>
      </c>
      <c r="Z319" s="43"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AA319" s="43" t="inlineStr">
        <is>
          <t>title_abstract_plus_targeted_primary_source_verification</t>
        </is>
      </c>
      <c r="AB319" s="43">
        <f>COUNTIF($A$2:$A$707,A319)</f>
        <v/>
      </c>
    </row>
    <row r="320" ht="32" customHeight="1">
      <c r="A320" s="43" t="inlineStr">
        <is>
          <t>U-0043</t>
        </is>
      </c>
      <c r="B320" s="43" t="inlineStr">
        <is>
          <t>Update 2026</t>
        </is>
      </c>
      <c r="C320" s="43" t="inlineStr">
        <is>
          <t>New record excluded</t>
        </is>
      </c>
      <c r="D320" s="43" t="n">
        <v>43</v>
      </c>
      <c r="E320" s="43" t="n"/>
      <c r="F320" s="43" t="n"/>
      <c r="G320" s="130" t="n">
        <v>43</v>
      </c>
      <c r="H320" s="130" t="n">
        <v>2026</v>
      </c>
      <c r="I320" s="41" t="inlineStr">
        <is>
          <t>Questionnaires Used to Explore the Perspectives of Parents and Health Professionals on Young Children’s Use of Technology: Systematic Review</t>
        </is>
      </c>
      <c r="J320" s="43" t="inlineStr">
        <is>
          <t>10.2196/84712</t>
        </is>
      </c>
      <c r="K320" s="43" t="inlineStr">
        <is>
          <t>Charlotte Lund Rasmussen and Ivan Pui Hung Au and Danica Hendry and Amber Beynon and Sarah Stearne and George Thomas and Kate Mannell and Lisa Kervin and Susan Edwards and Courtenay Harris and Leon Straker and Juliana Zabatiero</t>
        </is>
      </c>
      <c r="L320" s="41" t="inlineStr">
        <is>
          <t>JMIR Pediatrics and Parenting</t>
        </is>
      </c>
      <c r="M320" s="43" t="inlineStr">
        <is>
          <t>article</t>
        </is>
      </c>
      <c r="N320" s="43" t="inlineStr">
        <is>
          <t>JMIR Publications Inc.</t>
        </is>
      </c>
      <c r="O320" s="43">
        <f>'Actualizacion_430'!B44</f>
        <v/>
      </c>
      <c r="P320" s="41">
        <f>'Actualizacion_430'!C44</f>
        <v/>
      </c>
      <c r="Q320" s="43">
        <f>'Actualizacion_430'!D44</f>
        <v/>
      </c>
      <c r="R320" s="43">
        <f>'Actualizacion_430'!E44</f>
        <v/>
      </c>
      <c r="S320" s="41">
        <f>'Actualizacion_430'!G44</f>
        <v/>
      </c>
      <c r="T320" s="41">
        <f>'Actualizacion_430'!I44</f>
        <v/>
      </c>
      <c r="U320" s="41">
        <f>'Actualizacion_430'!J44</f>
        <v/>
      </c>
      <c r="V320" s="43">
        <f>'Actualizacion_430'!K44</f>
        <v/>
      </c>
      <c r="W320" s="43">
        <f>'Actualizacion_430'!L44</f>
        <v/>
      </c>
      <c r="X320" s="43" t="inlineStr">
        <is>
          <t>https://doi.org/10.2196/84712</t>
        </is>
      </c>
      <c r="Y320" s="43" t="inlineStr">
        <is>
          <t>doi:10.2196/84712</t>
        </is>
      </c>
      <c r="Z320" s="43" t="inlineStr">
        <is>
          <t>Background: Technology is integrated into many children’s daily lives, with parents’ and health professionals’ perspectives shaping children’s technology use. Measuring and understanding these perspectives are essential for developing strategies for supporting adults in decision-making that help children thrive in a digital world.  Objective: This systematic review aimed to investigate the psychometric properties of questionnaires used to assess parents’ and health professionals’ perspectives on young children’s use of technology related to health, well-being, and development. The secondary aim was to synthesize findings on these perspectives.  Methods: Peer-reviewed papers published between January 2010 and September 2024 were identified through searches in 7 electronic databases. Studies were included if they examined parental or health care professionals’ perspectives on technology use among children aged birth to 5 years. Two reviewers (CLR and IPHA) independently conducted the data extraction and study quality assessment. Reported psychometric properties of the questionnaires were synthesized. Deductive thematic analysis was used to explore the content focus of the questionnaire used in the included studies and synthesize the reported perspectives.  Results: In total, 85 studies were included, all involving parents. No study investigated health professionals’ perspectives. The methodological quality of the studies was generally low, with 62 studies scoring below the threshold for acceptable quality. In total, 52 studies reported psychometric properties of the questionnaires used, of which, only 15 studies reported more than 1 measure of validity or reliability. A total of 75 studies reported participants’ perspectives on children’s technology use. Findings revealed that parents generally supported the role of digital devices in enhancing learning but expressed concerns about potential negative impacts on children’s physical health, emotions, and behaviors.  Conclusions: Parents’ perspectives on children’s technology use were frequently assessed through questionnaires, though the validity of these questionnaires was often poor, with limited psychometric testing. Parental perspectives were mixed with educational benefits being recognized, while countered with concerns about the impact on children’s physical health and development. High-quality questionnaires are needed to generate stronger evidence informing strategies to support families in technology use decision-making with and for children.</t>
        </is>
      </c>
      <c r="AA320" s="43" t="inlineStr">
        <is>
          <t>title_abstract_plus_targeted_primary_source_verification</t>
        </is>
      </c>
      <c r="AB320" s="43">
        <f>COUNTIF($A$2:$A$707,A320)</f>
        <v/>
      </c>
    </row>
    <row r="321" ht="32" customHeight="1">
      <c r="A321" s="43" t="inlineStr">
        <is>
          <t>U-0044</t>
        </is>
      </c>
      <c r="B321" s="43" t="inlineStr">
        <is>
          <t>Update 2026</t>
        </is>
      </c>
      <c r="C321" s="43" t="inlineStr">
        <is>
          <t>New record excluded</t>
        </is>
      </c>
      <c r="D321" s="43" t="n">
        <v>44</v>
      </c>
      <c r="E321" s="43" t="n"/>
      <c r="F321" s="43" t="n"/>
      <c r="G321" s="130" t="n">
        <v>44</v>
      </c>
      <c r="H321" s="130" t="n">
        <v>2025</v>
      </c>
      <c r="I321" s="41" t="inlineStr">
        <is>
          <t>Counteracting the loss of release for indomethacin-copovidone ASDs</t>
        </is>
      </c>
      <c r="J321" s="43" t="inlineStr">
        <is>
          <t>10.1016/j.xphs.2024.10.022</t>
        </is>
      </c>
      <c r="K321" s="43" t="inlineStr">
        <is>
          <t>Dominik Borrmann and Pascal Friedrich and Justin Smuda and Gabriele Sadowski</t>
        </is>
      </c>
      <c r="L321" s="41" t="inlineStr">
        <is>
          <t>Journal of Pharmaceutical Sciences</t>
        </is>
      </c>
      <c r="M321" s="43" t="inlineStr">
        <is>
          <t>article</t>
        </is>
      </c>
      <c r="N321" s="43" t="inlineStr">
        <is>
          <t>Elsevier B.V.</t>
        </is>
      </c>
      <c r="O321" s="43">
        <f>'Actualizacion_430'!B45</f>
        <v/>
      </c>
      <c r="P321" s="41">
        <f>'Actualizacion_430'!C45</f>
        <v/>
      </c>
      <c r="Q321" s="43">
        <f>'Actualizacion_430'!D45</f>
        <v/>
      </c>
      <c r="R321" s="43">
        <f>'Actualizacion_430'!E45</f>
        <v/>
      </c>
      <c r="S321" s="41">
        <f>'Actualizacion_430'!G45</f>
        <v/>
      </c>
      <c r="T321" s="41">
        <f>'Actualizacion_430'!I45</f>
        <v/>
      </c>
      <c r="U321" s="41">
        <f>'Actualizacion_430'!J45</f>
        <v/>
      </c>
      <c r="V321" s="43">
        <f>'Actualizacion_430'!K45</f>
        <v/>
      </c>
      <c r="W321" s="43">
        <f>'Actualizacion_430'!L45</f>
        <v/>
      </c>
      <c r="X321" s="43" t="inlineStr">
        <is>
          <t>https://www.sciencedirect.com/science/article/pii/S0022354924004726</t>
        </is>
      </c>
      <c r="Y321" s="43" t="inlineStr">
        <is>
          <t>doi:10.1016/j.xphs.2024.10.022</t>
        </is>
      </c>
      <c r="Z321" s="43" t="inlineStr">
        <is>
          <t>This work revisits the changing release behavior of indomethacin(IND)-copovidone amorphous solid dispersions (ASDs) when increasing their drug load (DL). While showing congruent release behavior at DL 0.1, ASDs with DLs of 0.3 and higher show incongruent release finally resulting in a complete loss of release. To study and explain this phenomenon, we modeled the release kinetics of these ASDs and looked into their phase behavior both experimentally and theoretically. We applied a diffusion model to accurately describe experimental release profiles for congruent release, incongruent release as well as for loss of release. Predicted concentration profiles for IND, copovidone, and water within the ASD revealed the formation of an ASD layer that almost exclusively contains amorphous IND. Our phase-diagram predictions and experimental data explain this phenomenon by water-induced phase separation in those parts of the ASD which did absorb water from the dissolution medium. Whereas the evolving copovidone-rich phase dissolved, the IND-rich phase remained undissolved and formed a super-hydrophobic cover of the remaining inner core of the ASD, thus finally completely preventing its dissolution. Higher DLs promote phase separation. This leads to the counterintuitive effect that the higher the DL, the lower the absolute amount of IND released. While the ASD containing 6 mg IND (DL 0.1) released 6 mg IND, the one containing 42 mg IND (DL 0.7) released only 1 mg IND. The theoretical approach applied in this work is for the first time able to quantitatively predict that reducing DL or tablet size could be used to overcome this problem.</t>
        </is>
      </c>
      <c r="AA321" s="43" t="inlineStr">
        <is>
          <t>title_abstract_plus_targeted_primary_source_verification</t>
        </is>
      </c>
      <c r="AB321" s="43">
        <f>COUNTIF($A$2:$A$707,A321)</f>
        <v/>
      </c>
    </row>
    <row r="322" ht="32" customHeight="1">
      <c r="A322" s="43" t="inlineStr">
        <is>
          <t>U-0045</t>
        </is>
      </c>
      <c r="B322" s="43" t="inlineStr">
        <is>
          <t>Update 2026</t>
        </is>
      </c>
      <c r="C322" s="43" t="inlineStr">
        <is>
          <t>New provisional candidate</t>
        </is>
      </c>
      <c r="D322" s="43" t="n">
        <v>45</v>
      </c>
      <c r="E322" s="43" t="n"/>
      <c r="F322" s="43" t="n"/>
      <c r="G322" s="130" t="n">
        <v>45</v>
      </c>
      <c r="H322" s="130" t="n">
        <v>2025</v>
      </c>
      <c r="I322" s="41" t="inlineStr">
        <is>
          <t>Autism Spectrum Disorder Detection using Attention-Based CNN and ML Classifiers</t>
        </is>
      </c>
      <c r="J322" s="43" t="inlineStr">
        <is>
          <t>10.1016/j.procs.2025.04.671</t>
        </is>
      </c>
      <c r="K322" s="43" t="inlineStr">
        <is>
          <t>R Abhinav Chaitanya and N Dharun Muthaiah and S H Sanjai and M Arjun and S Harshavardhan and P Yugander and M Jagannath</t>
        </is>
      </c>
      <c r="L322" s="41" t="inlineStr">
        <is>
          <t>Procedia Computer Science</t>
        </is>
      </c>
      <c r="M322" s="43" t="inlineStr">
        <is>
          <t>article</t>
        </is>
      </c>
      <c r="N322" s="43" t="inlineStr">
        <is>
          <t>Elsevier B.V.</t>
        </is>
      </c>
      <c r="O322" s="43">
        <f>'Actualizacion_430'!B46</f>
        <v/>
      </c>
      <c r="P322" s="41">
        <f>'Actualizacion_430'!C46</f>
        <v/>
      </c>
      <c r="Q322" s="43">
        <f>'Actualizacion_430'!D46</f>
        <v/>
      </c>
      <c r="R322" s="43">
        <f>'Actualizacion_430'!E46</f>
        <v/>
      </c>
      <c r="S322" s="41">
        <f>'Actualizacion_430'!G46</f>
        <v/>
      </c>
      <c r="T322" s="41">
        <f>'Actualizacion_430'!I46</f>
        <v/>
      </c>
      <c r="U322" s="41">
        <f>'Actualizacion_430'!J46</f>
        <v/>
      </c>
      <c r="V322" s="43">
        <f>'Actualizacion_430'!K46</f>
        <v/>
      </c>
      <c r="W322" s="43">
        <f>'Actualizacion_430'!L46</f>
        <v/>
      </c>
      <c r="X322" s="43" t="inlineStr">
        <is>
          <t>https://www.sciencedirect.com/science/article/pii/S1877050925017752</t>
        </is>
      </c>
      <c r="Y322" s="43" t="inlineStr">
        <is>
          <t>doi:10.1016/j.procs.2025.04.671</t>
        </is>
      </c>
      <c r="Z322" s="43"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AA322" s="43" t="inlineStr">
        <is>
          <t>title_abstract_plus_targeted_primary_source_verification</t>
        </is>
      </c>
      <c r="AB322" s="43">
        <f>COUNTIF($A$2:$A$707,A322)</f>
        <v/>
      </c>
    </row>
    <row r="323" ht="32" customHeight="1">
      <c r="A323" s="43" t="inlineStr">
        <is>
          <t>U-0046</t>
        </is>
      </c>
      <c r="B323" s="43" t="inlineStr">
        <is>
          <t>Update 2026</t>
        </is>
      </c>
      <c r="C323" s="43" t="inlineStr">
        <is>
          <t>New provisional candidate</t>
        </is>
      </c>
      <c r="D323" s="43" t="n">
        <v>46</v>
      </c>
      <c r="E323" s="43" t="n"/>
      <c r="F323" s="43" t="n"/>
      <c r="G323" s="130" t="n">
        <v>46</v>
      </c>
      <c r="H323" s="130" t="n">
        <v>2025</v>
      </c>
      <c r="I323" s="41" t="inlineStr">
        <is>
          <t>Recognition of autism in subcortical brain volumetric images using autoencoding-based region selection method and Siamese Convolutional Neural Network</t>
        </is>
      </c>
      <c r="J323" s="43" t="inlineStr">
        <is>
          <t>10.1016/j.ijmedinf.2024.105707</t>
        </is>
      </c>
      <c r="K323" s="43" t="inlineStr">
        <is>
          <t>Anas Abu-Doleh and Isam F Abu-Qasmieh and Hiam H Al-Quran and Ihssan S Masad and Lamis R Banyissa and Marwa Alhaj Ahmad</t>
        </is>
      </c>
      <c r="L323" s="41" t="inlineStr">
        <is>
          <t>International Journal of Medical Informatics</t>
        </is>
      </c>
      <c r="M323" s="43" t="inlineStr">
        <is>
          <t>article</t>
        </is>
      </c>
      <c r="N323" s="43" t="inlineStr">
        <is>
          <t>Elsevier Ireland Ltd</t>
        </is>
      </c>
      <c r="O323" s="43">
        <f>'Actualizacion_430'!B47</f>
        <v/>
      </c>
      <c r="P323" s="41">
        <f>'Actualizacion_430'!C47</f>
        <v/>
      </c>
      <c r="Q323" s="43">
        <f>'Actualizacion_430'!D47</f>
        <v/>
      </c>
      <c r="R323" s="43">
        <f>'Actualizacion_430'!E47</f>
        <v/>
      </c>
      <c r="S323" s="41">
        <f>'Actualizacion_430'!G47</f>
        <v/>
      </c>
      <c r="T323" s="41">
        <f>'Actualizacion_430'!I47</f>
        <v/>
      </c>
      <c r="U323" s="41">
        <f>'Actualizacion_430'!J47</f>
        <v/>
      </c>
      <c r="V323" s="43">
        <f>'Actualizacion_430'!K47</f>
        <v/>
      </c>
      <c r="W323" s="43">
        <f>'Actualizacion_430'!L47</f>
        <v/>
      </c>
      <c r="X323" s="43" t="inlineStr">
        <is>
          <t>https://www.sciencedirect.com/science/article/pii/S1386505624003708</t>
        </is>
      </c>
      <c r="Y323" s="43" t="inlineStr">
        <is>
          <t>doi:10.1016/j.ijmedinf.2024.105707</t>
        </is>
      </c>
      <c r="Z323" s="43"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AA323" s="43" t="inlineStr">
        <is>
          <t>title_abstract_plus_targeted_primary_source_verification</t>
        </is>
      </c>
      <c r="AB323" s="43">
        <f>COUNTIF($A$2:$A$707,A323)</f>
        <v/>
      </c>
    </row>
    <row r="324" ht="32" customHeight="1">
      <c r="A324" s="43" t="inlineStr">
        <is>
          <t>U-0047</t>
        </is>
      </c>
      <c r="B324" s="43" t="inlineStr">
        <is>
          <t>Update 2026</t>
        </is>
      </c>
      <c r="C324" s="43" t="inlineStr">
        <is>
          <t>New provisional candidate</t>
        </is>
      </c>
      <c r="D324" s="43" t="n">
        <v>47</v>
      </c>
      <c r="E324" s="43" t="n"/>
      <c r="F324" s="43" t="n"/>
      <c r="G324" s="130" t="n">
        <v>47</v>
      </c>
      <c r="H324" s="130" t="n">
        <v>2025</v>
      </c>
      <c r="I324" s="41" t="inlineStr">
        <is>
          <t>Leveraging deep learning for enhanced diagnosis of autism spectrum disorder using resting-state functional magnetic resonance imaging and clinical data</t>
        </is>
      </c>
      <c r="J324" s="43" t="inlineStr">
        <is>
          <t>10.1016/j.rineng.2025.104444</t>
        </is>
      </c>
      <c r="K324" s="43" t="inlineStr">
        <is>
          <t>A Sheik Abdullah and Keerthana V and S Geetha and Utkarsh Mishra</t>
        </is>
      </c>
      <c r="L324" s="41" t="inlineStr">
        <is>
          <t>Results in Engineering</t>
        </is>
      </c>
      <c r="M324" s="43" t="inlineStr">
        <is>
          <t>article</t>
        </is>
      </c>
      <c r="N324" s="43" t="inlineStr">
        <is>
          <t>Elsevier B.V.</t>
        </is>
      </c>
      <c r="O324" s="43">
        <f>'Actualizacion_430'!B48</f>
        <v/>
      </c>
      <c r="P324" s="41">
        <f>'Actualizacion_430'!C48</f>
        <v/>
      </c>
      <c r="Q324" s="43">
        <f>'Actualizacion_430'!D48</f>
        <v/>
      </c>
      <c r="R324" s="43">
        <f>'Actualizacion_430'!E48</f>
        <v/>
      </c>
      <c r="S324" s="41">
        <f>'Actualizacion_430'!G48</f>
        <v/>
      </c>
      <c r="T324" s="41">
        <f>'Actualizacion_430'!I48</f>
        <v/>
      </c>
      <c r="U324" s="41">
        <f>'Actualizacion_430'!J48</f>
        <v/>
      </c>
      <c r="V324" s="43">
        <f>'Actualizacion_430'!K48</f>
        <v/>
      </c>
      <c r="W324" s="43">
        <f>'Actualizacion_430'!L48</f>
        <v/>
      </c>
      <c r="X324" s="43" t="inlineStr">
        <is>
          <t>https://www.sciencedirect.com/science/article/pii/S2590123025005225</t>
        </is>
      </c>
      <c r="Y324" s="43" t="inlineStr">
        <is>
          <t>doi:10.1016/j.rineng.2025.104444</t>
        </is>
      </c>
      <c r="Z324" s="43"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AA324" s="43" t="inlineStr">
        <is>
          <t>title_abstract_plus_targeted_primary_source_verification</t>
        </is>
      </c>
      <c r="AB324" s="43">
        <f>COUNTIF($A$2:$A$707,A324)</f>
        <v/>
      </c>
    </row>
    <row r="325" ht="32" customHeight="1">
      <c r="A325" s="43" t="inlineStr">
        <is>
          <t>U-0048</t>
        </is>
      </c>
      <c r="B325" s="43" t="inlineStr">
        <is>
          <t>Update 2026</t>
        </is>
      </c>
      <c r="C325" s="43" t="inlineStr">
        <is>
          <t>New record excluded</t>
        </is>
      </c>
      <c r="D325" s="43" t="n">
        <v>48</v>
      </c>
      <c r="E325" s="43" t="n"/>
      <c r="F325" s="43" t="n"/>
      <c r="G325" s="130" t="n">
        <v>48</v>
      </c>
      <c r="H325" s="130" t="n">
        <v>2025</v>
      </c>
      <c r="I325" s="41" t="inlineStr">
        <is>
          <t>Antidepressant and Antipsychotic Drug Use and Cancer Risk: Protocol for an Overview of Systematic Reviews and Meta-Analyses</t>
        </is>
      </c>
      <c r="J325" s="43" t="inlineStr">
        <is>
          <t>10.2196/78596</t>
        </is>
      </c>
      <c r="K325" s="43"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L325" s="41" t="inlineStr">
        <is>
          <t>JMIR Research Protocols</t>
        </is>
      </c>
      <c r="M325" s="43" t="inlineStr">
        <is>
          <t>article</t>
        </is>
      </c>
      <c r="N325" s="43" t="inlineStr">
        <is>
          <t>JMIR Publications Inc.</t>
        </is>
      </c>
      <c r="O325" s="43">
        <f>'Actualizacion_430'!B49</f>
        <v/>
      </c>
      <c r="P325" s="41">
        <f>'Actualizacion_430'!C49</f>
        <v/>
      </c>
      <c r="Q325" s="43">
        <f>'Actualizacion_430'!D49</f>
        <v/>
      </c>
      <c r="R325" s="43">
        <f>'Actualizacion_430'!E49</f>
        <v/>
      </c>
      <c r="S325" s="41">
        <f>'Actualizacion_430'!G49</f>
        <v/>
      </c>
      <c r="T325" s="41">
        <f>'Actualizacion_430'!I49</f>
        <v/>
      </c>
      <c r="U325" s="41">
        <f>'Actualizacion_430'!J49</f>
        <v/>
      </c>
      <c r="V325" s="43">
        <f>'Actualizacion_430'!K49</f>
        <v/>
      </c>
      <c r="W325" s="43">
        <f>'Actualizacion_430'!L49</f>
        <v/>
      </c>
      <c r="X325" s="43" t="inlineStr">
        <is>
          <t>https://doi.org/10.2196/78596</t>
        </is>
      </c>
      <c r="Y325" s="43" t="inlineStr">
        <is>
          <t>doi:10.2196/78596</t>
        </is>
      </c>
      <c r="Z325" s="43" t="inlineStr">
        <is>
          <t>BACKGROUND: The relationship between cancer and central nervous system disorders has received increasing attention recently. Consequently, antipsychotics and antidepressants, commonly prescribed for conditions such as depression, bipolar disorder, and schizophrenia, have emerged as potential modulators of subsequent cancer risk. Previous studies have suggested that the use of these medications is associated with a decreased risk of cancer incidence and mortality, making them suitable candidates for drug repurposing. However, the potential therapeutic benefits do not extend to all cancer types, as some data suggest an increased risk for specific tumors. OBJECTIVE: This study aims to conduct a comprehensive review of systematic reviews and meta-analyses (review of reviews) that assess whether exposure to antidepressants or antipsychotics influences cancer incidence and mortality. METHODS: To provide a clear overview of this review, we have designed and registered the study protocol. Specifically, we will include systematic reviews and meta-analyses that examine the relationship between previous antipsychotic or antidepressant treatments and the subsequent cancer risk. The primary outcome will be the risk of cancer incidence and mortality (all malignant neoplasms) associated with exposure to psychopharmacological medications. Furthermore, secondary outcomes will include site-specific cancer incidence and mortality (eg, lung cancer). Literature searches will be conducted in multiple electronic databases (from their inception onwards), including PubMed/MEDLINE, Embase, and the Cochrane Database of Systematic Reviews. Three researchers will independently screen all citations, abstracts, and full-text articles. We will perform parallel search, selection, and extraction tasks using a large language model (GPT-4o; OpenAI). Data selection and extraction will involve both human reviewers and GPT-4o, whose performance will be validated through human evaluations. Thus, we will verify whether this type of tool can accelerate or even perform the tasks involved in a systematic review. The risk of bias and the quality of individual studies will be evaluated using appropriate tools. Subsequently, we will extract the summary association measures (eg, pooled relative risk, odds ratio, and hazard ratio) as reported in each included systematic review. Where available, we will summarize subgroup and sensitivity analyses as described by the authors. RESULTS: Planned searches will be conducted in various electronic databases from their creation until September 2025. No results are available or included in this protocol. The expected results will be published in 2026. CONCLUSIONS: This overview of systematic reviews and meta-analyses will provide an updated synthesis of the cancer risk associated with antipsychotic and antidepressant drugs. Furthermore, this study will examine factors that may explain potential study variations. Ultimately, these findings will be published in a peer-reviewed journal. TRIAL REGISTRATION: OSF Registries 10.17605/OSF.IO/5ACWH; https://osf.io/5acwh/overview. INTERNATIONAL REGISTERED REPORT IDENTIFIER (IRRID): DERR1-10.2196/78596.</t>
        </is>
      </c>
      <c r="AA325" s="43" t="inlineStr">
        <is>
          <t>title_abstract_plus_targeted_primary_source_verification</t>
        </is>
      </c>
      <c r="AB325" s="43">
        <f>COUNTIF($A$2:$A$707,A325)</f>
        <v/>
      </c>
    </row>
    <row r="326" ht="32" customHeight="1">
      <c r="A326" s="43" t="inlineStr">
        <is>
          <t>U-0049</t>
        </is>
      </c>
      <c r="B326" s="43" t="inlineStr">
        <is>
          <t>Update 2026</t>
        </is>
      </c>
      <c r="C326" s="43" t="inlineStr">
        <is>
          <t>New record excluded</t>
        </is>
      </c>
      <c r="D326" s="43" t="n">
        <v>49</v>
      </c>
      <c r="E326" s="43" t="n"/>
      <c r="F326" s="43" t="n"/>
      <c r="G326" s="130" t="n">
        <v>49</v>
      </c>
      <c r="H326" s="130" t="n">
        <v>2024</v>
      </c>
      <c r="I326" s="41" t="inlineStr">
        <is>
          <t>Using a Rapid Learning Health System for Stratified Care in Emerging Adult Mental Health Services: Protocol for the Implementation of Patient-Reported Outcome Measures</t>
        </is>
      </c>
      <c r="J326" s="43" t="inlineStr">
        <is>
          <t>10.2196/51667</t>
        </is>
      </c>
      <c r="K326" s="43"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L326" s="41" t="inlineStr">
        <is>
          <t>JMIR Research Protocols</t>
        </is>
      </c>
      <c r="M326" s="43" t="inlineStr">
        <is>
          <t>article</t>
        </is>
      </c>
      <c r="N326" s="43" t="inlineStr">
        <is>
          <t>JMIR Publications Inc.</t>
        </is>
      </c>
      <c r="O326" s="43">
        <f>'Actualizacion_430'!B50</f>
        <v/>
      </c>
      <c r="P326" s="41">
        <f>'Actualizacion_430'!C50</f>
        <v/>
      </c>
      <c r="Q326" s="43">
        <f>'Actualizacion_430'!D50</f>
        <v/>
      </c>
      <c r="R326" s="43">
        <f>'Actualizacion_430'!E50</f>
        <v/>
      </c>
      <c r="S326" s="41">
        <f>'Actualizacion_430'!G50</f>
        <v/>
      </c>
      <c r="T326" s="41">
        <f>'Actualizacion_430'!I50</f>
        <v/>
      </c>
      <c r="U326" s="41">
        <f>'Actualizacion_430'!J50</f>
        <v/>
      </c>
      <c r="V326" s="43">
        <f>'Actualizacion_430'!K50</f>
        <v/>
      </c>
      <c r="W326" s="43">
        <f>'Actualizacion_430'!L50</f>
        <v/>
      </c>
      <c r="X326" s="43" t="inlineStr">
        <is>
          <t>https://doi.org/10.2196/51667</t>
        </is>
      </c>
      <c r="Y326" s="43" t="inlineStr">
        <is>
          <t>doi:10.2196/51667</t>
        </is>
      </c>
      <c r="Z326" s="43" t="inlineStr">
        <is>
          <t>Background: Mental illness among emerging adults is often difficult to ameliorate due to fluctuating symptoms and heterogeneity. Recently, innovative approaches have been developed to improve mental health care for emerging adults, including (1) implementing patient-reported outcome measures (PROMs) to assess illness severity and inform stratified care to assign emerging adults to a treatment modality commensurate with their level of impairment and (2) implementing a rapid learning health system in which data are continuously collected and analyzed to generate new insights, which are then translated to clinical practice, including collaboration among clients, health care providers, and researchers to co-design and coevaluate assessment and treatment strategies. Objective: The aim of the study is to determine the feasibility and acceptability of implementing a rapid learning health system to enable a measurement-based, stratified care treatment strategy for emerging adults. Methods: This study takes place at a specialty clinic serving emerging adults (age 16-24 years) in Calgary, Canada, and involves extensive collaboration among researchers, providers, and youth. The study design includes six phases: (1) developing a transdiagnostic platform for PROMs, (2) designing an initial stratified care model, (3) combining the implementation of PROMs with stratified care, (4) evaluating outcomes and disseminating results, (5) modification of stratified care based on data derived from PROMs, and (6) spread and scale to new sites. Qualitative and quantitative feedback will be collected from health care providers and youth throughout the implementation process. These data will be analyzed at regular intervals and used to modify the way future services are delivered. The RE-AIM (Reach, Effectiveness, Adoption, Implementation, and Maintenance) framework is used to organize and evaluate implementation according to 3 key objectives: improving treatment selection, reducing average wait time and treatment duration, and increasing the value of services. Results: This project was funded through a program grant running from 2021 to 2026. Ethics approval for this study was received in February 2023. Presently, we have developed a system of PROMs and organized clinical services into strata of care. We will soon begin using PROMs to assign clients to a stratum of care and using feedback from youth and clinicians to understand how to improve experiences and outcomes. Conclusions: This study has key implications for researchers and clinicians looking to understand how to customize emerging adult mental health services to improve the quality of care and satisfaction with care. This study has significant implications for mental health care systems as part of a movement toward value-based health care.</t>
        </is>
      </c>
      <c r="AA326" s="43" t="inlineStr">
        <is>
          <t>title_abstract_plus_targeted_primary_source_verification</t>
        </is>
      </c>
      <c r="AB326" s="43">
        <f>COUNTIF($A$2:$A$707,A326)</f>
        <v/>
      </c>
    </row>
    <row r="327" ht="32" customHeight="1">
      <c r="A327" s="43" t="inlineStr">
        <is>
          <t>U-0050</t>
        </is>
      </c>
      <c r="B327" s="43" t="inlineStr">
        <is>
          <t>Update 2026</t>
        </is>
      </c>
      <c r="C327" s="43" t="inlineStr">
        <is>
          <t>New full-text included (open full text)</t>
        </is>
      </c>
      <c r="D327" s="43" t="n">
        <v>50</v>
      </c>
      <c r="E327" s="43" t="n"/>
      <c r="F327" s="43" t="n"/>
      <c r="G327" s="130" t="n">
        <v>50</v>
      </c>
      <c r="H327" s="130" t="n">
        <v>2025</v>
      </c>
      <c r="I327" s="41" t="inlineStr">
        <is>
          <t>Effectiveness of Artificial Intelligence–Based Platform in Administering Therapies for Children With Autism Spectrum Disorder: 12-Month Observational Study</t>
        </is>
      </c>
      <c r="J327" s="43" t="inlineStr">
        <is>
          <t>10.2196/70589</t>
        </is>
      </c>
      <c r="K327" s="43" t="inlineStr">
        <is>
          <t>Harini Atturu and Somasekhar Naraganti and Bugatha Rajvir Rao</t>
        </is>
      </c>
      <c r="L327" s="41" t="inlineStr">
        <is>
          <t>JMIR Neurotechnology</t>
        </is>
      </c>
      <c r="M327" s="43" t="inlineStr">
        <is>
          <t>article</t>
        </is>
      </c>
      <c r="N327" s="43" t="inlineStr">
        <is>
          <t>JMIR Publications Inc.</t>
        </is>
      </c>
      <c r="O327" s="43">
        <f>'Actualizacion_430'!B51</f>
        <v/>
      </c>
      <c r="P327" s="41">
        <f>'Actualizacion_430'!C51</f>
        <v/>
      </c>
      <c r="Q327" s="43">
        <f>'Actualizacion_430'!D51</f>
        <v/>
      </c>
      <c r="R327" s="43">
        <f>'Actualizacion_430'!E51</f>
        <v/>
      </c>
      <c r="S327" s="41">
        <f>'Actualizacion_430'!G51</f>
        <v/>
      </c>
      <c r="T327" s="41">
        <f>'Actualizacion_430'!I51</f>
        <v/>
      </c>
      <c r="U327" s="41">
        <f>'Actualizacion_430'!J51</f>
        <v/>
      </c>
      <c r="V327" s="43">
        <f>'Actualizacion_430'!K51</f>
        <v/>
      </c>
      <c r="W327" s="43">
        <f>'Actualizacion_430'!L51</f>
        <v/>
      </c>
      <c r="X327" s="43" t="inlineStr">
        <is>
          <t>https://www.sciencedirect.com/science/article/pii/S2817092X25000055</t>
        </is>
      </c>
      <c r="Y327" s="43" t="inlineStr">
        <is>
          <t>doi:10.2196/70589</t>
        </is>
      </c>
      <c r="Z327" s="43"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AA327" s="43" t="inlineStr">
        <is>
          <t>title_abstract_plus_targeted_primary_source_verification</t>
        </is>
      </c>
      <c r="AB327" s="43">
        <f>COUNTIF($A$2:$A$707,A327)</f>
        <v/>
      </c>
    </row>
    <row r="328" ht="32" customHeight="1">
      <c r="A328" s="43" t="inlineStr">
        <is>
          <t>U-0051</t>
        </is>
      </c>
      <c r="B328" s="43" t="inlineStr">
        <is>
          <t>Update 2026</t>
        </is>
      </c>
      <c r="C328" s="43" t="inlineStr">
        <is>
          <t>New provisional candidate</t>
        </is>
      </c>
      <c r="D328" s="43" t="n">
        <v>51</v>
      </c>
      <c r="E328" s="43" t="n"/>
      <c r="F328" s="43" t="n"/>
      <c r="G328" s="130" t="n">
        <v>51</v>
      </c>
      <c r="H328" s="130" t="n">
        <v>2025</v>
      </c>
      <c r="I328" s="41" t="inlineStr">
        <is>
          <t>Involution fused convolution for classifying eye-tracking patterns of children with Autism Spectrum Disorder</t>
        </is>
      </c>
      <c r="J328" s="43" t="inlineStr">
        <is>
          <t>10.1016/j.engappai.2024.109475</t>
        </is>
      </c>
      <c r="K328" s="43" t="inlineStr">
        <is>
          <t>Md Farhadul Islam and Meem Arafat Manab and Joyanta Jyoti Mondal and Sarah Zabeen and Fardin Bin Rahman and Md Zahidul Hasan and Farig Sadeque and Jannatun Noor</t>
        </is>
      </c>
      <c r="L328" s="41" t="inlineStr">
        <is>
          <t>Engineering Applications of Artificial Intelligence</t>
        </is>
      </c>
      <c r="M328" s="43" t="inlineStr">
        <is>
          <t>article</t>
        </is>
      </c>
      <c r="N328" s="43" t="inlineStr">
        <is>
          <t>Elsevier Ltd</t>
        </is>
      </c>
      <c r="O328" s="43">
        <f>'Actualizacion_430'!B52</f>
        <v/>
      </c>
      <c r="P328" s="41">
        <f>'Actualizacion_430'!C52</f>
        <v/>
      </c>
      <c r="Q328" s="43">
        <f>'Actualizacion_430'!D52</f>
        <v/>
      </c>
      <c r="R328" s="43">
        <f>'Actualizacion_430'!E52</f>
        <v/>
      </c>
      <c r="S328" s="41">
        <f>'Actualizacion_430'!G52</f>
        <v/>
      </c>
      <c r="T328" s="41">
        <f>'Actualizacion_430'!I52</f>
        <v/>
      </c>
      <c r="U328" s="41">
        <f>'Actualizacion_430'!J52</f>
        <v/>
      </c>
      <c r="V328" s="43">
        <f>'Actualizacion_430'!K52</f>
        <v/>
      </c>
      <c r="W328" s="43">
        <f>'Actualizacion_430'!L52</f>
        <v/>
      </c>
      <c r="X328" s="43" t="inlineStr">
        <is>
          <t>https://www.sciencedirect.com/science/article/pii/S0952197624016336</t>
        </is>
      </c>
      <c r="Y328" s="43" t="inlineStr">
        <is>
          <t>doi:10.1016/j.engappai.2024.109475</t>
        </is>
      </c>
      <c r="Z328" s="43"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AA328" s="43" t="inlineStr">
        <is>
          <t>title_abstract_plus_targeted_primary_source_verification</t>
        </is>
      </c>
      <c r="AB328" s="43">
        <f>COUNTIF($A$2:$A$707,A328)</f>
        <v/>
      </c>
    </row>
    <row r="329" ht="32" customHeight="1">
      <c r="A329" s="43" t="inlineStr">
        <is>
          <t>U-0052</t>
        </is>
      </c>
      <c r="B329" s="43" t="inlineStr">
        <is>
          <t>Update 2026</t>
        </is>
      </c>
      <c r="C329" s="43" t="inlineStr">
        <is>
          <t>New record excluded</t>
        </is>
      </c>
      <c r="D329" s="43" t="n">
        <v>52</v>
      </c>
      <c r="E329" s="43" t="n"/>
      <c r="F329" s="43" t="n"/>
      <c r="G329" s="130" t="n">
        <v>52</v>
      </c>
      <c r="H329" s="130" t="n">
        <v>2026</v>
      </c>
      <c r="I329" s="41" t="inlineStr">
        <is>
          <t>Current Landscape of Mental Health Conversational Agents From a Trauma-Informed Care Lens: Scoping Review</t>
        </is>
      </c>
      <c r="J329" s="43" t="inlineStr">
        <is>
          <t>10.2196/77876</t>
        </is>
      </c>
      <c r="K329" s="43" t="inlineStr">
        <is>
          <t>Faye Kollig and Kira Voelker and Emily Ryan and Rachel Pfafman and Fayika Farhat Nova</t>
        </is>
      </c>
      <c r="L329" s="41" t="inlineStr">
        <is>
          <t>JMIR Mental Health</t>
        </is>
      </c>
      <c r="M329" s="43" t="inlineStr">
        <is>
          <t>article</t>
        </is>
      </c>
      <c r="N329" s="43" t="inlineStr">
        <is>
          <t>JMIR Publications Inc.</t>
        </is>
      </c>
      <c r="O329" s="43">
        <f>'Actualizacion_430'!B53</f>
        <v/>
      </c>
      <c r="P329" s="41">
        <f>'Actualizacion_430'!C53</f>
        <v/>
      </c>
      <c r="Q329" s="43">
        <f>'Actualizacion_430'!D53</f>
        <v/>
      </c>
      <c r="R329" s="43">
        <f>'Actualizacion_430'!E53</f>
        <v/>
      </c>
      <c r="S329" s="41">
        <f>'Actualizacion_430'!G53</f>
        <v/>
      </c>
      <c r="T329" s="41">
        <f>'Actualizacion_430'!I53</f>
        <v/>
      </c>
      <c r="U329" s="41">
        <f>'Actualizacion_430'!J53</f>
        <v/>
      </c>
      <c r="V329" s="43">
        <f>'Actualizacion_430'!K53</f>
        <v/>
      </c>
      <c r="W329" s="43">
        <f>'Actualizacion_430'!L53</f>
        <v/>
      </c>
      <c r="X329" s="43" t="inlineStr">
        <is>
          <t>https://doi.org/10.2196/77876</t>
        </is>
      </c>
      <c r="Y329" s="43" t="inlineStr">
        <is>
          <t>doi:10.2196/77876</t>
        </is>
      </c>
      <c r="Z329" s="43" t="inlineStr">
        <is>
          <t>Background: Conversational agents (CAs) are increasingly used in mental health care to enhance access and engagement. However, their safe, ethical, and user-sensitive design remains a challenge. Despite growing attention to trauma-informed approaches in human-computer interaction, there is limited work on how the trauma-informed care (TIC) framework could be applied in the design of mental health CAs and no comprehensive synthesis to date. Objective: Guided by the Substance Abuse and Mental Health Services Administration’s TIC framework, this scoping review explored how TIC principles (safety; trustworthiness and transparency; collaboration and mutuality; empowerment, voice, and choice; peer support; and cultural, historical, and gender issues) are currently represented in the design and evaluation of mental health conversational agents (MHCAs) and identified gaps and opportunities to promote more trauma-informed design practices. Methods: Online databases, as well as a secondary survey of citation lists from an initial search, were used to identify English-language journal articles and conference proceedings from 2000 to 2024 that empirically evaluated an independent, web- or app-based, unassisted CA used for mental health and included concepts from TIC. Results: Our analysis included 38 publications (n=28, 73.7%, published in 2020 or later) covering 28 distinct MHCAs. Most studies used experimental methods (n=23, 60.6%) or user studies (n=11, 28.9%), with samples skewed toward female (men: mean 34.92%, SD 18.64%), young in age (mean 32.52, SD 14.6 y), and predominantly nonclinical (n=29, 76.3%). MHCAs were largely rule-based prototypes. No studies explicitly referenced the TIC framework as a guiding lens for MHCA design or evaluation. A total of 26 studies referenced terminology from TIC core principles but rarely defined them, while all 38 included language that could be linked to one or more principles. Overall, TIC-related concepts appeared most often within intervention design descriptions, qualitative assessments, or as items embedded in questionnaires evaluating broader constructs. Trustworthiness and transparency, safety, empowerment, voice and choice, and collaboration and mutuality were comparatively well addressed, while peer support and cultural, historical, and gender issues were largely absent. Design recommendations, where present, were relatively broad and emphasized secure, customizable, reliable, human-like, and context-sensitive MHCAs that offered multimodal interaction, goal setting and tracking, and transparency. Conclusions: Studies did not self-identify as using Substance Abuse and Mental Health Services Administration’s framework for TIC, making it more difficult to identify its elements. The fragmented terms, disciplines, and metrics used make it difficult to draw more systematic conclusions about the current research landscape related to TIC, but our analysis indicates TIC to be a descriptive and potentially unifying framework and provides a starting point for the explicit trauma-informed MHCA research and design.</t>
        </is>
      </c>
      <c r="AA329" s="43" t="inlineStr">
        <is>
          <t>title_abstract_plus_targeted_primary_source_verification</t>
        </is>
      </c>
      <c r="AB329" s="43">
        <f>COUNTIF($A$2:$A$707,A329)</f>
        <v/>
      </c>
    </row>
    <row r="330" ht="32" customHeight="1">
      <c r="A330" s="43" t="inlineStr">
        <is>
          <t>U-0053</t>
        </is>
      </c>
      <c r="B330" s="43" t="inlineStr">
        <is>
          <t>Update 2026</t>
        </is>
      </c>
      <c r="C330" s="43" t="inlineStr">
        <is>
          <t>New record excluded</t>
        </is>
      </c>
      <c r="D330" s="43" t="n">
        <v>53</v>
      </c>
      <c r="E330" s="43" t="n"/>
      <c r="F330" s="43" t="n"/>
      <c r="G330" s="130" t="n">
        <v>53</v>
      </c>
      <c r="H330" s="130" t="n">
        <v>2025</v>
      </c>
      <c r="I330" s="41" t="inlineStr">
        <is>
          <t>EEG spectral characteristics and asymmetry in pre-school children with autism in awake and sleep stages</t>
        </is>
      </c>
      <c r="J330" s="43" t="inlineStr">
        <is>
          <t>10.1016/j.reia.2025.202538</t>
        </is>
      </c>
      <c r="K330" s="43" t="inlineStr">
        <is>
          <t>Abhijith Vasista and Sowmyashree Mayur Kaku and Anoop Joseph and Manjula William James and Gosala R K Sarma and Ashok Mysore and Shyam Sundar Rajagopalan</t>
        </is>
      </c>
      <c r="L330" s="41" t="inlineStr">
        <is>
          <t>Research in Autism</t>
        </is>
      </c>
      <c r="M330" s="43" t="inlineStr">
        <is>
          <t>article</t>
        </is>
      </c>
      <c r="N330" s="43" t="inlineStr">
        <is>
          <t>Elsevier Ltd</t>
        </is>
      </c>
      <c r="O330" s="43">
        <f>'Actualizacion_430'!B54</f>
        <v/>
      </c>
      <c r="P330" s="41">
        <f>'Actualizacion_430'!C54</f>
        <v/>
      </c>
      <c r="Q330" s="43">
        <f>'Actualizacion_430'!D54</f>
        <v/>
      </c>
      <c r="R330" s="43">
        <f>'Actualizacion_430'!E54</f>
        <v/>
      </c>
      <c r="S330" s="41">
        <f>'Actualizacion_430'!G54</f>
        <v/>
      </c>
      <c r="T330" s="41">
        <f>'Actualizacion_430'!I54</f>
        <v/>
      </c>
      <c r="U330" s="41">
        <f>'Actualizacion_430'!J54</f>
        <v/>
      </c>
      <c r="V330" s="43">
        <f>'Actualizacion_430'!K54</f>
        <v/>
      </c>
      <c r="W330" s="43">
        <f>'Actualizacion_430'!L54</f>
        <v/>
      </c>
      <c r="X330" s="43" t="inlineStr">
        <is>
          <t>https://www.sciencedirect.com/science/article/pii/S3050656525000100</t>
        </is>
      </c>
      <c r="Y330" s="43" t="inlineStr">
        <is>
          <t>doi:10.1016/j.reia.2025.202538</t>
        </is>
      </c>
      <c r="Z330" s="43" t="inlineStr">
        <is>
          <t>Background: Autism spectrum disorder (ASD) is a complex-heterogeneous neurodevelopmental disorder manifesting as abnormalities in social communication and repetitive behaviors, generally observed from early childhood. These syndromic behaviors have neurophysiological basis which stems from altered activations of cortical structures in the pathways of functional neural networks and regulatory mechanisms. Frequency bands of Electroencephalography (EEG) have functional and topographical significance expressed through computed parameters like band power and asymmetry index. Previous studies have mapped these parameters to ASD symptoms, limited to select cortical locations, bands and restricted study conditions in either passive awake or selected sleep stage. Methods: Spontaneous EEG recorded from two clinically diagnosed groups of preschoolers, ASD and non-ASD in awake and 3 stages of Non-Rapid Eye Movement (NREM) sleep (N1–N3) was decomposed into 8 frequency bands spanning 0.5–24 Hz. Band powers were computed for 60 channels and hemispheric asymmetry index (AI) for 12 regions covering the entire scalp. Results: We found awake alpha with N1 slow and fast theta powers significantly lower for ASD. N1 fast beta power was higher in ASD. Sleep AI exhibited significant dominance with both groups displaying congruent orientation in N1 and contralateral in N2 and N3. ASD showed lower AI in N1 and N3 with higher AI in N2. Conclusion: Cyclical states of awake and sleep often tend to project their mental processes from one onto another making a use case for our pervasive approach. This pilot study highlights the need to include EEG spectral parameters into the heterogeneous relationship of awake/sleep states mentation, neuropsychology and ASD symptoms.</t>
        </is>
      </c>
      <c r="AA330" s="43" t="inlineStr">
        <is>
          <t>title_abstract_plus_targeted_primary_source_verification</t>
        </is>
      </c>
      <c r="AB330" s="43">
        <f>COUNTIF($A$2:$A$707,A330)</f>
        <v/>
      </c>
    </row>
    <row r="331" ht="32" customHeight="1">
      <c r="A331" s="43" t="inlineStr">
        <is>
          <t>U-0054</t>
        </is>
      </c>
      <c r="B331" s="43" t="inlineStr">
        <is>
          <t>Update 2026</t>
        </is>
      </c>
      <c r="C331" s="43" t="inlineStr">
        <is>
          <t>New record excluded</t>
        </is>
      </c>
      <c r="D331" s="43" t="n">
        <v>54</v>
      </c>
      <c r="E331" s="43" t="n"/>
      <c r="F331" s="43" t="n"/>
      <c r="G331" s="130" t="n">
        <v>54</v>
      </c>
      <c r="H331" s="130" t="n">
        <v>2026</v>
      </c>
      <c r="I331" s="41" t="inlineStr">
        <is>
          <t>Psychosocial Stress in the Chinese Community: Speech Analytics Through Linguistic and Acoustic Fusion Using Machine Learning</t>
        </is>
      </c>
      <c r="J331" s="43" t="inlineStr">
        <is>
          <t>10.2196/91138</t>
        </is>
      </c>
      <c r="K331" s="43" t="inlineStr">
        <is>
          <t>Amanda M Y Chu and Benson S Y Lam and Jenny T Y Tsang and Agnes Tiwari and Jacky N L Chan and Mike K P So</t>
        </is>
      </c>
      <c r="L331" s="41" t="inlineStr">
        <is>
          <t>JMIR Biomedical Engineering</t>
        </is>
      </c>
      <c r="M331" s="43" t="inlineStr">
        <is>
          <t>article</t>
        </is>
      </c>
      <c r="N331" s="43" t="inlineStr">
        <is>
          <t>JMIR Publications Inc.</t>
        </is>
      </c>
      <c r="O331" s="43">
        <f>'Actualizacion_430'!B55</f>
        <v/>
      </c>
      <c r="P331" s="41">
        <f>'Actualizacion_430'!C55</f>
        <v/>
      </c>
      <c r="Q331" s="43">
        <f>'Actualizacion_430'!D55</f>
        <v/>
      </c>
      <c r="R331" s="43">
        <f>'Actualizacion_430'!E55</f>
        <v/>
      </c>
      <c r="S331" s="41">
        <f>'Actualizacion_430'!G55</f>
        <v/>
      </c>
      <c r="T331" s="41">
        <f>'Actualizacion_430'!I55</f>
        <v/>
      </c>
      <c r="U331" s="41">
        <f>'Actualizacion_430'!J55</f>
        <v/>
      </c>
      <c r="V331" s="43">
        <f>'Actualizacion_430'!K55</f>
        <v/>
      </c>
      <c r="W331" s="43">
        <f>'Actualizacion_430'!L55</f>
        <v/>
      </c>
      <c r="X331" s="43" t="inlineStr">
        <is>
          <t>https://doi.org/10.2196/91138</t>
        </is>
      </c>
      <c r="Y331" s="43" t="inlineStr">
        <is>
          <t>doi:10.2196/91138</t>
        </is>
      </c>
      <c r="Z331" s="43" t="inlineStr">
        <is>
          <t>Background: Family caregivers experience significant stress due to intensive caregiving activities, making them highly susceptible to adverse psychosocial health conditions. Early detection of this stress is crucial for timely interventions to prevent disease progression and long-term disability. Objective: This study aimed to develop and validate the Linguistic and Acoustic Speech Analytics Program, a novel machine learning approach capable of providing a fusion analysis of linguistic and acoustic speech features to enhance the effectiveness of psychosocial stress assessment. Methods: This quantitative study analyzed speech data collected from 100 Chinese family caregivers. Participants responded to 12 open-ended questions, and their voices were recorded for linguistic and acoustic feature extraction. Various machine learning classifiers, including support vector machine, were developed to process speech data. A key methodological step was the application of an orthogonalization procedure to decorrelate acoustic features from linguistic features before fusion analysis. The classifiers were then trained to evaluate psychosocial stress levels based on the processed and fused linguistic and acoustic speech features. Model performance was measured using receiver operating characteristic-area under the curve, F1-score, and accuracy. Results: The linear support vector machine model emerged as the top performer, achieving a receiver operating characteristic-area under the curve of 78.28%, an F1-score of 75.27%, and an accuracy of 73%. These results demonstrate the model’s strong capability in identifying stressed participants based on their speech. Critically, the fusion of linguistic and acoustic features significantly outperformed models using either feature type alone. Furthermore, the orthogonalization procedure proved essential, as decorrelating features before fusion markedly enhanced classification accuracy compared to using non-orthogonal-ized features. Conclusions: This study demonstrates that fusion analysis of linguistic and acoustic features effectively identifies psychosocial stress among family caregivers. It also emphasizes the importance of proper feature processing when combining multiple features extracted from the same audio sample. These findings provide valuable insights for developing machine learning models for psychosocial stress assessment and addressing various psychosocial conditions in different contexts, supporting population mental health management.</t>
        </is>
      </c>
      <c r="AA331" s="43" t="inlineStr">
        <is>
          <t>title_abstract_plus_targeted_primary_source_verification</t>
        </is>
      </c>
      <c r="AB331" s="43">
        <f>COUNTIF($A$2:$A$707,A331)</f>
        <v/>
      </c>
    </row>
    <row r="332" ht="32" customHeight="1">
      <c r="A332" s="43" t="inlineStr">
        <is>
          <t>U-0055</t>
        </is>
      </c>
      <c r="B332" s="43" t="inlineStr">
        <is>
          <t>Update 2026</t>
        </is>
      </c>
      <c r="C332" s="43" t="inlineStr">
        <is>
          <t>Duplicate of prior corpus</t>
        </is>
      </c>
      <c r="D332" s="43" t="n">
        <v>55</v>
      </c>
      <c r="E332" s="43" t="n"/>
      <c r="F332" s="43" t="n">
        <v>83</v>
      </c>
      <c r="G332" s="130" t="n">
        <v>55</v>
      </c>
      <c r="H332" s="130" t="n">
        <v>2025</v>
      </c>
      <c r="I332" s="41" t="inlineStr">
        <is>
          <t>Converging Representations of Attention-Deficit/Hyperactivity Disorder and Autism on Social Media: Linguistic and Topic Analysis of Trends in Reddit Data</t>
        </is>
      </c>
      <c r="J332" s="43" t="inlineStr">
        <is>
          <t>10.2196/70914</t>
        </is>
      </c>
      <c r="K332" s="43" t="inlineStr">
        <is>
          <t>Jemima Kang and Nick Haslam and Mike Conway</t>
        </is>
      </c>
      <c r="L332" s="41" t="inlineStr">
        <is>
          <t>Journal of Medical Internet Research</t>
        </is>
      </c>
      <c r="M332" s="43" t="inlineStr">
        <is>
          <t>article</t>
        </is>
      </c>
      <c r="N332" s="43" t="inlineStr">
        <is>
          <t>JMIR Publications Inc.</t>
        </is>
      </c>
      <c r="O332" s="43">
        <f>'Actualizacion_430'!B56</f>
        <v/>
      </c>
      <c r="P332" s="41">
        <f>'Actualizacion_430'!C56</f>
        <v/>
      </c>
      <c r="Q332" s="43">
        <f>'Actualizacion_430'!D56</f>
        <v/>
      </c>
      <c r="R332" s="43">
        <f>'Actualizacion_430'!E56</f>
        <v/>
      </c>
      <c r="S332" s="41">
        <f>'Actualizacion_430'!G56</f>
        <v/>
      </c>
      <c r="T332" s="41">
        <f>'Actualizacion_430'!I56</f>
        <v/>
      </c>
      <c r="U332" s="41">
        <f>'Actualizacion_430'!J56</f>
        <v/>
      </c>
      <c r="V332" s="43">
        <f>'Actualizacion_430'!K56</f>
        <v/>
      </c>
      <c r="W332" s="43">
        <f>'Actualizacion_430'!L56</f>
        <v/>
      </c>
      <c r="X332" s="43" t="inlineStr">
        <is>
          <t>https://www.sciencedirect.com/science/article/pii/S1438887125007150</t>
        </is>
      </c>
      <c r="Y332" s="43" t="inlineStr">
        <is>
          <t>doi:10.2196/70914</t>
        </is>
      </c>
      <c r="Z332" s="43"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AA332" s="43" t="inlineStr">
        <is>
          <t>title_abstract_plus_targeted_primary_source_verification</t>
        </is>
      </c>
      <c r="AB332" s="43">
        <f>COUNTIF($A$2:$A$707,A332)</f>
        <v/>
      </c>
    </row>
    <row r="333" ht="32" customHeight="1">
      <c r="A333" s="43" t="inlineStr">
        <is>
          <t>U-0056</t>
        </is>
      </c>
      <c r="B333" s="43" t="inlineStr">
        <is>
          <t>Update 2026</t>
        </is>
      </c>
      <c r="C333" s="43" t="inlineStr">
        <is>
          <t>New provisional candidate</t>
        </is>
      </c>
      <c r="D333" s="43" t="n">
        <v>56</v>
      </c>
      <c r="E333" s="43" t="n"/>
      <c r="F333" s="43" t="n"/>
      <c r="G333" s="130" t="n">
        <v>56</v>
      </c>
      <c r="H333" s="130" t="n">
        <v>2025</v>
      </c>
      <c r="I333" s="41" t="inlineStr">
        <is>
          <t>Effective AI Techniques for Analyzing Risk Factors in Autism Spectrum Disorder (ASD)</t>
        </is>
      </c>
      <c r="J333" s="43" t="inlineStr">
        <is>
          <t>10.1016/j.procs.2025.10.018</t>
        </is>
      </c>
      <c r="K333" s="43" t="inlineStr">
        <is>
          <t>Amira Rachah and Saket Adhau and Senda Slama</t>
        </is>
      </c>
      <c r="L333" s="41" t="inlineStr">
        <is>
          <t>Procedia Computer Science</t>
        </is>
      </c>
      <c r="M333" s="43" t="inlineStr">
        <is>
          <t>article</t>
        </is>
      </c>
      <c r="N333" s="43" t="inlineStr">
        <is>
          <t>Elsevier B.V.</t>
        </is>
      </c>
      <c r="O333" s="43">
        <f>'Actualizacion_430'!B57</f>
        <v/>
      </c>
      <c r="P333" s="41">
        <f>'Actualizacion_430'!C57</f>
        <v/>
      </c>
      <c r="Q333" s="43">
        <f>'Actualizacion_430'!D57</f>
        <v/>
      </c>
      <c r="R333" s="43">
        <f>'Actualizacion_430'!E57</f>
        <v/>
      </c>
      <c r="S333" s="41">
        <f>'Actualizacion_430'!G57</f>
        <v/>
      </c>
      <c r="T333" s="41">
        <f>'Actualizacion_430'!I57</f>
        <v/>
      </c>
      <c r="U333" s="41">
        <f>'Actualizacion_430'!J57</f>
        <v/>
      </c>
      <c r="V333" s="43">
        <f>'Actualizacion_430'!K57</f>
        <v/>
      </c>
      <c r="W333" s="43">
        <f>'Actualizacion_430'!L57</f>
        <v/>
      </c>
      <c r="X333" s="43" t="inlineStr">
        <is>
          <t>https://www.sciencedirect.com/science/article/pii/S1877050925033514</t>
        </is>
      </c>
      <c r="Y333" s="43" t="inlineStr">
        <is>
          <t>doi:10.1016/j.procs.2025.10.018</t>
        </is>
      </c>
      <c r="Z333" s="43"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AA333" s="43" t="inlineStr">
        <is>
          <t>title_abstract_plus_targeted_primary_source_verification</t>
        </is>
      </c>
      <c r="AB333" s="43">
        <f>COUNTIF($A$2:$A$707,A333)</f>
        <v/>
      </c>
    </row>
    <row r="334" ht="32" customHeight="1">
      <c r="A334" s="43" t="inlineStr">
        <is>
          <t>U-0057</t>
        </is>
      </c>
      <c r="B334" s="43" t="inlineStr">
        <is>
          <t>Update 2026</t>
        </is>
      </c>
      <c r="C334" s="43" t="inlineStr">
        <is>
          <t>New record excluded</t>
        </is>
      </c>
      <c r="D334" s="43" t="n">
        <v>57</v>
      </c>
      <c r="E334" s="43" t="n"/>
      <c r="F334" s="43" t="n"/>
      <c r="G334" s="130" t="n">
        <v>57</v>
      </c>
      <c r="H334" s="130" t="n">
        <v>2026</v>
      </c>
      <c r="I334" s="41" t="inlineStr">
        <is>
          <t>Toward Participatory Precision Health With Co-Designed Recommendations: Systematic Review of Just-in-Time Adaptive Interventions in Adolescents and Young Adults</t>
        </is>
      </c>
      <c r="J334" s="43" t="inlineStr">
        <is>
          <t>10.2196/84422</t>
        </is>
      </c>
      <c r="K334" s="43"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L334" s="41" t="inlineStr">
        <is>
          <t>Journal of Medical Internet Research</t>
        </is>
      </c>
      <c r="M334" s="43" t="inlineStr">
        <is>
          <t>article</t>
        </is>
      </c>
      <c r="N334" s="43" t="inlineStr">
        <is>
          <t>JMIR Publications Inc.</t>
        </is>
      </c>
      <c r="O334" s="43">
        <f>'Actualizacion_430'!B58</f>
        <v/>
      </c>
      <c r="P334" s="41">
        <f>'Actualizacion_430'!C58</f>
        <v/>
      </c>
      <c r="Q334" s="43">
        <f>'Actualizacion_430'!D58</f>
        <v/>
      </c>
      <c r="R334" s="43">
        <f>'Actualizacion_430'!E58</f>
        <v/>
      </c>
      <c r="S334" s="41">
        <f>'Actualizacion_430'!G58</f>
        <v/>
      </c>
      <c r="T334" s="41">
        <f>'Actualizacion_430'!I58</f>
        <v/>
      </c>
      <c r="U334" s="41">
        <f>'Actualizacion_430'!J58</f>
        <v/>
      </c>
      <c r="V334" s="43">
        <f>'Actualizacion_430'!K58</f>
        <v/>
      </c>
      <c r="W334" s="43">
        <f>'Actualizacion_430'!L58</f>
        <v/>
      </c>
      <c r="X334" s="43" t="inlineStr">
        <is>
          <t>https://doi.org/10.2196/84422</t>
        </is>
      </c>
      <c r="Y334" s="43" t="inlineStr">
        <is>
          <t>doi:10.2196/84422</t>
        </is>
      </c>
      <c r="Z334" s="43" t="inlineStr">
        <is>
          <t>Background: The transition from adolescence to young adulthood (age 10‐25 years) constitutes a sensitive developmental period marked by rapid biological, psychological, and social change, during which preventive health interventions can shape long-term outcomes. Mobile health tools offer accessible opportunities for tailored support for this population, but often adapt poorly to dynamic contexts, resulting in inconsistent engagement and effects. Just-in-time adaptive interventions (JITAIs), which tailor support in real time using ongoing data, are increasingly explored as precision health strategies. However, how these mechanisms are designed, implemented, and evaluated for adolescents and young adults (AYAs) has not been systematically reviewed. Objective: This review aimed to synthesize the evidence on JITAIs developed for AYAs, examine how their adaptive mechanisms have been designed to support specific health goals and changing AYA contexts, and assess methodological reporting quality to inform future precision health intervention development. Methods: We conducted a systematic review in accordance with PRISMA (Preferred Reporting Items for Systematic Reviews and Meta-Analyses) and SWiM (Synthesis Without Meta-Analysis) reporting guidelines. Twelve databases were searched for peer-reviewed studies published from 2013 to 2025. Eligible studies focused on participants aged 10 to 25 years and reported real-time adaptive mobile health interventions consistent with JITAI design principles. Two reviewers independently conducted screening, data extraction, and methodological quality appraisal using the Joanna Briggs Institute checklists. AYA coauthors contributed to all phases. Due to substantial heterogeneity in study populations, intervention content, adaptive mechanisms, comparators, and outcome measurements, findings were synthesized narratively, and no meta-analysis was conducted. Results: A total of 61 unique interventions were included. JITAIs for AYAs addressed substance use (n=24, 39.3%), mental health (n=23, 37.7%), and physical health or chronic conditions (n=14, 23%). JITAI tailoring mechanisms relied predominantly on self-reported behavioral data. Decision rules were typically symptom threshold–based, and decision points were commonly daily or event-triggered. Methodological concerns with reporting on intervention administration, participant selection, and outcome measurement reliability were pervasive across all studies, limiting the interpretability of observed effects and cross-study comparisons. Ethical considerations, including researcher positioning and reflexivity, alongside the depth of reporting around participatory AYA engagement in design and implementation, were also inconsistent. Conclusions: This review contributes a novel perspective to AYA digital health by moving beyond intervention outcomes to examine how core adaptive mechanisms are operationalized for AYAs across multiple health domains, while also integrating AYA perspectives into the interpretation of findings and recommendations. Unlike prior reviews focused primarily on adults or specific conditions, it identifies broader contextual, methodological, and ethical considerations relevant to AYA precision health. These findings highlight the need for more transparent, contextually responsive, and youth-centered adaptive interventions, alongside more rigorous designs for evaluating adaptive intervention components in daily life contexts.</t>
        </is>
      </c>
      <c r="AA334" s="43" t="inlineStr">
        <is>
          <t>title_abstract_plus_targeted_primary_source_verification</t>
        </is>
      </c>
      <c r="AB334" s="43">
        <f>COUNTIF($A$2:$A$707,A334)</f>
        <v/>
      </c>
    </row>
    <row r="335" ht="32" customHeight="1">
      <c r="A335" s="43" t="inlineStr">
        <is>
          <t>U-0058</t>
        </is>
      </c>
      <c r="B335" s="43" t="inlineStr">
        <is>
          <t>Update 2026</t>
        </is>
      </c>
      <c r="C335" s="43" t="inlineStr">
        <is>
          <t>New record excluded</t>
        </is>
      </c>
      <c r="D335" s="43" t="n">
        <v>58</v>
      </c>
      <c r="E335" s="43" t="n"/>
      <c r="F335" s="43" t="n"/>
      <c r="G335" s="130" t="n">
        <v>58</v>
      </c>
      <c r="H335" s="130" t="n">
        <v>2026</v>
      </c>
      <c r="I335" s="41" t="inlineStr">
        <is>
          <t>Evaluating the Feasibility of Technology-Based Interventions in Disability and Rehabilitation: Definitions, Considerations, and Dimensions</t>
        </is>
      </c>
      <c r="J335" s="43" t="inlineStr">
        <is>
          <t>10.2196/79026</t>
        </is>
      </c>
      <c r="K335" s="43" t="inlineStr">
        <is>
          <t>Josh Shore and Amy S Hwang and Rosalie H Wang</t>
        </is>
      </c>
      <c r="L335" s="41" t="inlineStr">
        <is>
          <t>JMIR Rehabilitation and Assistive Technologies</t>
        </is>
      </c>
      <c r="M335" s="43" t="inlineStr">
        <is>
          <t>article</t>
        </is>
      </c>
      <c r="N335" s="43" t="inlineStr">
        <is>
          <t>JMIR Publications Inc.</t>
        </is>
      </c>
      <c r="O335" s="43">
        <f>'Actualizacion_430'!B59</f>
        <v/>
      </c>
      <c r="P335" s="41">
        <f>'Actualizacion_430'!C59</f>
        <v/>
      </c>
      <c r="Q335" s="43">
        <f>'Actualizacion_430'!D59</f>
        <v/>
      </c>
      <c r="R335" s="43">
        <f>'Actualizacion_430'!E59</f>
        <v/>
      </c>
      <c r="S335" s="41">
        <f>'Actualizacion_430'!G59</f>
        <v/>
      </c>
      <c r="T335" s="41">
        <f>'Actualizacion_430'!I59</f>
        <v/>
      </c>
      <c r="U335" s="41">
        <f>'Actualizacion_430'!J59</f>
        <v/>
      </c>
      <c r="V335" s="43">
        <f>'Actualizacion_430'!K59</f>
        <v/>
      </c>
      <c r="W335" s="43">
        <f>'Actualizacion_430'!L59</f>
        <v/>
      </c>
      <c r="X335" s="43" t="inlineStr">
        <is>
          <t>https://doi.org/10.2196/79026</t>
        </is>
      </c>
      <c r="Y335" s="43" t="inlineStr">
        <is>
          <t>doi:10.2196/79026</t>
        </is>
      </c>
      <c r="Z335" s="43" t="inlineStr">
        <is>
          <t>Technology-based interventions in the field of disability and rehabilitation, which serve assistive, therapeutic, and/or service delivery functions, are considered complex due to the skills required of providers and recipients, degree of individual tailoring, and diversity of use settings. Feasibility studies are an important step in the evolution of complex interventions that can help refine the intervention, inform implementation, and prevent wasted resources. However, guidance is lacking regarding specific considerations for feasibility studies of technology-based interventions in disability and rehabilitation, which leaves researchers and developers reliant on resources from other fields that do not address important technology properties. To advance the field, context-specific definitions, considerations, and evaluation dimensions must be explicitly outlined to ensure that feasibility studies are constructively designed to meet the unique needs of these interventions. In this viewpoint article, we (1) propose a definition and framework for feasibility studies within the specific context of technology-based disability and rehabilitation interventions, (2) highlight important and unique imperatives for feasibility studies of these interventions, and (3) articulate relevant feasibility dimensions and associated evaluation criteria for these interventions. Building on previous work, we distinguish between feasibility studies, wherein we focus on iterative intervention refinement by addressing key development questions (eg, usability), and pilot studies, which are small-scale versions of a larger study that will evaluate intervention outcomes. Integrating previous typologies, we present 13 feasibility dimensions relevant to technology-based interventions and provide sample evaluation criteria, focusing on the intervention itself rather than study design considerations (eg, trial management). This information may be useful for research and development communities (academic, clinical, or industry) to inform comprehensive feasibility studies that examine unique aspects of technology-based interventions to promote real-world impact. This contribution encourages greater harmonization of terminology and evaluation methods to streamline interpretation and comparison across studies.</t>
        </is>
      </c>
      <c r="AA335" s="43" t="inlineStr">
        <is>
          <t>title_abstract_plus_targeted_primary_source_verification</t>
        </is>
      </c>
      <c r="AB335" s="43">
        <f>COUNTIF($A$2:$A$707,A335)</f>
        <v/>
      </c>
    </row>
    <row r="336" ht="32" customHeight="1">
      <c r="A336" s="43" t="inlineStr">
        <is>
          <t>U-0059</t>
        </is>
      </c>
      <c r="B336" s="43" t="inlineStr">
        <is>
          <t>Update 2026</t>
        </is>
      </c>
      <c r="C336" s="43" t="inlineStr">
        <is>
          <t>New provisional candidate</t>
        </is>
      </c>
      <c r="D336" s="43" t="n">
        <v>59</v>
      </c>
      <c r="E336" s="43" t="n"/>
      <c r="F336" s="43" t="n"/>
      <c r="G336" s="130" t="n">
        <v>59</v>
      </c>
      <c r="H336" s="130" t="n">
        <v>2025</v>
      </c>
      <c r="I336" s="41" t="inlineStr">
        <is>
          <t>Advanced autism detection and visualization through XGBoost algorithm for fNIRS hemo-dynamic signals</t>
        </is>
      </c>
      <c r="J336" s="43" t="inlineStr">
        <is>
          <t>10.1016/j.eswa.2025.127013</t>
        </is>
      </c>
      <c r="K336" s="43" t="inlineStr">
        <is>
          <t>Sajid Farooq and Hailun He and Deyu Guo and Yuyi Feng and Jingguo Hang and Dexing Kong and Sailing He</t>
        </is>
      </c>
      <c r="L336" s="41" t="inlineStr">
        <is>
          <t>Expert Systems with Applications</t>
        </is>
      </c>
      <c r="M336" s="43" t="inlineStr">
        <is>
          <t>article</t>
        </is>
      </c>
      <c r="N336" s="43" t="inlineStr">
        <is>
          <t>Elsevier Ltd</t>
        </is>
      </c>
      <c r="O336" s="43">
        <f>'Actualizacion_430'!B60</f>
        <v/>
      </c>
      <c r="P336" s="41">
        <f>'Actualizacion_430'!C60</f>
        <v/>
      </c>
      <c r="Q336" s="43">
        <f>'Actualizacion_430'!D60</f>
        <v/>
      </c>
      <c r="R336" s="43">
        <f>'Actualizacion_430'!E60</f>
        <v/>
      </c>
      <c r="S336" s="41">
        <f>'Actualizacion_430'!G60</f>
        <v/>
      </c>
      <c r="T336" s="41">
        <f>'Actualizacion_430'!I60</f>
        <v/>
      </c>
      <c r="U336" s="41">
        <f>'Actualizacion_430'!J60</f>
        <v/>
      </c>
      <c r="V336" s="43">
        <f>'Actualizacion_430'!K60</f>
        <v/>
      </c>
      <c r="W336" s="43">
        <f>'Actualizacion_430'!L60</f>
        <v/>
      </c>
      <c r="X336" s="43" t="inlineStr">
        <is>
          <t>https://www.sciencedirect.com/science/article/pii/S0957417425006359</t>
        </is>
      </c>
      <c r="Y336" s="43" t="inlineStr">
        <is>
          <t>doi:10.1016/j.eswa.2025.127013</t>
        </is>
      </c>
      <c r="Z336" s="43"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AA336" s="43" t="inlineStr">
        <is>
          <t>title_abstract_plus_targeted_primary_source_verification</t>
        </is>
      </c>
      <c r="AB336" s="43">
        <f>COUNTIF($A$2:$A$707,A336)</f>
        <v/>
      </c>
    </row>
    <row r="337" ht="32" customHeight="1">
      <c r="A337" s="43" t="inlineStr">
        <is>
          <t>U-0060</t>
        </is>
      </c>
      <c r="B337" s="43" t="inlineStr">
        <is>
          <t>Update 2026</t>
        </is>
      </c>
      <c r="C337" s="43" t="inlineStr">
        <is>
          <t>New provisional candidate</t>
        </is>
      </c>
      <c r="D337" s="43" t="n">
        <v>60</v>
      </c>
      <c r="E337" s="43" t="n"/>
      <c r="F337" s="43" t="n"/>
      <c r="G337" s="130" t="n">
        <v>60</v>
      </c>
      <c r="H337" s="130" t="n">
        <v>2025</v>
      </c>
      <c r="I337" s="41" t="inlineStr">
        <is>
          <t>Using convolutional network in graphical model detection of autism disorders with fuzzy inference systems</t>
        </is>
      </c>
      <c r="J337" s="43" t="inlineStr">
        <is>
          <t>10.1016/j.ibmed.2025.100213</t>
        </is>
      </c>
      <c r="K337" s="43" t="inlineStr">
        <is>
          <t>S Rajaprakash and C Bagath Basha and C Sunitha Ram and I Ameethbasha and V Subapriya and R Sofia</t>
        </is>
      </c>
      <c r="L337" s="41" t="inlineStr">
        <is>
          <t>Intelligence-Based Medicine</t>
        </is>
      </c>
      <c r="M337" s="43" t="inlineStr">
        <is>
          <t>article</t>
        </is>
      </c>
      <c r="N337" s="43" t="inlineStr">
        <is>
          <t>Elsevier B.V.</t>
        </is>
      </c>
      <c r="O337" s="43">
        <f>'Actualizacion_430'!B61</f>
        <v/>
      </c>
      <c r="P337" s="41">
        <f>'Actualizacion_430'!C61</f>
        <v/>
      </c>
      <c r="Q337" s="43">
        <f>'Actualizacion_430'!D61</f>
        <v/>
      </c>
      <c r="R337" s="43">
        <f>'Actualizacion_430'!E61</f>
        <v/>
      </c>
      <c r="S337" s="41">
        <f>'Actualizacion_430'!G61</f>
        <v/>
      </c>
      <c r="T337" s="41">
        <f>'Actualizacion_430'!I61</f>
        <v/>
      </c>
      <c r="U337" s="41">
        <f>'Actualizacion_430'!J61</f>
        <v/>
      </c>
      <c r="V337" s="43">
        <f>'Actualizacion_430'!K61</f>
        <v/>
      </c>
      <c r="W337" s="43">
        <f>'Actualizacion_430'!L61</f>
        <v/>
      </c>
      <c r="X337" s="43" t="inlineStr">
        <is>
          <t>https://www.sciencedirect.com/science/article/pii/S266652122500016X</t>
        </is>
      </c>
      <c r="Y337" s="43" t="inlineStr">
        <is>
          <t>doi:10.1016/j.ibmed.2025.100213</t>
        </is>
      </c>
      <c r="Z337" s="43"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AA337" s="43" t="inlineStr">
        <is>
          <t>title_abstract_plus_targeted_primary_source_verification</t>
        </is>
      </c>
      <c r="AB337" s="43">
        <f>COUNTIF($A$2:$A$707,A337)</f>
        <v/>
      </c>
    </row>
    <row r="338" ht="32" customHeight="1">
      <c r="A338" s="43" t="inlineStr">
        <is>
          <t>U-0061</t>
        </is>
      </c>
      <c r="B338" s="43" t="inlineStr">
        <is>
          <t>Update 2026</t>
        </is>
      </c>
      <c r="C338" s="43" t="inlineStr">
        <is>
          <t>New record excluded</t>
        </is>
      </c>
      <c r="D338" s="43" t="n">
        <v>61</v>
      </c>
      <c r="E338" s="43" t="n"/>
      <c r="F338" s="43" t="n"/>
      <c r="G338" s="130" t="n">
        <v>61</v>
      </c>
      <c r="H338" s="130" t="n">
        <v>2026</v>
      </c>
      <c r="I338" s="41" t="inlineStr">
        <is>
          <t>Communication Barriers in Patient-Provider Interactions in Health Care: Scoping Review</t>
        </is>
      </c>
      <c r="J338" s="43" t="inlineStr">
        <is>
          <t>10.2196/79744</t>
        </is>
      </c>
      <c r="K338" s="43" t="inlineStr">
        <is>
          <t>Moajjem Hossain Chowdhury and Yunmei Liu</t>
        </is>
      </c>
      <c r="L338" s="41" t="inlineStr">
        <is>
          <t>Journal of Medical Internet Research</t>
        </is>
      </c>
      <c r="M338" s="43" t="inlineStr">
        <is>
          <t>article</t>
        </is>
      </c>
      <c r="N338" s="43" t="inlineStr">
        <is>
          <t>JMIR Publications Inc.</t>
        </is>
      </c>
      <c r="O338" s="43">
        <f>'Actualizacion_430'!B62</f>
        <v/>
      </c>
      <c r="P338" s="41">
        <f>'Actualizacion_430'!C62</f>
        <v/>
      </c>
      <c r="Q338" s="43">
        <f>'Actualizacion_430'!D62</f>
        <v/>
      </c>
      <c r="R338" s="43">
        <f>'Actualizacion_430'!E62</f>
        <v/>
      </c>
      <c r="S338" s="41">
        <f>'Actualizacion_430'!G62</f>
        <v/>
      </c>
      <c r="T338" s="41">
        <f>'Actualizacion_430'!I62</f>
        <v/>
      </c>
      <c r="U338" s="41">
        <f>'Actualizacion_430'!J62</f>
        <v/>
      </c>
      <c r="V338" s="43">
        <f>'Actualizacion_430'!K62</f>
        <v/>
      </c>
      <c r="W338" s="43">
        <f>'Actualizacion_430'!L62</f>
        <v/>
      </c>
      <c r="X338" s="43" t="inlineStr">
        <is>
          <t>https://doi.org/10.2196/79744</t>
        </is>
      </c>
      <c r="Y338" s="43" t="inlineStr">
        <is>
          <t>doi:10.2196/79744</t>
        </is>
      </c>
      <c r="Z338" s="43" t="inlineStr">
        <is>
          <t>Background: Effective communication is crucial for high-quality health care, but systemic barriers still disrupt patient-provider interactions. Research shows that communication failures are a major reason for preventable medical errors. These issues are linked to around 30% of malpractice claims and over 1744 deaths each year in the United States. In addition, hospitals lose about US 12 billion each year because of miscommunication. Despite the critical nature of this issue, the literature remains fragmented. Most studies focus on specific communication problems rather than examining how these barriers work together in patient-provider settings. Objective: This scoping review aims to map the literature thoroughly to (1) identify and categorize key types of communication barriers, (2) evaluate their impacts on patient experience, clinical decision-making, and health outcomes, and (3) examine intervention strategies designed to mitigate these challenges. The findings aim to inform the development of adaptive, technology-enabled solutions to improve patient-provider communication in increasingly diverse and digitally integrated health care settings. Methods: A scoping review was conducted in accordance with the PRISMA-ScR (Preferred Reporting Items for Systematic Reviews and Meta-Analyses extension for Scoping Reviews) guidelines across four databases: PubMed, IEEE Xplore, CINAHL, and Current Contents Connect. This covered the period from January 1, 2004, to April 30, 2026. The search focused on peer-reviewed, English papers that examined language barriers, cultural barriers, psychological barriers, and mental model differences in clinical settings. Results: From an initial set of 6233 records, 253 studies met our stringent inclusion criteria. This review divides communication barriers into four categories: linguistic, cultural, psychological, and mental model differences. It highlights four key findings. First, there has been a notable increase in scholarly interest in communication barriers over the last decade, showing greater awareness in clinical fields. Second, although the four barriers have been known, little is known about the specific communication habits or physiological signs defining each barrier. Third, while researchers have linked individual barriers to adverse outcomes, evidence shows that various barriers often happen at the same time. This creates a combined effect that increases patient distress. Fourth, despite the introduction of promising solutions such as interpreter services, cultural training, and AI tools, a lack of basic knowledge about real-time indicators slows the development of intelligent systems. Conclusions: Unlike previous reviews, which typically examine single communication barriers, this scoping review offers a new approach by mapping how linguistic, cultural, psychological, and cognitive barriers intersect. It provides a unified framework that connects these complex communication failures to specific technological solutions. In practice, this guides the combining of AI tools with real-time physiological monitoring to develop adaptive, patient-centered communication strategies. Ultimately, incorporating these responsive technologies into clinical practice is crucial for lowering medical errors, addressing health disparities, and ensuring fair, patient-centered care.</t>
        </is>
      </c>
      <c r="AA338" s="43" t="inlineStr">
        <is>
          <t>title_abstract_plus_targeted_primary_source_verification</t>
        </is>
      </c>
      <c r="AB338" s="43">
        <f>COUNTIF($A$2:$A$707,A338)</f>
        <v/>
      </c>
    </row>
    <row r="339" ht="32" customHeight="1">
      <c r="A339" s="43" t="inlineStr">
        <is>
          <t>U-0062</t>
        </is>
      </c>
      <c r="B339" s="43" t="inlineStr">
        <is>
          <t>Update 2026</t>
        </is>
      </c>
      <c r="C339" s="43" t="inlineStr">
        <is>
          <t>New record excluded</t>
        </is>
      </c>
      <c r="D339" s="43" t="n">
        <v>62</v>
      </c>
      <c r="E339" s="43" t="n"/>
      <c r="F339" s="43" t="n"/>
      <c r="G339" s="130" t="n">
        <v>62</v>
      </c>
      <c r="H339" s="130" t="n">
        <v>2026</v>
      </c>
      <c r="I339" s="41" t="inlineStr">
        <is>
          <t>“Do It by Myself” or Autonomy, Participation, and Assistive Devices and Technology Needs of Children and Youth With Disabilities: Text Mining Analysis of a National Survey in France</t>
        </is>
      </c>
      <c r="J339" s="43" t="inlineStr">
        <is>
          <t>10.2196/90708</t>
        </is>
      </c>
      <c r="K339" s="43" t="inlineStr">
        <is>
          <t>Johanne Mensah Gourmel and Maxime Bourgain and Maxime Galloy and Mario Veruete and Gwenaël Cornec and Sylvain Brochard and Christelle Pons and Arriel Benis</t>
        </is>
      </c>
      <c r="L339" s="41" t="inlineStr">
        <is>
          <t>JMIR Medical Informatics</t>
        </is>
      </c>
      <c r="M339" s="43" t="inlineStr">
        <is>
          <t>article</t>
        </is>
      </c>
      <c r="N339" s="43" t="inlineStr">
        <is>
          <t>JMIR Publications Inc.</t>
        </is>
      </c>
      <c r="O339" s="43">
        <f>'Actualizacion_430'!B63</f>
        <v/>
      </c>
      <c r="P339" s="41">
        <f>'Actualizacion_430'!C63</f>
        <v/>
      </c>
      <c r="Q339" s="43">
        <f>'Actualizacion_430'!D63</f>
        <v/>
      </c>
      <c r="R339" s="43">
        <f>'Actualizacion_430'!E63</f>
        <v/>
      </c>
      <c r="S339" s="41">
        <f>'Actualizacion_430'!G63</f>
        <v/>
      </c>
      <c r="T339" s="41">
        <f>'Actualizacion_430'!I63</f>
        <v/>
      </c>
      <c r="U339" s="41">
        <f>'Actualizacion_430'!J63</f>
        <v/>
      </c>
      <c r="V339" s="43">
        <f>'Actualizacion_430'!K63</f>
        <v/>
      </c>
      <c r="W339" s="43">
        <f>'Actualizacion_430'!L63</f>
        <v/>
      </c>
      <c r="X339" s="43" t="inlineStr">
        <is>
          <t>https://doi.org/10.2196/90708</t>
        </is>
      </c>
      <c r="Y339" s="43" t="inlineStr">
        <is>
          <t>doi:10.2196/90708</t>
        </is>
      </c>
      <c r="Z339" s="43" t="inlineStr">
        <is>
          <t>Background: A 2019 French national online survey explored activity limitations and participation restrictions among children and youth with disabilities for which innovative solutions could help. Objective: The primary aim of this study was to use text mining analysis to complement previous human-led qualitative research and to uncover actionable additional knowledge related to difficult life situations that innovative solutions could help address and to compare the perspectives of children and youth with disabilities, relatives, and professionals. Methods: This study was part of Innovation for Participation, a cross-sectional online survey, including (1) closed questions about sociodemographic characteristics, (2) closed questions about life situations that induced difficulties, and (3) open questions to explore these situations in greater depth. This study used a text mining approach designed for French data to analyze answers to open-ended questions about difficulties and desired innovative solutions. The analysis process included (1) data cleansing; (2) computing and analyzing the word frequency in the answers and their cooccurrence; (3) clustering answers using K-means algorithms; (4) analyzing the cluster words to define a title for each one and identify answers that are consistent with cluster titles, thereafter defined as well-classified; and (5) evaluating internal consistency defined as the ratio of well-classified answers to the total number of answers. Results: In total, 1055 responses were received, and 962 (91.2%) were included, representing 2018 open-ended answers to questions about difficult life situations for which innovative solutions could be useful. Frequency analysis highlighted the desire for action and autonomy by children and youth with disabilities and their relatives (“do” in first position, closely followed by “by themselves” in third position). “Disability” was frequently used by professionals (third position) but did not figure among the 20 most frequently used terms by other respondents. Cooccurrences with “do” revealed a deep interest in “doing sports.” Answers were gathered into 14 clusters, ranging in size from 9 to 681 answers; 5 underwent a second clustering step. Internal consistency ranged from 42% to 100%. Finally, 8 clusters were related to the difficulties linked to a desire for autonomy, and 4 highlighted difficulties related to actions within a group or community. Some clusters reinforced domains that emerged in the human-led analysis. Conclusions: Analysis of 2018 open-ended answers using a text mining approach designed for French data revealed that solutions are required to facilitate autonomy and the ability to “do it by myself (or themselves),” as well as integration into group and community life. Complementary to previous human-led analysis, the results reinforced the need for solutions to facilitate mobility, transport, and sports. They additionally highlighted differences in vocabulary used between the 3 respondent groups, suggesting that professionals may need to consider the language they use when communicating with individuals and relatives.</t>
        </is>
      </c>
      <c r="AA339" s="43" t="inlineStr">
        <is>
          <t>title_abstract_plus_targeted_primary_source_verification</t>
        </is>
      </c>
      <c r="AB339" s="43">
        <f>COUNTIF($A$2:$A$707,A339)</f>
        <v/>
      </c>
    </row>
    <row r="340" ht="32" customHeight="1">
      <c r="A340" s="43" t="inlineStr">
        <is>
          <t>U-0063</t>
        </is>
      </c>
      <c r="B340" s="43" t="inlineStr">
        <is>
          <t>Update 2026</t>
        </is>
      </c>
      <c r="C340" s="43" t="inlineStr">
        <is>
          <t>New provisional candidate</t>
        </is>
      </c>
      <c r="D340" s="43" t="n">
        <v>63</v>
      </c>
      <c r="E340" s="43" t="n"/>
      <c r="F340" s="43" t="n"/>
      <c r="G340" s="130" t="n">
        <v>63</v>
      </c>
      <c r="H340" s="130" t="n">
        <v>2025</v>
      </c>
      <c r="I340" s="41" t="inlineStr">
        <is>
          <t>Enhancing autism spectrum disorder early detection with parent-child dyads block-play protocol and attention-enhanced hybrid deep learning framework</t>
        </is>
      </c>
      <c r="J340" s="43" t="inlineStr">
        <is>
          <t>10.1016/j.engappai.2025.110430</t>
        </is>
      </c>
      <c r="K340" s="43" t="inlineStr">
        <is>
          <t>Xiang Li and Lizhou Fan and Hanbo Wu and Kunping Chen and Xiaoxiao Yu and Chao Che and Zhifeng Cai and Xiuhong Niu and Aihua Cao and Xin Ma</t>
        </is>
      </c>
      <c r="L340" s="41" t="inlineStr">
        <is>
          <t>Engineering Applications of Artificial Intelligence</t>
        </is>
      </c>
      <c r="M340" s="43" t="inlineStr">
        <is>
          <t>article</t>
        </is>
      </c>
      <c r="N340" s="43" t="inlineStr">
        <is>
          <t>Elsevier Ltd</t>
        </is>
      </c>
      <c r="O340" s="43">
        <f>'Actualizacion_430'!B64</f>
        <v/>
      </c>
      <c r="P340" s="41">
        <f>'Actualizacion_430'!C64</f>
        <v/>
      </c>
      <c r="Q340" s="43">
        <f>'Actualizacion_430'!D64</f>
        <v/>
      </c>
      <c r="R340" s="43">
        <f>'Actualizacion_430'!E64</f>
        <v/>
      </c>
      <c r="S340" s="41">
        <f>'Actualizacion_430'!G64</f>
        <v/>
      </c>
      <c r="T340" s="41">
        <f>'Actualizacion_430'!I64</f>
        <v/>
      </c>
      <c r="U340" s="41">
        <f>'Actualizacion_430'!J64</f>
        <v/>
      </c>
      <c r="V340" s="43">
        <f>'Actualizacion_430'!K64</f>
        <v/>
      </c>
      <c r="W340" s="43">
        <f>'Actualizacion_430'!L64</f>
        <v/>
      </c>
      <c r="X340" s="43" t="inlineStr">
        <is>
          <t>https://www.sciencedirect.com/science/article/pii/S0952197625004300</t>
        </is>
      </c>
      <c r="Y340" s="43" t="inlineStr">
        <is>
          <t>doi:10.1016/j.engappai.2025.110430</t>
        </is>
      </c>
      <c r="Z340" s="43"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AA340" s="43" t="inlineStr">
        <is>
          <t>title_abstract_plus_targeted_primary_source_verification</t>
        </is>
      </c>
      <c r="AB340" s="43">
        <f>COUNTIF($A$2:$A$707,A340)</f>
        <v/>
      </c>
    </row>
    <row r="341" ht="32" customHeight="1">
      <c r="A341" s="43" t="inlineStr">
        <is>
          <t>U-0064</t>
        </is>
      </c>
      <c r="B341" s="43" t="inlineStr">
        <is>
          <t>Update 2026</t>
        </is>
      </c>
      <c r="C341" s="43" t="inlineStr">
        <is>
          <t>New provisional candidate</t>
        </is>
      </c>
      <c r="D341" s="43" t="n">
        <v>64</v>
      </c>
      <c r="E341" s="43" t="n"/>
      <c r="F341" s="43" t="n"/>
      <c r="G341" s="130" t="n">
        <v>64</v>
      </c>
      <c r="H341" s="130" t="n">
        <v>2025</v>
      </c>
      <c r="I341" s="41" t="inlineStr">
        <is>
          <t>Involvement of disulfidptosis in the pathophysiology of autism spectrum disorder</t>
        </is>
      </c>
      <c r="J341" s="43" t="inlineStr">
        <is>
          <t>10.1016/j.lfs.2025.123531</t>
        </is>
      </c>
      <c r="K341" s="43" t="inlineStr">
        <is>
          <t>Yutong Liu and Yaqi Sun and Anjie Chen and Jiaqi Chen and Tikang Zhu and Shuting Wang and Wanying Qiao and Ding Zhou and Xirui Zhang and Shuangshuang Chen and Yaxin Shi and Yuan Yang and Jia Wang and Lijie Wu and Lili Fan</t>
        </is>
      </c>
      <c r="L341" s="41" t="inlineStr">
        <is>
          <t>Life Sciences</t>
        </is>
      </c>
      <c r="M341" s="43" t="inlineStr">
        <is>
          <t>article</t>
        </is>
      </c>
      <c r="N341" s="43" t="inlineStr">
        <is>
          <t>Elsevier Inc.</t>
        </is>
      </c>
      <c r="O341" s="43">
        <f>'Actualizacion_430'!B65</f>
        <v/>
      </c>
      <c r="P341" s="41">
        <f>'Actualizacion_430'!C65</f>
        <v/>
      </c>
      <c r="Q341" s="43">
        <f>'Actualizacion_430'!D65</f>
        <v/>
      </c>
      <c r="R341" s="43">
        <f>'Actualizacion_430'!E65</f>
        <v/>
      </c>
      <c r="S341" s="41">
        <f>'Actualizacion_430'!G65</f>
        <v/>
      </c>
      <c r="T341" s="41">
        <f>'Actualizacion_430'!I65</f>
        <v/>
      </c>
      <c r="U341" s="41">
        <f>'Actualizacion_430'!J65</f>
        <v/>
      </c>
      <c r="V341" s="43">
        <f>'Actualizacion_430'!K65</f>
        <v/>
      </c>
      <c r="W341" s="43">
        <f>'Actualizacion_430'!L65</f>
        <v/>
      </c>
      <c r="X341" s="43" t="inlineStr">
        <is>
          <t>https://www.sciencedirect.com/science/article/pii/S0024320525001651</t>
        </is>
      </c>
      <c r="Y341" s="43" t="inlineStr">
        <is>
          <t>doi:10.1016/j.lfs.2025.123531</t>
        </is>
      </c>
      <c r="Z341" s="43"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AA341" s="43" t="inlineStr">
        <is>
          <t>title_abstract_plus_targeted_primary_source_verification</t>
        </is>
      </c>
      <c r="AB341" s="43">
        <f>COUNTIF($A$2:$A$707,A341)</f>
        <v/>
      </c>
    </row>
    <row r="342" ht="32" customHeight="1">
      <c r="A342" s="43" t="inlineStr">
        <is>
          <t>U-0065</t>
        </is>
      </c>
      <c r="B342" s="43" t="inlineStr">
        <is>
          <t>Update 2026</t>
        </is>
      </c>
      <c r="C342" s="43" t="inlineStr">
        <is>
          <t>New record excluded</t>
        </is>
      </c>
      <c r="D342" s="43" t="n">
        <v>65</v>
      </c>
      <c r="E342" s="43" t="n"/>
      <c r="F342" s="43" t="n"/>
      <c r="G342" s="130" t="n">
        <v>65</v>
      </c>
      <c r="H342" s="130" t="n">
        <v>2026</v>
      </c>
      <c r="I342" s="41" t="inlineStr">
        <is>
          <t>Understanding University Students’ Experiences of Engaging With AI and Apps for Their Mental Health and Well-Being: Qualitative Study</t>
        </is>
      </c>
      <c r="J342" s="43" t="inlineStr">
        <is>
          <t>10.2196/75381</t>
        </is>
      </c>
      <c r="K342" s="43" t="inlineStr">
        <is>
          <t>Julia Groot and Ben Ainsworth and Nathalia Gjersoe and Christopher Clarke and Richard Hamshaw and Mark Brosnan</t>
        </is>
      </c>
      <c r="L342" s="41" t="inlineStr">
        <is>
          <t>Journal of Medical Internet Research</t>
        </is>
      </c>
      <c r="M342" s="43" t="inlineStr">
        <is>
          <t>article</t>
        </is>
      </c>
      <c r="N342" s="43" t="inlineStr">
        <is>
          <t>JMIR Publications Inc.</t>
        </is>
      </c>
      <c r="O342" s="43">
        <f>'Actualizacion_430'!B66</f>
        <v/>
      </c>
      <c r="P342" s="41">
        <f>'Actualizacion_430'!C66</f>
        <v/>
      </c>
      <c r="Q342" s="43">
        <f>'Actualizacion_430'!D66</f>
        <v/>
      </c>
      <c r="R342" s="43">
        <f>'Actualizacion_430'!E66</f>
        <v/>
      </c>
      <c r="S342" s="41">
        <f>'Actualizacion_430'!G66</f>
        <v/>
      </c>
      <c r="T342" s="41">
        <f>'Actualizacion_430'!I66</f>
        <v/>
      </c>
      <c r="U342" s="41">
        <f>'Actualizacion_430'!J66</f>
        <v/>
      </c>
      <c r="V342" s="43">
        <f>'Actualizacion_430'!K66</f>
        <v/>
      </c>
      <c r="W342" s="43">
        <f>'Actualizacion_430'!L66</f>
        <v/>
      </c>
      <c r="X342" s="43" t="inlineStr">
        <is>
          <t>https://doi.org/10.2196/75381</t>
        </is>
      </c>
      <c r="Y342" s="43" t="inlineStr">
        <is>
          <t>doi:10.2196/75381</t>
        </is>
      </c>
      <c r="Z342" s="43" t="n"/>
      <c r="AA342" s="43" t="inlineStr">
        <is>
          <t>title_abstract_plus_targeted_primary_source_verification</t>
        </is>
      </c>
      <c r="AB342" s="43">
        <f>COUNTIF($A$2:$A$707,A342)</f>
        <v/>
      </c>
    </row>
    <row r="343" ht="32" customHeight="1">
      <c r="A343" s="43" t="inlineStr">
        <is>
          <t>U-0066</t>
        </is>
      </c>
      <c r="B343" s="43" t="inlineStr">
        <is>
          <t>Update 2026</t>
        </is>
      </c>
      <c r="C343" s="43" t="inlineStr">
        <is>
          <t>New record excluded</t>
        </is>
      </c>
      <c r="D343" s="43" t="n">
        <v>66</v>
      </c>
      <c r="E343" s="43" t="n"/>
      <c r="F343" s="43" t="n"/>
      <c r="G343" s="130" t="n">
        <v>66</v>
      </c>
      <c r="H343" s="130" t="n">
        <v>2026</v>
      </c>
      <c r="I343" s="41" t="inlineStr">
        <is>
          <t>Cross-Sectional Evaluation of Medical Disinformation Safeguards in Consumer-Facing Large Language Model Platforms</t>
        </is>
      </c>
      <c r="J343" s="43" t="inlineStr">
        <is>
          <t>10.2196/89831</t>
        </is>
      </c>
      <c r="K343" s="43"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L343" s="41" t="inlineStr">
        <is>
          <t>JMIR Infodemiology</t>
        </is>
      </c>
      <c r="M343" s="43" t="inlineStr">
        <is>
          <t>article</t>
        </is>
      </c>
      <c r="N343" s="43" t="inlineStr">
        <is>
          <t>JMIR Publications Inc.</t>
        </is>
      </c>
      <c r="O343" s="43">
        <f>'Actualizacion_430'!B67</f>
        <v/>
      </c>
      <c r="P343" s="41">
        <f>'Actualizacion_430'!C67</f>
        <v/>
      </c>
      <c r="Q343" s="43">
        <f>'Actualizacion_430'!D67</f>
        <v/>
      </c>
      <c r="R343" s="43">
        <f>'Actualizacion_430'!E67</f>
        <v/>
      </c>
      <c r="S343" s="41">
        <f>'Actualizacion_430'!G67</f>
        <v/>
      </c>
      <c r="T343" s="41">
        <f>'Actualizacion_430'!I67</f>
        <v/>
      </c>
      <c r="U343" s="41">
        <f>'Actualizacion_430'!J67</f>
        <v/>
      </c>
      <c r="V343" s="43">
        <f>'Actualizacion_430'!K67</f>
        <v/>
      </c>
      <c r="W343" s="43">
        <f>'Actualizacion_430'!L67</f>
        <v/>
      </c>
      <c r="X343" s="43" t="inlineStr">
        <is>
          <t>https://doi.org/10.2196/89831</t>
        </is>
      </c>
      <c r="Y343" s="43" t="inlineStr">
        <is>
          <t>doi:10.2196/89831</t>
        </is>
      </c>
      <c r="Z343" s="43" t="inlineStr">
        <is>
          <t>This cross-sectional evaluation of six consumer-facing large language model platforms found significant heterogeneity in safeguard performance against the generation of health disinformation, with Claude and ChatGPT demonstrating complete resistance across all prompt types, while Copilot, Meta AI, Grok, and Gemini exhibited substantial vulnerabilities.</t>
        </is>
      </c>
      <c r="AA343" s="43" t="inlineStr">
        <is>
          <t>title_abstract_plus_targeted_primary_source_verification</t>
        </is>
      </c>
      <c r="AB343" s="43">
        <f>COUNTIF($A$2:$A$707,A343)</f>
        <v/>
      </c>
    </row>
    <row r="344" ht="32" customHeight="1">
      <c r="A344" s="43" t="inlineStr">
        <is>
          <t>U-0067</t>
        </is>
      </c>
      <c r="B344" s="43" t="inlineStr">
        <is>
          <t>Update 2026</t>
        </is>
      </c>
      <c r="C344" s="43" t="inlineStr">
        <is>
          <t>New provisional candidate</t>
        </is>
      </c>
      <c r="D344" s="43" t="n">
        <v>67</v>
      </c>
      <c r="E344" s="43" t="n"/>
      <c r="F344" s="43" t="n"/>
      <c r="G344" s="130" t="n">
        <v>67</v>
      </c>
      <c r="H344" s="130" t="n">
        <v>2025</v>
      </c>
      <c r="I344" s="41" t="inlineStr">
        <is>
          <t>Enhancing the identification of autism spectrum disorder in facial expressions using DenseResNet-Based transfer learning approach</t>
        </is>
      </c>
      <c r="J344" s="43" t="inlineStr">
        <is>
          <t>10.1016/j.bspc.2024.107433</t>
        </is>
      </c>
      <c r="K344" s="43" t="inlineStr">
        <is>
          <t>Beno Ranjana J and Muthukkumar R</t>
        </is>
      </c>
      <c r="L344" s="41" t="inlineStr">
        <is>
          <t>Biomedical Signal Processing and Control</t>
        </is>
      </c>
      <c r="M344" s="43" t="inlineStr">
        <is>
          <t>article</t>
        </is>
      </c>
      <c r="N344" s="43" t="inlineStr">
        <is>
          <t>Elsevier Ltd</t>
        </is>
      </c>
      <c r="O344" s="43">
        <f>'Actualizacion_430'!B68</f>
        <v/>
      </c>
      <c r="P344" s="41">
        <f>'Actualizacion_430'!C68</f>
        <v/>
      </c>
      <c r="Q344" s="43">
        <f>'Actualizacion_430'!D68</f>
        <v/>
      </c>
      <c r="R344" s="43">
        <f>'Actualizacion_430'!E68</f>
        <v/>
      </c>
      <c r="S344" s="41">
        <f>'Actualizacion_430'!G68</f>
        <v/>
      </c>
      <c r="T344" s="41">
        <f>'Actualizacion_430'!I68</f>
        <v/>
      </c>
      <c r="U344" s="41">
        <f>'Actualizacion_430'!J68</f>
        <v/>
      </c>
      <c r="V344" s="43">
        <f>'Actualizacion_430'!K68</f>
        <v/>
      </c>
      <c r="W344" s="43">
        <f>'Actualizacion_430'!L68</f>
        <v/>
      </c>
      <c r="X344" s="43" t="inlineStr">
        <is>
          <t>https://www.sciencedirect.com/science/article/pii/S1746809424014915</t>
        </is>
      </c>
      <c r="Y344" s="43" t="inlineStr">
        <is>
          <t>doi:10.1016/j.bspc.2024.107433</t>
        </is>
      </c>
      <c r="Z344" s="43"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AA344" s="43" t="inlineStr">
        <is>
          <t>title_abstract_plus_targeted_primary_source_verification</t>
        </is>
      </c>
      <c r="AB344" s="43">
        <f>COUNTIF($A$2:$A$707,A344)</f>
        <v/>
      </c>
    </row>
    <row r="345" ht="32" customHeight="1">
      <c r="A345" s="43" t="inlineStr">
        <is>
          <t>U-0068</t>
        </is>
      </c>
      <c r="B345" s="43" t="inlineStr">
        <is>
          <t>Update 2026</t>
        </is>
      </c>
      <c r="C345" s="43" t="inlineStr">
        <is>
          <t>New record excluded</t>
        </is>
      </c>
      <c r="D345" s="43" t="n">
        <v>68</v>
      </c>
      <c r="E345" s="43" t="n"/>
      <c r="F345" s="43" t="n"/>
      <c r="G345" s="130" t="n">
        <v>68</v>
      </c>
      <c r="H345" s="130" t="n">
        <v>2025</v>
      </c>
      <c r="I345" s="41" t="inlineStr">
        <is>
          <t>Early behavioral specific characteristics of infants under 12 months with a high likelihood of autism spectrum disorder in Japan</t>
        </is>
      </c>
      <c r="J345" s="43" t="inlineStr">
        <is>
          <t>10.1016/j.reia.2025.202539</t>
        </is>
      </c>
      <c r="K345" s="43" t="inlineStr">
        <is>
          <t>Satoshi BEPPU and Masakazu MIYAMOTO and Etsuko BEPPU</t>
        </is>
      </c>
      <c r="L345" s="41" t="inlineStr">
        <is>
          <t>Research in Autism</t>
        </is>
      </c>
      <c r="M345" s="43" t="inlineStr">
        <is>
          <t>article</t>
        </is>
      </c>
      <c r="N345" s="43" t="inlineStr">
        <is>
          <t>Elsevier Ltd</t>
        </is>
      </c>
      <c r="O345" s="43">
        <f>'Actualizacion_430'!B69</f>
        <v/>
      </c>
      <c r="P345" s="41">
        <f>'Actualizacion_430'!C69</f>
        <v/>
      </c>
      <c r="Q345" s="43">
        <f>'Actualizacion_430'!D69</f>
        <v/>
      </c>
      <c r="R345" s="43">
        <f>'Actualizacion_430'!E69</f>
        <v/>
      </c>
      <c r="S345" s="41">
        <f>'Actualizacion_430'!G69</f>
        <v/>
      </c>
      <c r="T345" s="41">
        <f>'Actualizacion_430'!I69</f>
        <v/>
      </c>
      <c r="U345" s="41">
        <f>'Actualizacion_430'!J69</f>
        <v/>
      </c>
      <c r="V345" s="43">
        <f>'Actualizacion_430'!K69</f>
        <v/>
      </c>
      <c r="W345" s="43">
        <f>'Actualizacion_430'!L69</f>
        <v/>
      </c>
      <c r="X345" s="43" t="inlineStr">
        <is>
          <t>https://www.sciencedirect.com/science/article/pii/S3050656525000112</t>
        </is>
      </c>
      <c r="Y345" s="43" t="inlineStr">
        <is>
          <t>doi:10.1016/j.reia.2025.202539</t>
        </is>
      </c>
      <c r="Z345" s="43" t="inlineStr">
        <is>
          <t>Background: The early behavioral specific characteristics of children between the ages of 18 and 24 months with a high likelihood of autism spectrum disorder (ASD) have been attributed to a lack of or delay in social behavior; however, children under 12 months are rarely examined. This study aims to clarify the early specific characteristics of the ASD likelihood group by examining the differences between children with ASD high likelihood (ASD-HL), children with ASD moderate likelihood (ASD-ML), and those with ASD no likelihood (ASD-NL), specifically children under the age of 12 months. Method: We assessed children with ASD likelihood using a short version of the Japanese M-CHAT through a two-step screening process at 18 months and 24 months in a Japanese cohort (n = 364). Results: The results showed that the children with ASD likelihood had more specific developmental disabilities in gross motor, fine motor and adaptive, and language at 4 months, except in social communication. The percentage of pass items in gross motor and fine motor skills at 7 months significantly predicted ASD likelihood in children. Conclusions: The study's findings suggest unique developmental trajectories for children with ASD likelihood. Children with ASD likelihood showed early deficits not in social communication, but in gross motor functions around the age of 6 months. Specific disabilities in social communication increased rapidly by 12 months of age.</t>
        </is>
      </c>
      <c r="AA345" s="43" t="inlineStr">
        <is>
          <t>title_abstract_plus_targeted_primary_source_verification</t>
        </is>
      </c>
      <c r="AB345" s="43">
        <f>COUNTIF($A$2:$A$707,A345)</f>
        <v/>
      </c>
    </row>
    <row r="346" ht="32" customHeight="1">
      <c r="A346" s="43" t="inlineStr">
        <is>
          <t>U-0069</t>
        </is>
      </c>
      <c r="B346" s="43" t="inlineStr">
        <is>
          <t>Update 2026</t>
        </is>
      </c>
      <c r="C346" s="43" t="inlineStr">
        <is>
          <t>New record excluded</t>
        </is>
      </c>
      <c r="D346" s="43" t="n">
        <v>69</v>
      </c>
      <c r="E346" s="43" t="n"/>
      <c r="F346" s="43" t="n"/>
      <c r="G346" s="130" t="n">
        <v>69</v>
      </c>
      <c r="H346" s="130" t="n">
        <v>2023</v>
      </c>
      <c r="I346" s="41" t="inlineStr">
        <is>
          <t>From Solution Traps to Solution Patchwork: Tensions in Digital Health in the Global Context</t>
        </is>
      </c>
      <c r="J346" s="43" t="inlineStr">
        <is>
          <t>10.2196/82214</t>
        </is>
      </c>
      <c r="K346" s="43" t="inlineStr">
        <is>
          <t>Dario Staehelin and Gianluca Miscione and Mateusz Dolata</t>
        </is>
      </c>
      <c r="L346" s="41" t="inlineStr">
        <is>
          <t>International Conference on Information Systems, ICIS 2023: "Rising like a Phoenix: Emerging from the Pandemic and Reshaping Human Endeavors with Digital Technologies"</t>
        </is>
      </c>
      <c r="M346" s="43" t="inlineStr">
        <is>
          <t>article</t>
        </is>
      </c>
      <c r="N346" s="43" t="inlineStr">
        <is>
          <t>Association for Information Systems</t>
        </is>
      </c>
      <c r="O346" s="43">
        <f>'Actualizacion_430'!B70</f>
        <v/>
      </c>
      <c r="P346" s="41">
        <f>'Actualizacion_430'!C70</f>
        <v/>
      </c>
      <c r="Q346" s="43">
        <f>'Actualizacion_430'!D70</f>
        <v/>
      </c>
      <c r="R346" s="43">
        <f>'Actualizacion_430'!E70</f>
        <v/>
      </c>
      <c r="S346" s="41">
        <f>'Actualizacion_430'!G70</f>
        <v/>
      </c>
      <c r="T346" s="41">
        <f>'Actualizacion_430'!I70</f>
        <v/>
      </c>
      <c r="U346" s="41">
        <f>'Actualizacion_430'!J70</f>
        <v/>
      </c>
      <c r="V346" s="43">
        <f>'Actualizacion_430'!K70</f>
        <v/>
      </c>
      <c r="W346" s="43">
        <f>'Actualizacion_430'!L70</f>
        <v/>
      </c>
      <c r="X346" s="43" t="inlineStr">
        <is>
          <t>https://doi.org/10.2196/82214</t>
        </is>
      </c>
      <c r="Y346" s="43" t="inlineStr">
        <is>
          <t>doi:10.2196/82214</t>
        </is>
      </c>
      <c r="Z346" s="43" t="inlineStr">
        <is>
          <t>This paper problematizes underlying assumptions in Design Science Research – and Information Systems Research more broadly by conceptualizing the „solution trap“. The solution trap is caused by the incompatibility of co-existing solutions in complex socio-technical contexts. Information systems bring diverse cultures and theories together, causing tensions in the different institutional logics. We emphasize the need for a nuanced understanding of context unevenness and propose solution patchwork as a coordination approach to evade the solution trap. Substantiating the preliminary insights and propositions with a literature review and further empirical grounding will transition this research-in-progress to a full paper.</t>
        </is>
      </c>
      <c r="AA346" s="43" t="inlineStr">
        <is>
          <t>title_abstract_plus_targeted_primary_source_verification</t>
        </is>
      </c>
      <c r="AB346" s="43">
        <f>COUNTIF($A$2:$A$707,A346)</f>
        <v/>
      </c>
    </row>
    <row r="347" ht="32" customHeight="1">
      <c r="A347" s="43" t="inlineStr">
        <is>
          <t>U-0070</t>
        </is>
      </c>
      <c r="B347" s="43" t="inlineStr">
        <is>
          <t>Update 2026</t>
        </is>
      </c>
      <c r="C347" s="43" t="inlineStr">
        <is>
          <t>New record excluded</t>
        </is>
      </c>
      <c r="D347" s="43" t="n">
        <v>70</v>
      </c>
      <c r="E347" s="43" t="n"/>
      <c r="F347" s="43" t="n"/>
      <c r="G347" s="130" t="n">
        <v>70</v>
      </c>
      <c r="H347" s="130" t="n">
        <v>2025</v>
      </c>
      <c r="I347" s="41" t="inlineStr">
        <is>
          <t>Machine learning in automated diagnosis of autism spectrum disorder: a comprehensive review</t>
        </is>
      </c>
      <c r="J347" s="43" t="inlineStr">
        <is>
          <t>10.1016/j.cosrev.2025.100730</t>
        </is>
      </c>
      <c r="K347" s="43" t="inlineStr">
        <is>
          <t>Khosro Rezaee</t>
        </is>
      </c>
      <c r="L347" s="41" t="inlineStr">
        <is>
          <t>Computer Science Review</t>
        </is>
      </c>
      <c r="M347" s="43" t="inlineStr">
        <is>
          <t>article</t>
        </is>
      </c>
      <c r="N347" s="43" t="inlineStr">
        <is>
          <t>Elsevier Ireland Ltd</t>
        </is>
      </c>
      <c r="O347" s="43">
        <f>'Actualizacion_430'!B71</f>
        <v/>
      </c>
      <c r="P347" s="41">
        <f>'Actualizacion_430'!C71</f>
        <v/>
      </c>
      <c r="Q347" s="43">
        <f>'Actualizacion_430'!D71</f>
        <v/>
      </c>
      <c r="R347" s="43">
        <f>'Actualizacion_430'!E71</f>
        <v/>
      </c>
      <c r="S347" s="41">
        <f>'Actualizacion_430'!G71</f>
        <v/>
      </c>
      <c r="T347" s="41">
        <f>'Actualizacion_430'!I71</f>
        <v/>
      </c>
      <c r="U347" s="41">
        <f>'Actualizacion_430'!J71</f>
        <v/>
      </c>
      <c r="V347" s="43">
        <f>'Actualizacion_430'!K71</f>
        <v/>
      </c>
      <c r="W347" s="43">
        <f>'Actualizacion_430'!L71</f>
        <v/>
      </c>
      <c r="X347" s="43" t="inlineStr">
        <is>
          <t>https://www.sciencedirect.com/science/article/pii/S1574013725000073</t>
        </is>
      </c>
      <c r="Y347" s="43" t="inlineStr">
        <is>
          <t>doi:10.1016/j.cosrev.2025.100730</t>
        </is>
      </c>
      <c r="Z347" s="43" t="inlineStr">
        <is>
          <t>Autism Spectrum Disorder (ASD) is a multifaceted neurodevelopmental condition characterized by social communication challenges, repetitive behaviors, and restricted interests. Early and accurate diagnosis is paramount for effective intervention and treatment, significantly improving the quality of life for individuals with ASD. This comprehensive review aims to elucidate the various methodologies employed in the automated diagnosis of ASD, providing a comparative analysis of their diagnostic accuracy, privacy considerations, non-invasiveness, cost implications, computational complexity, and feasibility for clinical and therapeutic use. The study encompasses a wide range of techniques including neuroimaging, EEG signal analysis, speech and crying signal analysis, eye tracking, facial recognition, and body movement analysis, highlighting their potential and limitations in the context of ASD diagnosis. By exploring these diverse diagnostic approaches, the review seeks to offer insights into the most promising methods and identify areas for future research and development.</t>
        </is>
      </c>
      <c r="AA347" s="43" t="inlineStr">
        <is>
          <t>title_abstract_plus_targeted_primary_source_verification</t>
        </is>
      </c>
      <c r="AB347" s="43">
        <f>COUNTIF($A$2:$A$707,A347)</f>
        <v/>
      </c>
    </row>
    <row r="348" ht="32" customHeight="1">
      <c r="A348" s="43" t="inlineStr">
        <is>
          <t>U-0071</t>
        </is>
      </c>
      <c r="B348" s="43" t="inlineStr">
        <is>
          <t>Update 2026</t>
        </is>
      </c>
      <c r="C348" s="43" t="inlineStr">
        <is>
          <t>New record excluded</t>
        </is>
      </c>
      <c r="D348" s="43" t="n">
        <v>71</v>
      </c>
      <c r="E348" s="43" t="n"/>
      <c r="F348" s="43" t="n"/>
      <c r="G348" s="130" t="n">
        <v>71</v>
      </c>
      <c r="H348" s="130" t="n">
        <v>2026</v>
      </c>
      <c r="I348" s="41" t="inlineStr">
        <is>
          <t>Evidence for Digital Mental Health Assessment Tools in the Post–COVID-19 Era: Protocol for a Systematic Review on Diagnostic Accuracy Across Age Groups</t>
        </is>
      </c>
      <c r="J348" s="43" t="inlineStr">
        <is>
          <t>10.2196/73492</t>
        </is>
      </c>
      <c r="K348" s="43" t="inlineStr">
        <is>
          <t>Kathryn Babbitt and Erin Lucy Funnell and Nayra Martin-Key and Eleanor Barker and Sabine Bahn</t>
        </is>
      </c>
      <c r="L348" s="41" t="inlineStr">
        <is>
          <t>JMIR Research Protocols</t>
        </is>
      </c>
      <c r="M348" s="43" t="inlineStr">
        <is>
          <t>article</t>
        </is>
      </c>
      <c r="N348" s="43" t="inlineStr">
        <is>
          <t>JMIR Publications Inc.</t>
        </is>
      </c>
      <c r="O348" s="43">
        <f>'Actualizacion_430'!B72</f>
        <v/>
      </c>
      <c r="P348" s="41">
        <f>'Actualizacion_430'!C72</f>
        <v/>
      </c>
      <c r="Q348" s="43">
        <f>'Actualizacion_430'!D72</f>
        <v/>
      </c>
      <c r="R348" s="43">
        <f>'Actualizacion_430'!E72</f>
        <v/>
      </c>
      <c r="S348" s="41">
        <f>'Actualizacion_430'!G72</f>
        <v/>
      </c>
      <c r="T348" s="41">
        <f>'Actualizacion_430'!I72</f>
        <v/>
      </c>
      <c r="U348" s="41">
        <f>'Actualizacion_430'!J72</f>
        <v/>
      </c>
      <c r="V348" s="43">
        <f>'Actualizacion_430'!K72</f>
        <v/>
      </c>
      <c r="W348" s="43">
        <f>'Actualizacion_430'!L72</f>
        <v/>
      </c>
      <c r="X348" s="43" t="inlineStr">
        <is>
          <t>https://doi.org/10.2196/73492</t>
        </is>
      </c>
      <c r="Y348" s="43" t="inlineStr">
        <is>
          <t>doi:10.2196/73492</t>
        </is>
      </c>
      <c r="Z348" s="43" t="inlineStr">
        <is>
          <t>Background: Digital assessment tools in health care are increasingly used to aid clinicians in diagnosing mental health conditions. Particularly since the quarantine and isolation guidelines of the COVID-19 pandemic moved much of health care online, there has been an accelerated adoption of digital assessment tools. The diagnostic accuracy of digital mental health assessment tools for a range of psychiatric conditions has yet to be fully explored, especially for their use in populations of older adults and children. Objective: This systematic review aims to (1) summarize recent studies on digital self-report question-and-answer–based mental health assessment tools for use in all ages across a range of psychiatric conditions (eg, the type and number of questions, if available; reference tests; timing; and blinding procedures), (2) present their validity (ie, diagnostic accuracy), and (3) assess study quality and applicability. Methods: The PRISMA-P (Preferred Reporting Items for Systematic Review and Meta-Analysis Protocols) guided the development of this protocol. The protocol has been registered with PROSPERO. The searches were guided by the PICO (population, intervention, comparator, and outcome) framework. A systematic search was conducted of the following databases of literature published since 2021: MEDLINE, Embase, Cochrane Library, ASSIA, Web of Science Core Collection, CINAHL, and PsycINFO. Searches of clinical trial databases and hand searching of reference lists will be completed. Two authors have independently screened titles and abstracts of identified papers and selected studies according to eligibility criteria, resolving inconsistencies through discussion. Full texts were screened following the same process. The authors extracted data using the Covidence data extraction tool (Veritas Health Innovation Ltd; eg, sensitivity and specificity). Two authors will use the Quality Assessment of Diagnostic Accuracy Studies 2 (QUADAS-2) tool to assess risk of bias for each full-text inclusion. Results: Scoping for this review began in December 2024. Searches of databases were completed in January 2025. Full-text screening and identification of the relevant gray literature were completed by the end of August 2025, and the final review is expected to be completed by December 2025. Conclusions: The review aims to present the validity and quality of the diagnostic accuracy of digital mental health assessment tools across different ages (including children and older adults), particularly following the COVID-19 pandemic due to the exponential increase in development and use of such tools. This review will provide evidence for the wider deployment of digital mental health assessment tools across a wide age range. There will also be a discussion about future research for digital tools and avenues for policy around digital mental health assessments.</t>
        </is>
      </c>
      <c r="AA348" s="43" t="inlineStr">
        <is>
          <t>title_abstract_plus_targeted_primary_source_verification</t>
        </is>
      </c>
      <c r="AB348" s="43">
        <f>COUNTIF($A$2:$A$707,A348)</f>
        <v/>
      </c>
    </row>
    <row r="349" ht="32" customHeight="1">
      <c r="A349" s="43" t="inlineStr">
        <is>
          <t>U-0072</t>
        </is>
      </c>
      <c r="B349" s="43" t="inlineStr">
        <is>
          <t>Update 2026</t>
        </is>
      </c>
      <c r="C349" s="43" t="inlineStr">
        <is>
          <t>Duplicate of prior corpus</t>
        </is>
      </c>
      <c r="D349" s="43" t="n">
        <v>72</v>
      </c>
      <c r="E349" s="43" t="n"/>
      <c r="F349" s="43" t="n">
        <v>32</v>
      </c>
      <c r="G349" s="130" t="n">
        <v>72</v>
      </c>
      <c r="H349" s="130" t="n">
        <v>2025</v>
      </c>
      <c r="I349" s="41" t="inlineStr">
        <is>
          <t>ASD-GraphNet: A novel graph learning approach for Autism Spectrum Disorder diagnosis using fMRI data</t>
        </is>
      </c>
      <c r="J349" s="43" t="inlineStr">
        <is>
          <t>10.1016/j.compbiomed.2025.110723</t>
        </is>
      </c>
      <c r="K349" s="43" t="inlineStr">
        <is>
          <t>Mina Zeraati and Amirehsan Davoodi</t>
        </is>
      </c>
      <c r="L349" s="41" t="inlineStr">
        <is>
          <t>Computers in Biology and Medicine</t>
        </is>
      </c>
      <c r="M349" s="43" t="inlineStr">
        <is>
          <t>article</t>
        </is>
      </c>
      <c r="N349" s="43" t="inlineStr">
        <is>
          <t>Elsevier Ltd</t>
        </is>
      </c>
      <c r="O349" s="43">
        <f>'Actualizacion_430'!B73</f>
        <v/>
      </c>
      <c r="P349" s="41">
        <f>'Actualizacion_430'!C73</f>
        <v/>
      </c>
      <c r="Q349" s="43">
        <f>'Actualizacion_430'!D73</f>
        <v/>
      </c>
      <c r="R349" s="43">
        <f>'Actualizacion_430'!E73</f>
        <v/>
      </c>
      <c r="S349" s="41">
        <f>'Actualizacion_430'!G73</f>
        <v/>
      </c>
      <c r="T349" s="41">
        <f>'Actualizacion_430'!I73</f>
        <v/>
      </c>
      <c r="U349" s="41">
        <f>'Actualizacion_430'!J73</f>
        <v/>
      </c>
      <c r="V349" s="43">
        <f>'Actualizacion_430'!K73</f>
        <v/>
      </c>
      <c r="W349" s="43">
        <f>'Actualizacion_430'!L73</f>
        <v/>
      </c>
      <c r="X349" s="43" t="inlineStr">
        <is>
          <t>https://www.sciencedirect.com/science/article/pii/S0010482525010741</t>
        </is>
      </c>
      <c r="Y349" s="43" t="inlineStr">
        <is>
          <t>doi:10.1016/j.compbiomed.2025.110723</t>
        </is>
      </c>
      <c r="Z349"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AA349" s="43" t="inlineStr">
        <is>
          <t>title_abstract_plus_targeted_primary_source_verification</t>
        </is>
      </c>
      <c r="AB349" s="43">
        <f>COUNTIF($A$2:$A$707,A349)</f>
        <v/>
      </c>
    </row>
    <row r="350" ht="32" customHeight="1">
      <c r="A350" s="43" t="inlineStr">
        <is>
          <t>U-0073</t>
        </is>
      </c>
      <c r="B350" s="43" t="inlineStr">
        <is>
          <t>Update 2026</t>
        </is>
      </c>
      <c r="C350" s="43" t="inlineStr">
        <is>
          <t>New record excluded</t>
        </is>
      </c>
      <c r="D350" s="43" t="n">
        <v>73</v>
      </c>
      <c r="E350" s="43" t="n"/>
      <c r="F350" s="43" t="n"/>
      <c r="G350" s="130" t="n">
        <v>73</v>
      </c>
      <c r="H350" s="130" t="n">
        <v>2026</v>
      </c>
      <c r="I350" s="41" t="inlineStr">
        <is>
          <t>Understanding Behavioral Influences on Eating Disorders and App Engagement to Inform Eating Disorder App Development: Qualitative Online Focus Groups With Adults With Lived Experience</t>
        </is>
      </c>
      <c r="J350" s="43" t="inlineStr">
        <is>
          <t>10.2196/79328</t>
        </is>
      </c>
      <c r="K350" s="43" t="inlineStr">
        <is>
          <t>Pamela Carien Thomas and Sarah Rowe and Kristina Curtis and Rachel Perowne and Pippa Bark</t>
        </is>
      </c>
      <c r="L350" s="41" t="inlineStr">
        <is>
          <t>JMIR Formative Research</t>
        </is>
      </c>
      <c r="M350" s="43" t="inlineStr">
        <is>
          <t>article</t>
        </is>
      </c>
      <c r="N350" s="43" t="inlineStr">
        <is>
          <t>JMIR Publications Inc.</t>
        </is>
      </c>
      <c r="O350" s="43">
        <f>'Actualizacion_430'!B74</f>
        <v/>
      </c>
      <c r="P350" s="41">
        <f>'Actualizacion_430'!C74</f>
        <v/>
      </c>
      <c r="Q350" s="43">
        <f>'Actualizacion_430'!D74</f>
        <v/>
      </c>
      <c r="R350" s="43">
        <f>'Actualizacion_430'!E74</f>
        <v/>
      </c>
      <c r="S350" s="41">
        <f>'Actualizacion_430'!G74</f>
        <v/>
      </c>
      <c r="T350" s="41">
        <f>'Actualizacion_430'!I74</f>
        <v/>
      </c>
      <c r="U350" s="41">
        <f>'Actualizacion_430'!J74</f>
        <v/>
      </c>
      <c r="V350" s="43">
        <f>'Actualizacion_430'!K74</f>
        <v/>
      </c>
      <c r="W350" s="43">
        <f>'Actualizacion_430'!L74</f>
        <v/>
      </c>
      <c r="X350" s="43" t="inlineStr">
        <is>
          <t>https://doi.org/10.2196/79328</t>
        </is>
      </c>
      <c r="Y350" s="43" t="inlineStr">
        <is>
          <t>doi:10.2196/79328</t>
        </is>
      </c>
      <c r="Z350" s="43" t="inlineStr">
        <is>
          <t>Background: Eating disorders (EDs) are severe mental health conditions driven by psychological, social, and emotional factors and have the highest mortality rate of any psychiatric disorder. Although evidence-based, theory-driven behavior change interventions are the gold standard, access to treatment remains limited. Digital interventions, such as apps, may offer accessible support for individuals with mild to moderate EDs; however, their development has rarely been guided by systematic behavior change frameworks. Consequently, many interventions inadequately target the mechanisms underlying ED behaviors and commonly lack involvement of people with lived experience. Objective: This study aimed to identify priority behavioral change targets for ED apps by capturing lived experience perspectives on the psychological, behavioral, and contextual factors maintaining disordered eating and driving app engagement. Using the capability, opportunity, motivation—behavior (COM-B) and theoretical domains framework (TDF), we mapped these determinants to identify where and how apps can most effectively enhance capability, opportunity, and motivation. Methods: In total, 6 small focus groups (2-5 participants per group) were conducted with 13 female and 5 male adults, including minority ethnic backgrounds, living in the United Kingdom with lived experience of an ED. Discussions explored (1) the psychological, social, and environmental determinants underpinning participants’ disordered eating behaviors and (2) the behavioral and contextual mechanisms influencing engagement with an ED app. A hybrid deductive-inductive thematic analysis was performed using the COM-B model and the TDF. Themes were mapped onto evidence-based behavior change techniques using the Theory and Techniques Tool. Results: This study identified clear behavior change targets for digital ED interventions, identifying requirements in 5 of 6 (83%) COM-B domains and 13 of 14 (93%) associated TDF domains for changing maladaptive ED behaviors and 5 of 6 (83%) COM-B and 12 of 14 (86%) TDF domains for sustaining app engagement. Although social support and emotional regulation were key influences, less commonly targeted domains, such as social or professional role and identity and belief in capabilities, emerged as powerful drivers in this population. Crucially, it demonstrated that effectiveness depended not only on which behavior change techniques were included but also on how they were implemented, as poorly delivered techniques can undermine engagement and exacerbate symptoms. Sex and cultural background moderated almost every domain, highlighting the necessity of personalized, adaptive delivery and the inadequacy of one-size-fits-all approaches. Conclusions: As the first study to apply the COM-B and TDF frameworks to both disordered eating behaviors and app engagement, it identifies previously overlooked behavioral mechanisms and design pitfalls, including how poorly delivered techniques can undermine recovery. It provides a practical blueprint for developing safer, more personalized, and behaviorally effective ED apps. Significant work is needed to advance apps in line with these recommendations, supported by ongoing collaboration with diverse people with lived experience.</t>
        </is>
      </c>
      <c r="AA350" s="43" t="inlineStr">
        <is>
          <t>title_abstract_plus_targeted_primary_source_verification</t>
        </is>
      </c>
      <c r="AB350" s="43">
        <f>COUNTIF($A$2:$A$707,A350)</f>
        <v/>
      </c>
    </row>
    <row r="351" ht="32" customHeight="1">
      <c r="A351" s="43" t="inlineStr">
        <is>
          <t>U-0074</t>
        </is>
      </c>
      <c r="B351" s="43" t="inlineStr">
        <is>
          <t>Update 2026</t>
        </is>
      </c>
      <c r="C351" s="43" t="inlineStr">
        <is>
          <t>New provisional candidate</t>
        </is>
      </c>
      <c r="D351" s="43" t="n">
        <v>74</v>
      </c>
      <c r="E351" s="43" t="n"/>
      <c r="F351" s="43" t="n"/>
      <c r="G351" s="130" t="n">
        <v>74</v>
      </c>
      <c r="H351" s="130" t="n">
        <v>2025</v>
      </c>
      <c r="I351" s="41" t="inlineStr">
        <is>
          <t>Deep neurocomputational fusion for ASD diagnosis using multi-domain EEG analysis</t>
        </is>
      </c>
      <c r="J351" s="43" t="inlineStr">
        <is>
          <t>10.1016/j.neucom.2025.130353</t>
        </is>
      </c>
      <c r="K351" s="43" t="inlineStr">
        <is>
          <t>Abdur Rasool and Saba Aslam and Yongjie Xu and Yishan Wang and Yi Pan and Weiyang Chen</t>
        </is>
      </c>
      <c r="L351" s="41" t="inlineStr">
        <is>
          <t>Neurocomputing</t>
        </is>
      </c>
      <c r="M351" s="43" t="inlineStr">
        <is>
          <t>article</t>
        </is>
      </c>
      <c r="N351" s="43" t="inlineStr">
        <is>
          <t>Elsevier B.V.</t>
        </is>
      </c>
      <c r="O351" s="43">
        <f>'Actualizacion_430'!B75</f>
        <v/>
      </c>
      <c r="P351" s="41">
        <f>'Actualizacion_430'!C75</f>
        <v/>
      </c>
      <c r="Q351" s="43">
        <f>'Actualizacion_430'!D75</f>
        <v/>
      </c>
      <c r="R351" s="43">
        <f>'Actualizacion_430'!E75</f>
        <v/>
      </c>
      <c r="S351" s="41">
        <f>'Actualizacion_430'!G75</f>
        <v/>
      </c>
      <c r="T351" s="41">
        <f>'Actualizacion_430'!I75</f>
        <v/>
      </c>
      <c r="U351" s="41">
        <f>'Actualizacion_430'!J75</f>
        <v/>
      </c>
      <c r="V351" s="43">
        <f>'Actualizacion_430'!K75</f>
        <v/>
      </c>
      <c r="W351" s="43">
        <f>'Actualizacion_430'!L75</f>
        <v/>
      </c>
      <c r="X351" s="43" t="inlineStr">
        <is>
          <t>https://www.sciencedirect.com/science/article/pii/S0925231225010252</t>
        </is>
      </c>
      <c r="Y351" s="43" t="inlineStr">
        <is>
          <t>doi:10.1016/j.neucom.2025.130353</t>
        </is>
      </c>
      <c r="Z351" s="43"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AA351" s="43" t="inlineStr">
        <is>
          <t>title_abstract_plus_targeted_primary_source_verification</t>
        </is>
      </c>
      <c r="AB351" s="43">
        <f>COUNTIF($A$2:$A$707,A351)</f>
        <v/>
      </c>
    </row>
    <row r="352" ht="32" customHeight="1">
      <c r="A352" s="43" t="inlineStr">
        <is>
          <t>U-0075</t>
        </is>
      </c>
      <c r="B352" s="43" t="inlineStr">
        <is>
          <t>Update 2026</t>
        </is>
      </c>
      <c r="C352" s="43" t="inlineStr">
        <is>
          <t>New record excluded</t>
        </is>
      </c>
      <c r="D352" s="43" t="n">
        <v>75</v>
      </c>
      <c r="E352" s="43" t="n"/>
      <c r="F352" s="43" t="n"/>
      <c r="G352" s="130" t="n">
        <v>75</v>
      </c>
      <c r="H352" s="130" t="n">
        <v>2026</v>
      </c>
      <c r="I352" s="41" t="inlineStr">
        <is>
          <t>The Structure of Psychopathology on Reddit: Network Analysis of Mental Health Communities in Relation to the ICD Diagnostic System</t>
        </is>
      </c>
      <c r="J352" s="43" t="inlineStr">
        <is>
          <t>10.2196/80958</t>
        </is>
      </c>
      <c r="K352" s="43" t="inlineStr">
        <is>
          <t>Bojan Evkoski and Srebrenka Letina and Petra Kralj Novak</t>
        </is>
      </c>
      <c r="L352" s="41" t="inlineStr">
        <is>
          <t>Journal of Medical Internet Research</t>
        </is>
      </c>
      <c r="M352" s="43" t="inlineStr">
        <is>
          <t>article</t>
        </is>
      </c>
      <c r="N352" s="43" t="inlineStr">
        <is>
          <t>JMIR Publications Inc.</t>
        </is>
      </c>
      <c r="O352" s="43">
        <f>'Actualizacion_430'!B76</f>
        <v/>
      </c>
      <c r="P352" s="41">
        <f>'Actualizacion_430'!C76</f>
        <v/>
      </c>
      <c r="Q352" s="43">
        <f>'Actualizacion_430'!D76</f>
        <v/>
      </c>
      <c r="R352" s="43">
        <f>'Actualizacion_430'!E76</f>
        <v/>
      </c>
      <c r="S352" s="41">
        <f>'Actualizacion_430'!G76</f>
        <v/>
      </c>
      <c r="T352" s="41">
        <f>'Actualizacion_430'!I76</f>
        <v/>
      </c>
      <c r="U352" s="41">
        <f>'Actualizacion_430'!J76</f>
        <v/>
      </c>
      <c r="V352" s="43">
        <f>'Actualizacion_430'!K76</f>
        <v/>
      </c>
      <c r="W352" s="43">
        <f>'Actualizacion_430'!L76</f>
        <v/>
      </c>
      <c r="X352" s="43" t="inlineStr">
        <is>
          <t>https://doi.org/10.2196/80958</t>
        </is>
      </c>
      <c r="Y352" s="43" t="inlineStr">
        <is>
          <t>doi:10.2196/80958</t>
        </is>
      </c>
      <c r="Z352" s="43" t="inlineStr">
        <is>
          <t>Background: Social media platforms such as Reddit have become important spaces where individuals articulate their distress, seek support, and explore alternative ways of understanding mental health outside traditional institutional frameworks. These environments provide an opportunity to examine mental health discourse at scale, offering perspectives that extend beyond traditional clinical and research settings. Objective: This study aims to examine the structure of mental health communities on Reddit by identifying patterns of association between mental disorders reflected in user activity and assessing how these relationships align with established diagnostic categories in the ICD (International Classification of Diseases). Methods: We manually curated 114 Reddit communities focused on specific mental health conditions from the 20,000 most active subreddits in 2022. Each community was labeled into 49 disorders and categorized under 9 ICD diagnostic categories within the group of mental and behavioral disorders, collectively known as the F codes. We constructed a disorder association network by identifying statistically significant user overlaps based on coposting across subreddit pairs using a bipartite configuration model, with Bonferroni-corrected significance (P&lt;.001). We analyzed the connectivity of the network within and across diagnostic categories, examining inter- and intracategory links. Finally, we compared the structure of disorder associations inferred from Reddit with the ICD classification derived from diagnostic criteria using hierarchical clustering. Results: The inferred Reddit network of psychopathology revealed an interconnected structure (density=0.135), with all but 6 disorders forming a single giant component that spans across all 9 diagnostic categories. The most prominent disorders by number of users included hyperkinetic disorders (85,000), depressive episodes and recurrent depressive disorders (73,000), habit and impulse disorders (69,000), pervasive developmental disorders (52,000), and generalized anxiety disorder (44,000). In terms of connectivity, posttraumatic stress disorder (17/48 of all possible connections), obsessive-compulsive disorder (16/48), and depersonalization-derealization disorder (15/48) emerged as the most central in the network of positive disorder associations, while schizotypal disorder, avoidant personality disorder, and agoraphobia were the most central when accounting for the association strength. At the level of disorder categories, several disorders, such as bipolar disorder and premenstrual dysphoric disorder, displayed high intercategory associations but weak intracategory ties, indicating blurred diagnostic boundaries. The network of negative coposting associations revealed a divergence from the expectations of past research; for instance, addiction-related communities (eg, alcohol and opioids) were negatively associated with much of the broader mental health discourse. Finally, hierarchical comparisons showed moderate overlap between the Reddit network of disorder associations and the ICD network of diagnostic criteria, both in pairwise edge similarity (13% of edges present in both networks) and overall clustering (Adjusted Rand Index=0.295). Conclusions: Reddit-based mental health communities reveal a complementary structure of disorder associations shaped by lived experience, often diverging from formal diagnostic criteria and exhibiting patterns of association that do not align with established diagnostic boundaries.</t>
        </is>
      </c>
      <c r="AA352" s="43" t="inlineStr">
        <is>
          <t>title_abstract_plus_targeted_primary_source_verification</t>
        </is>
      </c>
      <c r="AB352" s="43">
        <f>COUNTIF($A$2:$A$707,A352)</f>
        <v/>
      </c>
    </row>
    <row r="353" ht="32" customHeight="1">
      <c r="A353" s="43" t="inlineStr">
        <is>
          <t>U-0076</t>
        </is>
      </c>
      <c r="B353" s="43" t="inlineStr">
        <is>
          <t>Update 2026</t>
        </is>
      </c>
      <c r="C353" s="43" t="inlineStr">
        <is>
          <t>New provisional candidate</t>
        </is>
      </c>
      <c r="D353" s="43" t="n">
        <v>76</v>
      </c>
      <c r="E353" s="43" t="n"/>
      <c r="F353" s="43" t="n"/>
      <c r="G353" s="130" t="n">
        <v>76</v>
      </c>
      <c r="H353" s="130" t="n">
        <v>2025</v>
      </c>
      <c r="I353" s="41" t="inlineStr">
        <is>
          <t>Female autism categorization using CNN based NeuroNet57 and ant colony optimization</t>
        </is>
      </c>
      <c r="J353" s="43" t="inlineStr">
        <is>
          <t>10.1016/j.compbiomed.2025.109926</t>
        </is>
      </c>
      <c r="K353" s="43" t="inlineStr">
        <is>
          <t>Adnan Ashraf and Qingjie Zhao and Waqas Haider Bangyal and Mudassar Raza and Mudassar Iqbal</t>
        </is>
      </c>
      <c r="L353" s="41" t="inlineStr">
        <is>
          <t>Computers in Biology and Medicine</t>
        </is>
      </c>
      <c r="M353" s="43" t="inlineStr">
        <is>
          <t>article</t>
        </is>
      </c>
      <c r="N353" s="43" t="inlineStr">
        <is>
          <t>Elsevier Ltd</t>
        </is>
      </c>
      <c r="O353" s="43">
        <f>'Actualizacion_430'!B77</f>
        <v/>
      </c>
      <c r="P353" s="41">
        <f>'Actualizacion_430'!C77</f>
        <v/>
      </c>
      <c r="Q353" s="43">
        <f>'Actualizacion_430'!D77</f>
        <v/>
      </c>
      <c r="R353" s="43">
        <f>'Actualizacion_430'!E77</f>
        <v/>
      </c>
      <c r="S353" s="41">
        <f>'Actualizacion_430'!G77</f>
        <v/>
      </c>
      <c r="T353" s="41">
        <f>'Actualizacion_430'!I77</f>
        <v/>
      </c>
      <c r="U353" s="41">
        <f>'Actualizacion_430'!J77</f>
        <v/>
      </c>
      <c r="V353" s="43">
        <f>'Actualizacion_430'!K77</f>
        <v/>
      </c>
      <c r="W353" s="43">
        <f>'Actualizacion_430'!L77</f>
        <v/>
      </c>
      <c r="X353" s="43" t="inlineStr">
        <is>
          <t>https://www.sciencedirect.com/science/article/pii/S001048252500277X</t>
        </is>
      </c>
      <c r="Y353" s="43" t="inlineStr">
        <is>
          <t>doi:10.1016/j.compbiomed.2025.109926</t>
        </is>
      </c>
      <c r="Z353" s="43"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AA353" s="43" t="inlineStr">
        <is>
          <t>title_abstract_plus_targeted_primary_source_verification</t>
        </is>
      </c>
      <c r="AB353" s="43">
        <f>COUNTIF($A$2:$A$707,A353)</f>
        <v/>
      </c>
    </row>
    <row r="354" ht="32" customHeight="1">
      <c r="A354" s="43" t="inlineStr">
        <is>
          <t>U-0077</t>
        </is>
      </c>
      <c r="B354" s="43" t="inlineStr">
        <is>
          <t>Update 2026</t>
        </is>
      </c>
      <c r="C354" s="43" t="inlineStr">
        <is>
          <t>New record excluded</t>
        </is>
      </c>
      <c r="D354" s="43" t="n">
        <v>77</v>
      </c>
      <c r="E354" s="43" t="n"/>
      <c r="F354" s="43" t="n"/>
      <c r="G354" s="130" t="n">
        <v>77</v>
      </c>
      <c r="H354" s="130" t="n">
        <v>2025</v>
      </c>
      <c r="I354" s="41" t="inlineStr">
        <is>
          <t>Perceived Sensitivity of Sensor-Based Digital Health Data: A Qualitative Interview Study (Preprint)</t>
        </is>
      </c>
      <c r="J354" s="43" t="inlineStr">
        <is>
          <t>10.2196/78788</t>
        </is>
      </c>
      <c r="K354" s="43" t="inlineStr">
        <is>
          <t>Christine Deeney and Anika Sonig and Meghan E Hurley and Birkan Tunç and Eric A Storch and John D Herrington and Jennifer Blumenthal-Barby and Kristin Kostick-Quenet</t>
        </is>
      </c>
      <c r="L354" s="41" t="inlineStr">
        <is>
          <t>JMIR mHealth and uHealth</t>
        </is>
      </c>
      <c r="M354" s="43" t="inlineStr">
        <is>
          <t>article</t>
        </is>
      </c>
      <c r="N354" s="43" t="inlineStr">
        <is>
          <t>JMIR Publications Inc.</t>
        </is>
      </c>
      <c r="O354" s="43">
        <f>'Actualizacion_430'!B78</f>
        <v/>
      </c>
      <c r="P354" s="41">
        <f>'Actualizacion_430'!C78</f>
        <v/>
      </c>
      <c r="Q354" s="43">
        <f>'Actualizacion_430'!D78</f>
        <v/>
      </c>
      <c r="R354" s="43">
        <f>'Actualizacion_430'!E78</f>
        <v/>
      </c>
      <c r="S354" s="41">
        <f>'Actualizacion_430'!G78</f>
        <v/>
      </c>
      <c r="T354" s="41">
        <f>'Actualizacion_430'!I78</f>
        <v/>
      </c>
      <c r="U354" s="41">
        <f>'Actualizacion_430'!J78</f>
        <v/>
      </c>
      <c r="V354" s="43">
        <f>'Actualizacion_430'!K78</f>
        <v/>
      </c>
      <c r="W354" s="43">
        <f>'Actualizacion_430'!L78</f>
        <v/>
      </c>
      <c r="X354" s="43" t="inlineStr">
        <is>
          <t>https://doi.org/10.2196/78788</t>
        </is>
      </c>
      <c r="Y354" s="43" t="inlineStr">
        <is>
          <t>doi:10.2196/78788</t>
        </is>
      </c>
      <c r="Z354" s="43" t="n"/>
      <c r="AA354" s="43" t="inlineStr">
        <is>
          <t>title_abstract_plus_targeted_primary_source_verification</t>
        </is>
      </c>
      <c r="AB354" s="43">
        <f>COUNTIF($A$2:$A$707,A354)</f>
        <v/>
      </c>
    </row>
    <row r="355" ht="32" customHeight="1">
      <c r="A355" s="43" t="inlineStr">
        <is>
          <t>U-0078</t>
        </is>
      </c>
      <c r="B355" s="43" t="inlineStr">
        <is>
          <t>Update 2026</t>
        </is>
      </c>
      <c r="C355" s="43" t="inlineStr">
        <is>
          <t>New provisional candidate</t>
        </is>
      </c>
      <c r="D355" s="43" t="n">
        <v>78</v>
      </c>
      <c r="E355" s="43" t="n"/>
      <c r="F355" s="43" t="n"/>
      <c r="G355" s="130" t="n">
        <v>78</v>
      </c>
      <c r="H355" s="130" t="n">
        <v>2025</v>
      </c>
      <c r="I355" s="41" t="inlineStr">
        <is>
          <t>Capsule DenseNet++: Enhanced autism detection framework with deep learning and reinforcement learning-based lifestyle recommendation</t>
        </is>
      </c>
      <c r="J355" s="43" t="inlineStr">
        <is>
          <t>10.1016/j.compbiomed.2025.110038</t>
        </is>
      </c>
      <c r="K355" s="43" t="inlineStr">
        <is>
          <t>Ahmed Ibrahim Alutaibi and Sunil Kumar Sharma and Ahmad Raza Khan</t>
        </is>
      </c>
      <c r="L355" s="41" t="inlineStr">
        <is>
          <t>Computers in Biology and Medicine</t>
        </is>
      </c>
      <c r="M355" s="43" t="inlineStr">
        <is>
          <t>article</t>
        </is>
      </c>
      <c r="N355" s="43" t="inlineStr">
        <is>
          <t>Elsevier Ltd</t>
        </is>
      </c>
      <c r="O355" s="43">
        <f>'Actualizacion_430'!B79</f>
        <v/>
      </c>
      <c r="P355" s="41">
        <f>'Actualizacion_430'!C79</f>
        <v/>
      </c>
      <c r="Q355" s="43">
        <f>'Actualizacion_430'!D79</f>
        <v/>
      </c>
      <c r="R355" s="43">
        <f>'Actualizacion_430'!E79</f>
        <v/>
      </c>
      <c r="S355" s="41">
        <f>'Actualizacion_430'!G79</f>
        <v/>
      </c>
      <c r="T355" s="41">
        <f>'Actualizacion_430'!I79</f>
        <v/>
      </c>
      <c r="U355" s="41">
        <f>'Actualizacion_430'!J79</f>
        <v/>
      </c>
      <c r="V355" s="43">
        <f>'Actualizacion_430'!K79</f>
        <v/>
      </c>
      <c r="W355" s="43">
        <f>'Actualizacion_430'!L79</f>
        <v/>
      </c>
      <c r="X355" s="43" t="inlineStr">
        <is>
          <t>https://www.sciencedirect.com/science/article/pii/S0010482525003890</t>
        </is>
      </c>
      <c r="Y355" s="43" t="inlineStr">
        <is>
          <t>doi:10.1016/j.compbiomed.2025.110038</t>
        </is>
      </c>
      <c r="Z355" s="43"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AA355" s="43" t="inlineStr">
        <is>
          <t>title_abstract_plus_targeted_primary_source_verification</t>
        </is>
      </c>
      <c r="AB355" s="43">
        <f>COUNTIF($A$2:$A$707,A355)</f>
        <v/>
      </c>
    </row>
    <row r="356" ht="32" customHeight="1">
      <c r="A356" s="43" t="inlineStr">
        <is>
          <t>U-0079</t>
        </is>
      </c>
      <c r="B356" s="43" t="inlineStr">
        <is>
          <t>Update 2026</t>
        </is>
      </c>
      <c r="C356" s="43" t="inlineStr">
        <is>
          <t>New record excluded</t>
        </is>
      </c>
      <c r="D356" s="43" t="n">
        <v>79</v>
      </c>
      <c r="E356" s="43" t="n"/>
      <c r="F356" s="43" t="n"/>
      <c r="G356" s="130" t="n">
        <v>79</v>
      </c>
      <c r="H356" s="130" t="n">
        <v>2026</v>
      </c>
      <c r="I356" s="41" t="inlineStr">
        <is>
          <t>Expression of Concern: Data Mining–Based Model for Computer-Aided Diagnosis of Autism and Gelotophobia: Mixed Methods Deep Learning Approach (JMIR Formative Research (2025) 9 (e72115) DOI: 10.2196/72115)</t>
        </is>
      </c>
      <c r="J356" s="43" t="inlineStr">
        <is>
          <t>10.2196/91833</t>
        </is>
      </c>
      <c r="K356" s="43" t="n"/>
      <c r="L356" s="41" t="inlineStr">
        <is>
          <t>JMIR Formative Research</t>
        </is>
      </c>
      <c r="M356" s="43" t="inlineStr">
        <is>
          <t>article</t>
        </is>
      </c>
      <c r="N356" s="43" t="inlineStr">
        <is>
          <t>JMIR Publications Inc.</t>
        </is>
      </c>
      <c r="O356" s="43">
        <f>'Actualizacion_430'!B80</f>
        <v/>
      </c>
      <c r="P356" s="41">
        <f>'Actualizacion_430'!C80</f>
        <v/>
      </c>
      <c r="Q356" s="43">
        <f>'Actualizacion_430'!D80</f>
        <v/>
      </c>
      <c r="R356" s="43">
        <f>'Actualizacion_430'!E80</f>
        <v/>
      </c>
      <c r="S356" s="41">
        <f>'Actualizacion_430'!G80</f>
        <v/>
      </c>
      <c r="T356" s="41">
        <f>'Actualizacion_430'!I80</f>
        <v/>
      </c>
      <c r="U356" s="41">
        <f>'Actualizacion_430'!J80</f>
        <v/>
      </c>
      <c r="V356" s="43">
        <f>'Actualizacion_430'!K80</f>
        <v/>
      </c>
      <c r="W356" s="43">
        <f>'Actualizacion_430'!L80</f>
        <v/>
      </c>
      <c r="X356" s="43" t="inlineStr">
        <is>
          <t>https://formative.jmir.org/2026/1/e91833</t>
        </is>
      </c>
      <c r="Y356" s="43" t="inlineStr">
        <is>
          <t>doi:10.2196/91833</t>
        </is>
      </c>
      <c r="Z356" s="43" t="inlineStr">
        <is>
          <t>Following the publication of this article [1] concerns were raised regarding the validity of the dataset used. The JMIR Publications Editorial Office is investigating this matter and in the interim issues this expression of concern.</t>
        </is>
      </c>
      <c r="AA356" s="43" t="inlineStr">
        <is>
          <t>title_abstract_plus_targeted_primary_source_verification</t>
        </is>
      </c>
      <c r="AB356" s="43">
        <f>COUNTIF($A$2:$A$707,A356)</f>
        <v/>
      </c>
    </row>
    <row r="357" ht="32" customHeight="1">
      <c r="A357" s="43" t="inlineStr">
        <is>
          <t>U-0080</t>
        </is>
      </c>
      <c r="B357" s="43" t="inlineStr">
        <is>
          <t>Update 2026</t>
        </is>
      </c>
      <c r="C357" s="43" t="inlineStr">
        <is>
          <t>Duplicate of prior corpus</t>
        </is>
      </c>
      <c r="D357" s="43" t="n">
        <v>80</v>
      </c>
      <c r="E357" s="43" t="n"/>
      <c r="F357" s="43" t="n">
        <v>285</v>
      </c>
      <c r="G357" s="130" t="n">
        <v>80</v>
      </c>
      <c r="H357" s="130" t="n">
        <v>2025</v>
      </c>
      <c r="I357" s="41" t="inlineStr">
        <is>
          <t>Exploring pesticide risk in autism via integrative machine learning and network toxicology</t>
        </is>
      </c>
      <c r="J357" s="43" t="inlineStr">
        <is>
          <t>10.1016/j.ecoenv.2025.118233</t>
        </is>
      </c>
      <c r="K357" s="43" t="inlineStr">
        <is>
          <t>Ling Qi and Jingran Yang and Qiao Niu and Jianan Li</t>
        </is>
      </c>
      <c r="L357" s="41" t="inlineStr">
        <is>
          <t>Ecotoxicology and Environmental Safety</t>
        </is>
      </c>
      <c r="M357" s="43" t="inlineStr">
        <is>
          <t>article</t>
        </is>
      </c>
      <c r="N357" s="43" t="inlineStr">
        <is>
          <t>Academic Press</t>
        </is>
      </c>
      <c r="O357" s="43">
        <f>'Actualizacion_430'!B81</f>
        <v/>
      </c>
      <c r="P357" s="41">
        <f>'Actualizacion_430'!C81</f>
        <v/>
      </c>
      <c r="Q357" s="43">
        <f>'Actualizacion_430'!D81</f>
        <v/>
      </c>
      <c r="R357" s="43">
        <f>'Actualizacion_430'!E81</f>
        <v/>
      </c>
      <c r="S357" s="41">
        <f>'Actualizacion_430'!G81</f>
        <v/>
      </c>
      <c r="T357" s="41">
        <f>'Actualizacion_430'!I81</f>
        <v/>
      </c>
      <c r="U357" s="41">
        <f>'Actualizacion_430'!J81</f>
        <v/>
      </c>
      <c r="V357" s="43">
        <f>'Actualizacion_430'!K81</f>
        <v/>
      </c>
      <c r="W357" s="43">
        <f>'Actualizacion_430'!L81</f>
        <v/>
      </c>
      <c r="X357" s="43" t="inlineStr">
        <is>
          <t>https://www.sciencedirect.com/science/article/pii/S014765132500569X</t>
        </is>
      </c>
      <c r="Y357" s="43" t="inlineStr">
        <is>
          <t>doi:10.1016/j.ecoenv.2025.118233</t>
        </is>
      </c>
      <c r="Z357" s="43"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AA357" s="43" t="inlineStr">
        <is>
          <t>title_abstract_plus_targeted_primary_source_verification</t>
        </is>
      </c>
      <c r="AB357" s="43">
        <f>COUNTIF($A$2:$A$707,A357)</f>
        <v/>
      </c>
    </row>
    <row r="358" ht="32" customHeight="1">
      <c r="A358" s="43" t="inlineStr">
        <is>
          <t>U-0081</t>
        </is>
      </c>
      <c r="B358" s="43" t="inlineStr">
        <is>
          <t>Update 2026</t>
        </is>
      </c>
      <c r="C358" s="43" t="inlineStr">
        <is>
          <t>New provisional candidate</t>
        </is>
      </c>
      <c r="D358" s="43" t="n">
        <v>81</v>
      </c>
      <c r="E358" s="43" t="n"/>
      <c r="F358" s="43" t="n"/>
      <c r="G358" s="130" t="n">
        <v>81</v>
      </c>
      <c r="H358" s="130" t="n">
        <v>2025</v>
      </c>
      <c r="I358" s="41" t="inlineStr">
        <is>
          <t>Self-training EEG discrimination model with weakly supervised sample construction: An age-based perspective on ASD evaluation</t>
        </is>
      </c>
      <c r="J358" s="43" t="inlineStr">
        <is>
          <t>10.1016/j.neunet.2025.107337</t>
        </is>
      </c>
      <c r="K358" s="43" t="inlineStr">
        <is>
          <t>Tengfei Gao and Dan Chen and Meiqi Zhou and Yaodong Wang and Yiping Zuo and Weiping Tu and Xiaoli Li and Jingying Chen</t>
        </is>
      </c>
      <c r="L358" s="41" t="inlineStr">
        <is>
          <t>Neural Networks</t>
        </is>
      </c>
      <c r="M358" s="43" t="inlineStr">
        <is>
          <t>article</t>
        </is>
      </c>
      <c r="N358" s="43" t="inlineStr">
        <is>
          <t>Elsevier Ltd</t>
        </is>
      </c>
      <c r="O358" s="43">
        <f>'Actualizacion_430'!B82</f>
        <v/>
      </c>
      <c r="P358" s="41">
        <f>'Actualizacion_430'!C82</f>
        <v/>
      </c>
      <c r="Q358" s="43">
        <f>'Actualizacion_430'!D82</f>
        <v/>
      </c>
      <c r="R358" s="43">
        <f>'Actualizacion_430'!E82</f>
        <v/>
      </c>
      <c r="S358" s="41">
        <f>'Actualizacion_430'!G82</f>
        <v/>
      </c>
      <c r="T358" s="41">
        <f>'Actualizacion_430'!I82</f>
        <v/>
      </c>
      <c r="U358" s="41">
        <f>'Actualizacion_430'!J82</f>
        <v/>
      </c>
      <c r="V358" s="43">
        <f>'Actualizacion_430'!K82</f>
        <v/>
      </c>
      <c r="W358" s="43">
        <f>'Actualizacion_430'!L82</f>
        <v/>
      </c>
      <c r="X358" s="43" t="inlineStr">
        <is>
          <t>https://www.sciencedirect.com/science/article/pii/S0893608025002163</t>
        </is>
      </c>
      <c r="Y358" s="43" t="inlineStr">
        <is>
          <t>doi:10.1016/j.neunet.2025.107337</t>
        </is>
      </c>
      <c r="Z358" s="43"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AA358" s="43" t="inlineStr">
        <is>
          <t>title_abstract_plus_targeted_primary_source_verification</t>
        </is>
      </c>
      <c r="AB358" s="43">
        <f>COUNTIF($A$2:$A$707,A358)</f>
        <v/>
      </c>
    </row>
    <row r="359" ht="32" customHeight="1">
      <c r="A359" s="43" t="inlineStr">
        <is>
          <t>U-0082</t>
        </is>
      </c>
      <c r="B359" s="43" t="inlineStr">
        <is>
          <t>Update 2026</t>
        </is>
      </c>
      <c r="C359" s="43" t="inlineStr">
        <is>
          <t>New record excluded</t>
        </is>
      </c>
      <c r="D359" s="43" t="n">
        <v>82</v>
      </c>
      <c r="E359" s="43" t="n"/>
      <c r="F359" s="43" t="n"/>
      <c r="G359" s="130" t="n">
        <v>82</v>
      </c>
      <c r="H359" s="130" t="n">
        <v>2026</v>
      </c>
      <c r="I359" s="41" t="inlineStr">
        <is>
          <t>AI-Enabled Smart Glasses for Active Aging: Scoping Review</t>
        </is>
      </c>
      <c r="J359" s="43" t="inlineStr">
        <is>
          <t>10.2196/81157</t>
        </is>
      </c>
      <c r="K359" s="43" t="inlineStr">
        <is>
          <t>Claudio Delgado-Morales and Juan Jesús García-Iglesias and Ana Duarte-Hueros</t>
        </is>
      </c>
      <c r="L359" s="41" t="inlineStr">
        <is>
          <t>JMIR Aging</t>
        </is>
      </c>
      <c r="M359" s="43" t="inlineStr">
        <is>
          <t>article</t>
        </is>
      </c>
      <c r="N359" s="43" t="inlineStr">
        <is>
          <t>JMIR Publications Inc.</t>
        </is>
      </c>
      <c r="O359" s="43">
        <f>'Actualizacion_430'!B83</f>
        <v/>
      </c>
      <c r="P359" s="41">
        <f>'Actualizacion_430'!C83</f>
        <v/>
      </c>
      <c r="Q359" s="43">
        <f>'Actualizacion_430'!D83</f>
        <v/>
      </c>
      <c r="R359" s="43">
        <f>'Actualizacion_430'!E83</f>
        <v/>
      </c>
      <c r="S359" s="41">
        <f>'Actualizacion_430'!G83</f>
        <v/>
      </c>
      <c r="T359" s="41">
        <f>'Actualizacion_430'!I83</f>
        <v/>
      </c>
      <c r="U359" s="41">
        <f>'Actualizacion_430'!J83</f>
        <v/>
      </c>
      <c r="V359" s="43">
        <f>'Actualizacion_430'!K83</f>
        <v/>
      </c>
      <c r="W359" s="43">
        <f>'Actualizacion_430'!L83</f>
        <v/>
      </c>
      <c r="X359" s="43" t="inlineStr">
        <is>
          <t>https://doi.org/10.2196/81157</t>
        </is>
      </c>
      <c r="Y359" s="43" t="inlineStr">
        <is>
          <t>doi:10.2196/81157</t>
        </is>
      </c>
      <c r="Z359" s="43" t="inlineStr">
        <is>
          <t>Background: The daily use of digital technologies is transforming the day-to-day lives of older adults. Among these technologies, artificial intelligence–enabled smart glasses have recently emerged, which allow constant interaction with the device itself and with the environment. They are designed to be used for multitasking, including options such as being able to take photographs and/or videos; record immersive audio; make calls; and share multimedia content through voice commands, touch, or blink detection. Objective: The aim of this study was to map the existing evidence and gain insight into the effectiveness and potential benefits of artificial intelligence–enabled smart glasses in promoting active living in old age. Methods: A scoping review was performed following the PRISMA-ScR (Preferred Reporting Items for Systematic Reviews and Meta-Analyses extension for Scoping Reviews) statement by consulting the PubMed, Scopus, and Web of Science databases using a search strategy and syntax (“smart glasses” AND (“older adult” OR elderly OR aging) AND health). The review process was conducted through the Covidence online platform, and the final review protocol was prospectively registered in the Open Science Framework. Both the research question and eligibility criteria were based on the population, concept, and context framework for scoping reviews. Results: From a total of 58 papers identified, 6 (10.3%) studies were finally included (2 pilot studies, 2 technological development studies with experimental validation of a prototype, 1 mixed methods feasibility trial, and 1 survey) published between 2015 and 2023 after eliminating duplications and screening titles, abstracts, and keywords. The results suggest that the use of artificial intelligence–enabled smart glasses may contribute to improving the quality of life, independence, autonomy, motor functions, and social interactions of older adults. Conclusions: Because of the novelty of this type of digital technology, there is very little research on this topic at present. Moreover, the adoption and implementation of artificial intelligence–enabled smart glasses are conditioned by hindering factors such as data protection, the high price, and the lack of compatibility with conventional prescription glasses, as well as the lack of evaluation of their effectiveness, usability, and acceptance.</t>
        </is>
      </c>
      <c r="AA359" s="43" t="inlineStr">
        <is>
          <t>title_abstract_plus_targeted_primary_source_verification</t>
        </is>
      </c>
      <c r="AB359" s="43">
        <f>COUNTIF($A$2:$A$707,A359)</f>
        <v/>
      </c>
    </row>
    <row r="360" ht="32" customHeight="1">
      <c r="A360" s="43" t="inlineStr">
        <is>
          <t>U-0083</t>
        </is>
      </c>
      <c r="B360" s="43" t="inlineStr">
        <is>
          <t>Update 2026</t>
        </is>
      </c>
      <c r="C360" s="43" t="inlineStr">
        <is>
          <t>New record excluded</t>
        </is>
      </c>
      <c r="D360" s="43" t="n">
        <v>83</v>
      </c>
      <c r="E360" s="43" t="n"/>
      <c r="F360" s="43" t="n"/>
      <c r="G360" s="130" t="n">
        <v>83</v>
      </c>
      <c r="H360" s="130" t="n">
        <v>2026</v>
      </c>
      <c r="I360" s="41" t="inlineStr">
        <is>
          <t>Embodied Intelligence Applications in Health Care Populations: Scoping Review</t>
        </is>
      </c>
      <c r="J360" s="43" t="inlineStr">
        <is>
          <t>10.2196/83871</t>
        </is>
      </c>
      <c r="K360" s="43" t="inlineStr">
        <is>
          <t>Wan Shu and Ying Zhou and Erhong Sun and Lei Deng and Xuchun Ye</t>
        </is>
      </c>
      <c r="L360" s="41" t="inlineStr">
        <is>
          <t>Journal of Medical Internet Research</t>
        </is>
      </c>
      <c r="M360" s="43" t="inlineStr">
        <is>
          <t>article</t>
        </is>
      </c>
      <c r="N360" s="43" t="inlineStr">
        <is>
          <t>JMIR Publications Inc.</t>
        </is>
      </c>
      <c r="O360" s="43">
        <f>'Actualizacion_430'!B84</f>
        <v/>
      </c>
      <c r="P360" s="41">
        <f>'Actualizacion_430'!C84</f>
        <v/>
      </c>
      <c r="Q360" s="43">
        <f>'Actualizacion_430'!D84</f>
        <v/>
      </c>
      <c r="R360" s="43">
        <f>'Actualizacion_430'!E84</f>
        <v/>
      </c>
      <c r="S360" s="41">
        <f>'Actualizacion_430'!G84</f>
        <v/>
      </c>
      <c r="T360" s="41">
        <f>'Actualizacion_430'!I84</f>
        <v/>
      </c>
      <c r="U360" s="41">
        <f>'Actualizacion_430'!J84</f>
        <v/>
      </c>
      <c r="V360" s="43">
        <f>'Actualizacion_430'!K84</f>
        <v/>
      </c>
      <c r="W360" s="43">
        <f>'Actualizacion_430'!L84</f>
        <v/>
      </c>
      <c r="X360" s="43" t="inlineStr">
        <is>
          <t>https://doi.org/10.2196/83871</t>
        </is>
      </c>
      <c r="Y360" s="43" t="inlineStr">
        <is>
          <t>doi:10.2196/83871</t>
        </is>
      </c>
      <c r="Z360" s="43" t="inlineStr">
        <is>
          <t>Background: Embodied intelligence—artificial intelligence instantiated in physical or virtual bodies that can perceive, communicate, and interact with users and their environments—has been increasingly applied in health care. However, the evidence base remains fragmented because of inconsistent terminology, diverse embodiment forms, and limited synthesis of application domains, target populations, care settings, acceptability, and effectiveness. This fragmentation constrains conceptual clarity and translation into routine health care practice. Objective: This scoping review aimed to systematically map the applications of embodied intelligence in health care by classifying embodiment forms, identifying major functional domains, describing target populations and implementation settings, and synthesizing the available evidence on acceptability and effectiveness. Methods: This scoping review followed the Arksey and O’Malley framework, with enhancements by Levac et al, and was reported in accordance with the PRISMA-ScR (Preferred Reporting Items for Systematic Reviews and Meta-Analyses extension for Scoping Reviews) and PRISMA-S (Preferred Reporting Items for Systematic Reviews and Meta-Analyses literature search extension) guidelines. Seven electronic databases were searched from database inception to December 2025, supplemented by gray literature searches and backward citation screening. Eligible studies were primary empirical studies published in English or Chinese that examined embodied intelligence in health care contexts. Two reviewers independently screened records and charted data using a pilot-tested standardized form. Descriptive statistics and thematic synthesis were applied. No formal critical appraisal was conducted because the aim was to map the breadth and characteristics of the evidence base. Results: A total of 83 studies were included. Five embodiment forms were identified: virtual humanoid agents (32/83, 38.6%), physical humanoid robots (32/83, 38.6%), virtual animal-shaped agents (1/83, 1.2%), physical animal robots (13/83, 15.7%), and mechanical robots (5/83, 6%). Applications clustered into 3 functional domains: health management and health education (40/83, 48.2%), mental health promotion (37/83, 44.6%), and physiological health promotion (6/83, 7.2%). Older adults were the most frequently targeted population (45/83, 54.3%). Interventions were mainly implemented in home settings, care homes, laboratories, and hospitals. Twenty-two randomized controlled trials reported generally beneficial effects on health behaviors, mental health outcomes, or cognitive function, although outcome measures were heterogeneous. Twelve studies examined acceptability and generally reported favorable user acceptance. Conclusions: This scoping review provides the first comprehensive synthesis of embodied intelligence in health care using a unified classification of forms, functional domains, populations, and application settings. The findings indicate that embodied intelligence is most mature in “health management and health education” and “mental health promotion,” with increasing real-world deployment in home and care home settings. By consolidating fragmented evidence and standardizing terminology, this review offers a practical foundation for clinicians, nurses, and policymakers to support the implementation of embodied intelligence in routine health care. Evidence is limited by heterogeneous outcome measures, many lab-based evaluations, and the absence of formal quality appraisal, underscoring the need for standardized outcome measures, rigorous randomized controlled trials, and longitudinal evaluations to enable scalable and ethically grounded real-world adoption.</t>
        </is>
      </c>
      <c r="AA360" s="43" t="inlineStr">
        <is>
          <t>title_abstract_plus_targeted_primary_source_verification</t>
        </is>
      </c>
      <c r="AB360" s="43">
        <f>COUNTIF($A$2:$A$707,A360)</f>
        <v/>
      </c>
    </row>
    <row r="361" ht="32" customHeight="1">
      <c r="A361" s="43" t="inlineStr">
        <is>
          <t>U-0084</t>
        </is>
      </c>
      <c r="B361" s="43" t="inlineStr">
        <is>
          <t>Update 2026</t>
        </is>
      </c>
      <c r="C361" s="43" t="inlineStr">
        <is>
          <t>New provisional candidate</t>
        </is>
      </c>
      <c r="D361" s="43" t="n">
        <v>84</v>
      </c>
      <c r="E361" s="43" t="n"/>
      <c r="F361" s="43" t="n"/>
      <c r="G361" s="130" t="n">
        <v>84</v>
      </c>
      <c r="H361" s="130" t="n">
        <v>2026</v>
      </c>
      <c r="I361" s="41" t="inlineStr">
        <is>
          <t>Towards screening of children students with autism spectrum disorder based on executive functions with serious game and machine learning approaches</t>
        </is>
      </c>
      <c r="J361" s="43" t="inlineStr">
        <is>
          <t>10.1016/j.eswa.2025.128884</t>
        </is>
      </c>
      <c r="K361" s="43" t="inlineStr">
        <is>
          <t>Sara Raquel Araujo Leal Martins and Franciely Alves de Souza and Lucas Candeia Teixeira and Bruna Roberta Araujo Leal and Diego Marconi Pinheiro Ferreira Silva and Carlo Marcelo Revoredo da Silva</t>
        </is>
      </c>
      <c r="L361" s="41" t="inlineStr">
        <is>
          <t>Expert Systems with Applications</t>
        </is>
      </c>
      <c r="M361" s="43" t="inlineStr">
        <is>
          <t>article</t>
        </is>
      </c>
      <c r="N361" s="43" t="inlineStr">
        <is>
          <t>Elsevier Ltd</t>
        </is>
      </c>
      <c r="O361" s="43">
        <f>'Actualizacion_430'!B85</f>
        <v/>
      </c>
      <c r="P361" s="41">
        <f>'Actualizacion_430'!C85</f>
        <v/>
      </c>
      <c r="Q361" s="43">
        <f>'Actualizacion_430'!D85</f>
        <v/>
      </c>
      <c r="R361" s="43">
        <f>'Actualizacion_430'!E85</f>
        <v/>
      </c>
      <c r="S361" s="41">
        <f>'Actualizacion_430'!G85</f>
        <v/>
      </c>
      <c r="T361" s="41">
        <f>'Actualizacion_430'!I85</f>
        <v/>
      </c>
      <c r="U361" s="41">
        <f>'Actualizacion_430'!J85</f>
        <v/>
      </c>
      <c r="V361" s="43">
        <f>'Actualizacion_430'!K85</f>
        <v/>
      </c>
      <c r="W361" s="43">
        <f>'Actualizacion_430'!L85</f>
        <v/>
      </c>
      <c r="X361" s="43" t="inlineStr">
        <is>
          <t>https://www.sciencedirect.com/science/article/pii/S0957417425025011</t>
        </is>
      </c>
      <c r="Y361" s="43" t="inlineStr">
        <is>
          <t>doi:10.1016/j.eswa.2025.128884</t>
        </is>
      </c>
      <c r="Z361" s="43"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AA361" s="43" t="inlineStr">
        <is>
          <t>title_abstract_plus_targeted_primary_source_verification</t>
        </is>
      </c>
      <c r="AB361" s="43">
        <f>COUNTIF($A$2:$A$707,A361)</f>
        <v/>
      </c>
    </row>
    <row r="362" ht="32" customHeight="1">
      <c r="A362" s="43" t="inlineStr">
        <is>
          <t>U-0085</t>
        </is>
      </c>
      <c r="B362" s="43" t="inlineStr">
        <is>
          <t>Update 2026</t>
        </is>
      </c>
      <c r="C362" s="43" t="inlineStr">
        <is>
          <t>New record excluded</t>
        </is>
      </c>
      <c r="D362" s="43" t="n">
        <v>85</v>
      </c>
      <c r="E362" s="43" t="n"/>
      <c r="F362" s="43" t="n"/>
      <c r="G362" s="130" t="n">
        <v>85</v>
      </c>
      <c r="H362" s="130" t="n">
        <v>2026</v>
      </c>
      <c r="I362" s="41" t="inlineStr">
        <is>
          <t>Social Media Perspectives on a Future HIV Vaccine: Mixed Methods Analysis</t>
        </is>
      </c>
      <c r="J362" s="43" t="inlineStr">
        <is>
          <t>10.2196/82917</t>
        </is>
      </c>
      <c r="K362" s="43" t="inlineStr">
        <is>
          <t>Megan A Rabin and Sarah Penuela-Wermers and Neil K R Sehgal and Teniola I Egbe and Criswell L M Lavery and Sharath Chandra Guntuku and Alison M Buttenheim</t>
        </is>
      </c>
      <c r="L362" s="41" t="inlineStr">
        <is>
          <t>JMIR Infodemiology</t>
        </is>
      </c>
      <c r="M362" s="43" t="inlineStr">
        <is>
          <t>article</t>
        </is>
      </c>
      <c r="N362" s="43" t="inlineStr">
        <is>
          <t>JMIR Publications Inc.</t>
        </is>
      </c>
      <c r="O362" s="43">
        <f>'Actualizacion_430'!B86</f>
        <v/>
      </c>
      <c r="P362" s="41">
        <f>'Actualizacion_430'!C86</f>
        <v/>
      </c>
      <c r="Q362" s="43">
        <f>'Actualizacion_430'!D86</f>
        <v/>
      </c>
      <c r="R362" s="43">
        <f>'Actualizacion_430'!E86</f>
        <v/>
      </c>
      <c r="S362" s="41">
        <f>'Actualizacion_430'!G86</f>
        <v/>
      </c>
      <c r="T362" s="41">
        <f>'Actualizacion_430'!I86</f>
        <v/>
      </c>
      <c r="U362" s="41">
        <f>'Actualizacion_430'!J86</f>
        <v/>
      </c>
      <c r="V362" s="43">
        <f>'Actualizacion_430'!K86</f>
        <v/>
      </c>
      <c r="W362" s="43">
        <f>'Actualizacion_430'!L86</f>
        <v/>
      </c>
      <c r="X362" s="43" t="inlineStr">
        <is>
          <t>https://doi.org/10.2196/82917</t>
        </is>
      </c>
      <c r="Y362" s="43" t="inlineStr">
        <is>
          <t>doi:10.2196/82917</t>
        </is>
      </c>
      <c r="Z362" s="43" t="inlineStr">
        <is>
          <t>Background: As the prospect of an HIV vaccine nears reality, understanding public discourse around the vaccine is essential for informing communication strategies and addressing misinformation. Social media platforms are influential spaces where public narratives form, yet little research has examined discourse around an HIV vaccine, especially on TikTok. Objective: This study aims to compare and characterize public discourse about a future HIV vaccine across Twitter (subsequently rebranded X) and TikTok, identifying prevailing themes, sentiments, and rhetorical strategies to inform public health communication. Methods: From over 400,000 tweets and 65,000 TikTok comments, we analyzed the 1000 most-liked posts on each platform using natural language processing and coded the top 500 most-liked posts for rhetorical strategies, sentiment, and themes. Results: Our findings reveal expressions of hope and trust in science on both platforms, as well as concerns about institutional corruption and conspiracy theories, such as the belief that the HIV vaccine responds to harm caused by the COVID-19 vaccine. Tweets tended to be more linguistically complex and yielded richer insights, while TikTok comments were shorter and more difficult to interpret without video context. Key rhetorical strategies included conspiracy theories, post hoc reasoning, and emotional appeals. Conclusions: This study underscores the need for platform-specific communication strategies to address misinformation and build public trust. The findings offer timely insights into emerging HIV vaccine discourse and highlight actionable opportunities for public health stakeholders to build trust and combat misinformation in advance of the vaccine rollout.</t>
        </is>
      </c>
      <c r="AA362" s="43" t="inlineStr">
        <is>
          <t>title_abstract_plus_targeted_primary_source_verification</t>
        </is>
      </c>
      <c r="AB362" s="43">
        <f>COUNTIF($A$2:$A$707,A362)</f>
        <v/>
      </c>
    </row>
    <row r="363" ht="32" customHeight="1">
      <c r="A363" s="43" t="inlineStr">
        <is>
          <t>U-0086</t>
        </is>
      </c>
      <c r="B363" s="43" t="inlineStr">
        <is>
          <t>Update 2026</t>
        </is>
      </c>
      <c r="C363" s="43" t="inlineStr">
        <is>
          <t>New provisional candidate</t>
        </is>
      </c>
      <c r="D363" s="43" t="n">
        <v>86</v>
      </c>
      <c r="E363" s="43" t="n"/>
      <c r="F363" s="43" t="n"/>
      <c r="G363" s="130" t="n">
        <v>86</v>
      </c>
      <c r="H363" s="130" t="n">
        <v>2025</v>
      </c>
      <c r="I363" s="41" t="inlineStr">
        <is>
          <t>Optimized attention-enhanced U-Net for autism detection and region localization in MRI</t>
        </is>
      </c>
      <c r="J363" s="43" t="inlineStr">
        <is>
          <t>10.1016/j.pscychresns.2025.111970</t>
        </is>
      </c>
      <c r="K363" s="43" t="inlineStr">
        <is>
          <t>Venkata Ratna Prabha K. and Chinni Hima Bindu and K Rama Devi</t>
        </is>
      </c>
      <c r="L363" s="41" t="inlineStr">
        <is>
          <t>Psychiatry Research - Neuroimaging</t>
        </is>
      </c>
      <c r="M363" s="43" t="inlineStr">
        <is>
          <t>article</t>
        </is>
      </c>
      <c r="N363" s="43" t="inlineStr">
        <is>
          <t>Elsevier Ireland Ltd</t>
        </is>
      </c>
      <c r="O363" s="43">
        <f>'Actualizacion_430'!B87</f>
        <v/>
      </c>
      <c r="P363" s="41">
        <f>'Actualizacion_430'!C87</f>
        <v/>
      </c>
      <c r="Q363" s="43">
        <f>'Actualizacion_430'!D87</f>
        <v/>
      </c>
      <c r="R363" s="43">
        <f>'Actualizacion_430'!E87</f>
        <v/>
      </c>
      <c r="S363" s="41">
        <f>'Actualizacion_430'!G87</f>
        <v/>
      </c>
      <c r="T363" s="41">
        <f>'Actualizacion_430'!I87</f>
        <v/>
      </c>
      <c r="U363" s="41">
        <f>'Actualizacion_430'!J87</f>
        <v/>
      </c>
      <c r="V363" s="43">
        <f>'Actualizacion_430'!K87</f>
        <v/>
      </c>
      <c r="W363" s="43">
        <f>'Actualizacion_430'!L87</f>
        <v/>
      </c>
      <c r="X363" s="43" t="inlineStr">
        <is>
          <t>https://www.sciencedirect.com/science/article/pii/S0925492725000253</t>
        </is>
      </c>
      <c r="Y363" s="43" t="inlineStr">
        <is>
          <t>doi:10.1016/j.pscychresns.2025.111970</t>
        </is>
      </c>
      <c r="Z363" s="43"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AA363" s="43" t="inlineStr">
        <is>
          <t>title_abstract_plus_targeted_primary_source_verification</t>
        </is>
      </c>
      <c r="AB363" s="43">
        <f>COUNTIF($A$2:$A$707,A363)</f>
        <v/>
      </c>
    </row>
    <row r="364" ht="32" customHeight="1">
      <c r="A364" s="43" t="inlineStr">
        <is>
          <t>U-0087</t>
        </is>
      </c>
      <c r="B364" s="43" t="inlineStr">
        <is>
          <t>Update 2026</t>
        </is>
      </c>
      <c r="C364" s="43" t="inlineStr">
        <is>
          <t>New record excluded</t>
        </is>
      </c>
      <c r="D364" s="43" t="n">
        <v>87</v>
      </c>
      <c r="E364" s="43" t="n"/>
      <c r="F364" s="43" t="n"/>
      <c r="G364" s="130" t="n">
        <v>87</v>
      </c>
      <c r="H364" s="130" t="n">
        <v>2026</v>
      </c>
      <c r="I364" s="41" t="inlineStr">
        <is>
          <t>Multimodal Virtual Reality Assessment of Medication Effects in Attention-Deficit/Hyperactivity Disorder and Its Distinction From Depression: Cross-Sectional Study</t>
        </is>
      </c>
      <c r="J364" s="43" t="inlineStr">
        <is>
          <t>10.2196/85351</t>
        </is>
      </c>
      <c r="K364" s="43" t="inlineStr">
        <is>
          <t>Laura Asché and Julian Pakos and Hannah Schrage and Johanna Schuder and Luisa Jung and Dario Sanchez and Benjamin Selaskowski and Annika Wiebe and Alexandra Philipsen and Niclas Braun</t>
        </is>
      </c>
      <c r="L364" s="41" t="inlineStr">
        <is>
          <t>JMIR Human Factors</t>
        </is>
      </c>
      <c r="M364" s="43" t="inlineStr">
        <is>
          <t>article</t>
        </is>
      </c>
      <c r="N364" s="43" t="inlineStr">
        <is>
          <t>JMIR Publications Inc.</t>
        </is>
      </c>
      <c r="O364" s="43">
        <f>'Actualizacion_430'!B88</f>
        <v/>
      </c>
      <c r="P364" s="41">
        <f>'Actualizacion_430'!C88</f>
        <v/>
      </c>
      <c r="Q364" s="43">
        <f>'Actualizacion_430'!D88</f>
        <v/>
      </c>
      <c r="R364" s="43">
        <f>'Actualizacion_430'!E88</f>
        <v/>
      </c>
      <c r="S364" s="41">
        <f>'Actualizacion_430'!G88</f>
        <v/>
      </c>
      <c r="T364" s="41">
        <f>'Actualizacion_430'!I88</f>
        <v/>
      </c>
      <c r="U364" s="41">
        <f>'Actualizacion_430'!J88</f>
        <v/>
      </c>
      <c r="V364" s="43">
        <f>'Actualizacion_430'!K88</f>
        <v/>
      </c>
      <c r="W364" s="43">
        <f>'Actualizacion_430'!L88</f>
        <v/>
      </c>
      <c r="X364" s="43" t="inlineStr">
        <is>
          <t>https://doi.org/10.2196/85351</t>
        </is>
      </c>
      <c r="Y364" s="43" t="inlineStr">
        <is>
          <t>doi:10.2196/85351</t>
        </is>
      </c>
      <c r="Z364" s="43" t="inlineStr">
        <is>
          <t>Background: Over the past 2 decades, virtual reality–based neuropsychological tasks have gained traction as tools for objectively assessing symptoms of attention-deficit/hyperactivity disorder (ADHD), offering enhanced ecological validity by simulating naturalistic environments. To complement realistic settings with an ecologically valid task, we recently developed the virtual email sorting task (VEST), which immerses participants into an office environment where they sort emails while being exposed to distractors. Objective: This study examined for the first time the VEST’s sensitivity to medication effects and its specificity in differentiating ADHD from other psychiatric disorders that share overlapping cognitive symptoms, such as major depressive disorder (MDD). Methods: A total of 23 unmedicated individuals with ADHD, 23 medicated individuals with ADHD, and 16 unmedicated individuals with MDD completed the VEST. During alternating distractor phases (DP) and nondistractor phases (NDP), we recorded the participants’ task performance; head, torso, and leg actigraphy; eye movements; and brain activity using functional near-infrared spectroscopy (fNIRS), and subjective symptom ratings. Correlational analyses of main objective and subjective task-related parameters were computed. Data were analyzed using mixed-design ANOVAs. Results: Processing time variability increased over time in participants with MDD and unmedicated ADHD as indicated by a group × block interaction (P=.04; η2p=0.10), while a group × phase interaction (P=.009; η2p=0.15) revealed that medicated participants with ADHD showed an increase during DP compared to NDP. Moreover, both ADHD groups exhibited increased head movements during DP compared to NDP (trend group × phase interaction: P=.09; η2p=0.08), an effect not observed in the MDD group, and higher rotation during DP in unmedicated individuals with ADHD (P&lt;.001; η2p=0.23). Also, scores in 3 out of 4 subjective symptom intensity ratings of inattention, impulsivity, and emotional dysregulation were higher in at least 1 of the ADHD groups compared to the MDD group. No significant group differences were found in actigraphy measures of the arm and torso, fNIRS brain activity, or eye-tracking data. Regarding correlational analyses, inattention was correlated to off-task gaze (r=0.28; P=.03), hyperactivity with mean processing time (r=0.33; P=.01) and head movement (r=0.35; P=.006), and impulsivity with error rate (r=0.35; P=.006), and various significant correlations between objective parameters were found. Conclusions: Our findings highlight the potential of the VEST to differentiate between ADHD and MDD, as well as to detect medication-related effects within ADHD. The results underscore the value of multimodal and ecological assessment approaches with distractors in the evaluation of attentional and behavioral symptoms. The VEST may offer a standardized way to investigate complex behavior in mental disorders in research settings and, potentially, in clinical practice. However, further studies with greater statistical power are needed to confirm these findings.</t>
        </is>
      </c>
      <c r="AA364" s="43" t="inlineStr">
        <is>
          <t>title_abstract_plus_targeted_primary_source_verification</t>
        </is>
      </c>
      <c r="AB364" s="43">
        <f>COUNTIF($A$2:$A$707,A364)</f>
        <v/>
      </c>
    </row>
    <row r="365" ht="32" customHeight="1">
      <c r="A365" s="43" t="inlineStr">
        <is>
          <t>U-0088</t>
        </is>
      </c>
      <c r="B365" s="43" t="inlineStr">
        <is>
          <t>Update 2026</t>
        </is>
      </c>
      <c r="C365" s="43" t="inlineStr">
        <is>
          <t>New record excluded</t>
        </is>
      </c>
      <c r="D365" s="43" t="n">
        <v>88</v>
      </c>
      <c r="E365" s="43" t="n"/>
      <c r="F365" s="43" t="n"/>
      <c r="G365" s="130" t="n">
        <v>88</v>
      </c>
      <c r="H365" s="130" t="n">
        <v>2025</v>
      </c>
      <c r="I365" s="41" t="inlineStr">
        <is>
          <t>Severity of autism-related symptoms in treatment-resistant schizophrenia: associations with cognitive performance, psychosocial functioning, and neurological soft signs — Clinical evidence and ROC analysis</t>
        </is>
      </c>
      <c r="J365" s="43" t="inlineStr">
        <is>
          <t>10.1016/j.jpsychires.2025.03.040</t>
        </is>
      </c>
      <c r="K365" s="43" t="inlineStr">
        <is>
          <t>Licia Vellucci and Annarita Barone and Elisabetta Filomena Buonaguro and Mariateresa Ciccarelli and Giuseppe De Simone and Federica Iannotta and Marta Matrone and Benedetta Mazza and Roberto Vitelli and Andrea de Bartolomeis and Felice Iasevoli</t>
        </is>
      </c>
      <c r="L365" s="41" t="inlineStr">
        <is>
          <t>Journal of Psychiatric Research</t>
        </is>
      </c>
      <c r="M365" s="43" t="inlineStr">
        <is>
          <t>article</t>
        </is>
      </c>
      <c r="N365" s="43" t="inlineStr">
        <is>
          <t>Elsevier Ltd</t>
        </is>
      </c>
      <c r="O365" s="43">
        <f>'Actualizacion_430'!B89</f>
        <v/>
      </c>
      <c r="P365" s="41">
        <f>'Actualizacion_430'!C89</f>
        <v/>
      </c>
      <c r="Q365" s="43">
        <f>'Actualizacion_430'!D89</f>
        <v/>
      </c>
      <c r="R365" s="43">
        <f>'Actualizacion_430'!E89</f>
        <v/>
      </c>
      <c r="S365" s="41">
        <f>'Actualizacion_430'!G89</f>
        <v/>
      </c>
      <c r="T365" s="41">
        <f>'Actualizacion_430'!I89</f>
        <v/>
      </c>
      <c r="U365" s="41">
        <f>'Actualizacion_430'!J89</f>
        <v/>
      </c>
      <c r="V365" s="43">
        <f>'Actualizacion_430'!K89</f>
        <v/>
      </c>
      <c r="W365" s="43">
        <f>'Actualizacion_430'!L89</f>
        <v/>
      </c>
      <c r="X365" s="43" t="inlineStr">
        <is>
          <t>https://www.sciencedirect.com/science/article/pii/S0022395625001943</t>
        </is>
      </c>
      <c r="Y365" s="43" t="inlineStr">
        <is>
          <t>doi:10.1016/j.jpsychires.2025.03.040</t>
        </is>
      </c>
      <c r="Z365" s="43" t="inlineStr">
        <is>
          <t>Treatment-resistant schizophrenia (TRS) occurs when symptoms persist despite adequate antipsychotic treatment in terms of both timing and dosage. This severe condition is often overlooked, despite the existence of guidelines, with an average delay of 4–9 years before the introduction of clozapine, the gold standard treatment. We hypothesized that schizophrenia patients with severe autistic symptoms are more prone to develop TRS. To test this, we administered the Positive and Negative Syndrome Scale for Schizophrenia Autism Severity Scale (PAUSS) to 117 patients diagnosed with schizophrenia. Our results revealed that both TRS and clozapine non-responder (CLZ-nR) groups had higher rates of autistic symptoms than non-TRS patients. A machine learning model was developed to examine the relationship between PAUSS scores and TRS, obtaining an accuracy of 0.65 and an AUC of 0.67. Specifically, PAUSS items N6 (“lack of spontaneity and flow of conversation”) and N7 (“stereotypical thinking”) emerged as the most significant factors in the model. In addition, PAUSS was correlated with cognitive and social functions, as well as soft neurological signs, in TRS patients. Autism-related symptoms were found to predict significant variance in motor coordination, verbal fluency, functional ability and soft neurological signs. These results suggest that autism-related symptoms in schizophrenia may define a distinct subgroup with unique neurobiological characteristics.</t>
        </is>
      </c>
      <c r="AA365" s="43" t="inlineStr">
        <is>
          <t>title_abstract_plus_targeted_primary_source_verification</t>
        </is>
      </c>
      <c r="AB365" s="43">
        <f>COUNTIF($A$2:$A$707,A365)</f>
        <v/>
      </c>
    </row>
    <row r="366" ht="32" customHeight="1">
      <c r="A366" s="43" t="inlineStr">
        <is>
          <t>U-0089</t>
        </is>
      </c>
      <c r="B366" s="43" t="inlineStr">
        <is>
          <t>Update 2026</t>
        </is>
      </c>
      <c r="C366" s="43" t="inlineStr">
        <is>
          <t>New record excluded</t>
        </is>
      </c>
      <c r="D366" s="43" t="n">
        <v>89</v>
      </c>
      <c r="E366" s="43" t="n"/>
      <c r="F366" s="43" t="n"/>
      <c r="G366" s="130" t="n">
        <v>89</v>
      </c>
      <c r="H366" s="130" t="n">
        <v>2026</v>
      </c>
      <c r="I366" s="41" t="inlineStr">
        <is>
          <t>Stakeholder Perspectives on Humanistic Implementation of Computer Perception in Health Care: Qualitative Study</t>
        </is>
      </c>
      <c r="J366" s="43" t="inlineStr">
        <is>
          <t>10.2196/79182</t>
        </is>
      </c>
      <c r="K366" s="43" t="inlineStr">
        <is>
          <t>Kristin M Kostick-Quenet and Meghan E Hurley and Syed Ayaz and John D Herrington and Casey J Zampella and Julia Parish-Morris and Birkan Tunç and Gabriel Lázaro-Muñoz and Jennifer Blumenthal-Barby and Eric A Storch</t>
        </is>
      </c>
      <c r="L366" s="41" t="inlineStr">
        <is>
          <t>JMIR Mental Health</t>
        </is>
      </c>
      <c r="M366" s="43" t="inlineStr">
        <is>
          <t>article</t>
        </is>
      </c>
      <c r="N366" s="43" t="inlineStr">
        <is>
          <t>JMIR Publications Inc.</t>
        </is>
      </c>
      <c r="O366" s="43">
        <f>'Actualizacion_430'!B90</f>
        <v/>
      </c>
      <c r="P366" s="41">
        <f>'Actualizacion_430'!C90</f>
        <v/>
      </c>
      <c r="Q366" s="43">
        <f>'Actualizacion_430'!D90</f>
        <v/>
      </c>
      <c r="R366" s="43">
        <f>'Actualizacion_430'!E90</f>
        <v/>
      </c>
      <c r="S366" s="41">
        <f>'Actualizacion_430'!G90</f>
        <v/>
      </c>
      <c r="T366" s="41">
        <f>'Actualizacion_430'!I90</f>
        <v/>
      </c>
      <c r="U366" s="41">
        <f>'Actualizacion_430'!J90</f>
        <v/>
      </c>
      <c r="V366" s="43">
        <f>'Actualizacion_430'!K90</f>
        <v/>
      </c>
      <c r="W366" s="43">
        <f>'Actualizacion_430'!L90</f>
        <v/>
      </c>
      <c r="X366" s="43" t="inlineStr">
        <is>
          <t>https://doi.org/10.2196/79182</t>
        </is>
      </c>
      <c r="Y366" s="43" t="inlineStr">
        <is>
          <t>doi:10.2196/79182</t>
        </is>
      </c>
      <c r="Z366" s="43" t="inlineStr">
        <is>
          <t>Background: Computer perception (CP) technologies-including digital phenotyping, affective computing, and related passive sensing approaches-offer unprecedented opportunities to personalize health care, especially mental health care, yet they also provoke concerns about privacy, bias, and the erosion of empathic, relationship-centered practice. At present, it remains elusive what stakeholders who design, deploy, and experience these tools in real-world settings perceive as the risks and benefits of CP technologies. Objective: This study aims to explore key stakeholder perspectives on the potential benefits, risks, and concerns associated with integrating CP technologies into patient care. A better understanding of these concerns is crucial for responding to and mitigating such concerns via design implementation strategies that augment, rather than compromise, patient-centered and humanistic care and associated outcomes. Methods: We conducted in-depth, semistructured interviews with 102 stakeholders involved at key points in CP's development and implementation: adolescent patients (n=20) and their caregivers (n=20); frontline clinicians (n=20); technology developers (n=21); and ethics, legal, policy, or philosophy scholars (n=21). Interviews (∼45 minutes each) explored perceived benefits, risks, and implementation challenges of CP in clinical care. Transcripts underwent thematic analysis by a multidisciplinary team; reliability was enhanced through double coding and consensus adjudication. Results: Stakeholders raised concerns across 7 themes: (1) Data Privacy and Protection (88/102, 86.3%); (2) Trustworthiness and Integrity of CP Technologies (72/102, 70.6%); (3) direct and indirect Patient Harms (65/102, 63.7%); (4) Utility and Implementation Challenges (60/102, 58.8%); (5) Patient-Specific Relevance (24/102, 23.5%); (6) Regulation and Governance (17/102, 16.7%); and (7) Philosophical Critiques of reductionism (13/102, 12.7%). A cross-cutting insight was the primacy of context and subjective meaning in determining whether CP outputs are clinically valid and actionable. Participants warned that without attention to these factors, algorithms risk misclassification and dehumanization of care. Conclusions: To operationalize humanistic safeguards, we propose "personalized road maps": co-designed plans that predetermine which metrics will be monitored, how and when feedback is shared, thresholds for clinical action, and procedures for reconciling discrepancies between algorithmic inferences and lived experience. Road maps embed patient education, dynamic consent, and tailored feedback, thereby aligning CP deployment with patient autonomy, therapeutic alliance, and ethical transparency. This multistakeholder study provides the first comprehensive, evidence-based account of relational, technical, and governance challenges raised by CP tools in clinical care. By translating these insights into personalized road maps, we offer a practical framework for developers, clinicians, and policy makers seeking to harness continuous behavioral data while preserving the humanistic core of care.</t>
        </is>
      </c>
      <c r="AA366" s="43" t="inlineStr">
        <is>
          <t>title_abstract_plus_targeted_primary_source_verification</t>
        </is>
      </c>
      <c r="AB366" s="43">
        <f>COUNTIF($A$2:$A$707,A366)</f>
        <v/>
      </c>
    </row>
    <row r="367" ht="32" customHeight="1">
      <c r="A367" s="43" t="inlineStr">
        <is>
          <t>U-0090</t>
        </is>
      </c>
      <c r="B367" s="43" t="inlineStr">
        <is>
          <t>Update 2026</t>
        </is>
      </c>
      <c r="C367" s="43" t="inlineStr">
        <is>
          <t>New record excluded</t>
        </is>
      </c>
      <c r="D367" s="43" t="n">
        <v>90</v>
      </c>
      <c r="E367" s="43" t="n"/>
      <c r="F367" s="43" t="n"/>
      <c r="G367" s="130" t="n">
        <v>90</v>
      </c>
      <c r="H367" s="130" t="n">
        <v>2025</v>
      </c>
      <c r="I367" s="41" t="inlineStr">
        <is>
          <t>Assessing the impact of Transcranial Direct Current Stimulation (tDCS) over the dorsolateral prefrontal cortex on social communication in children and adolescents with Autism Spectrum Disorder (ASD)</t>
        </is>
      </c>
      <c r="J367" s="43" t="inlineStr">
        <is>
          <t>10.1016/j.ridd.2025.104958</t>
        </is>
      </c>
      <c r="K367" s="43" t="inlineStr">
        <is>
          <t>Alptekin Aydin and Ali YILDIRIM</t>
        </is>
      </c>
      <c r="L367" s="41" t="inlineStr">
        <is>
          <t>Research in Developmental Disabilities</t>
        </is>
      </c>
      <c r="M367" s="43" t="inlineStr">
        <is>
          <t>article</t>
        </is>
      </c>
      <c r="N367" s="43" t="inlineStr">
        <is>
          <t>Elsevier Inc.</t>
        </is>
      </c>
      <c r="O367" s="43">
        <f>'Actualizacion_430'!B91</f>
        <v/>
      </c>
      <c r="P367" s="41">
        <f>'Actualizacion_430'!C91</f>
        <v/>
      </c>
      <c r="Q367" s="43">
        <f>'Actualizacion_430'!D91</f>
        <v/>
      </c>
      <c r="R367" s="43">
        <f>'Actualizacion_430'!E91</f>
        <v/>
      </c>
      <c r="S367" s="41">
        <f>'Actualizacion_430'!G91</f>
        <v/>
      </c>
      <c r="T367" s="41">
        <f>'Actualizacion_430'!I91</f>
        <v/>
      </c>
      <c r="U367" s="41">
        <f>'Actualizacion_430'!J91</f>
        <v/>
      </c>
      <c r="V367" s="43">
        <f>'Actualizacion_430'!K91</f>
        <v/>
      </c>
      <c r="W367" s="43">
        <f>'Actualizacion_430'!L91</f>
        <v/>
      </c>
      <c r="X367" s="43" t="inlineStr">
        <is>
          <t>https://www.sciencedirect.com/science/article/pii/S0891422225000423</t>
        </is>
      </c>
      <c r="Y367" s="43" t="inlineStr">
        <is>
          <t>doi:10.1016/j.ridd.2025.104958</t>
        </is>
      </c>
      <c r="Z367" s="43" t="inlineStr">
        <is>
          <t>Introduction: Autism Spectrum Disorder (ASD) is characterized by persistent difficulties in social communication and behavior regulation. Although behavioral and pharmacological interventions exist, many yield limited improvements in these core areas. Transcranial Direct Current Stimulation (tDCS), a non-invasive neuromodulation technique, has shown potential for enhancing social and cognitive functions in individuals with ASD. This study evaluated the impact of tDCS, applied over the Dorsolateral Prefrontal Cortex (DLPFC), on social communication and behavioral outcomes in children and adolescents with ASD. Materials and methods: Two hundred sixty-five participants (3–18 years) with clinically confirmed ASD diagnoses (including ADOS-2 assessments) received a four-week course of tDCS over the DLPFC. Outcome measures included the Social Responsiveness Scale (SRS-2), the Autism Diagnostic Observation Schedule (ADOS-2), and the Aberrant Behavior Checklist (ABC). Family perceptions were explored through semi-structured interviews. Quantitative data were analyzed using paired t-tests and ANOVA, and qualitative data were examined via thematic analysis. No sham or control group was included. Results: Participants exhibited significant improvements in verbal and non-verbal communication (e.g., vocabulary, eye contact, gesture use), as well as reductions in repetitive behaviors and emotional dysregulation. Families reported decreased parental stress and enhanced family interactions, underscoring the intervention's feasibility and acceptability. Conclusion: tDCS over the DLPFC shows promise as an adjunctive intervention to improve social communication and behavioral outcomes in children and adolescents with ASD. However, the absence of a control group and the short duration of follow-up limit causal inferences. Further randomized, controlled, and longitudinal studies are needed to confirm these preliminary findings and determine their long-term clinical relevance.</t>
        </is>
      </c>
      <c r="AA367" s="43" t="inlineStr">
        <is>
          <t>title_abstract_plus_targeted_primary_source_verification</t>
        </is>
      </c>
      <c r="AB367" s="43">
        <f>COUNTIF($A$2:$A$707,A367)</f>
        <v/>
      </c>
    </row>
    <row r="368" ht="32" customHeight="1">
      <c r="A368" s="43" t="inlineStr">
        <is>
          <t>U-0091</t>
        </is>
      </c>
      <c r="B368" s="43" t="inlineStr">
        <is>
          <t>Update 2026</t>
        </is>
      </c>
      <c r="C368" s="43" t="inlineStr">
        <is>
          <t>New record excluded</t>
        </is>
      </c>
      <c r="D368" s="43" t="n">
        <v>91</v>
      </c>
      <c r="E368" s="43" t="n"/>
      <c r="F368" s="43" t="n"/>
      <c r="G368" s="130" t="n">
        <v>91</v>
      </c>
      <c r="H368" s="130" t="n">
        <v>2026</v>
      </c>
      <c r="I368" s="41" t="inlineStr">
        <is>
          <t>Effects of an Eye-Tracking Digital Serious Game on Cognitive Function in Mild Cognitive Impairment: Pilot Intervention Study</t>
        </is>
      </c>
      <c r="J368" s="43" t="inlineStr">
        <is>
          <t>10.2196/88924</t>
        </is>
      </c>
      <c r="K368" s="43" t="inlineStr">
        <is>
          <t>Sang Woo Lee and Jun Su Kim and Seung Jae Kim and Seungho Choun and Jeong Heon Song</t>
        </is>
      </c>
      <c r="L368" s="41" t="inlineStr">
        <is>
          <t>JMIR Formative Research</t>
        </is>
      </c>
      <c r="M368" s="43" t="inlineStr">
        <is>
          <t>article</t>
        </is>
      </c>
      <c r="N368" s="43" t="inlineStr">
        <is>
          <t>JMIR Publications Inc.</t>
        </is>
      </c>
      <c r="O368" s="43">
        <f>'Actualizacion_430'!B92</f>
        <v/>
      </c>
      <c r="P368" s="41">
        <f>'Actualizacion_430'!C92</f>
        <v/>
      </c>
      <c r="Q368" s="43">
        <f>'Actualizacion_430'!D92</f>
        <v/>
      </c>
      <c r="R368" s="43">
        <f>'Actualizacion_430'!E92</f>
        <v/>
      </c>
      <c r="S368" s="41">
        <f>'Actualizacion_430'!G92</f>
        <v/>
      </c>
      <c r="T368" s="41">
        <f>'Actualizacion_430'!I92</f>
        <v/>
      </c>
      <c r="U368" s="41">
        <f>'Actualizacion_430'!J92</f>
        <v/>
      </c>
      <c r="V368" s="43">
        <f>'Actualizacion_430'!K92</f>
        <v/>
      </c>
      <c r="W368" s="43">
        <f>'Actualizacion_430'!L92</f>
        <v/>
      </c>
      <c r="X368" s="43" t="inlineStr">
        <is>
          <t>https://doi.org/10.2196/88924</t>
        </is>
      </c>
      <c r="Y368" s="43" t="inlineStr">
        <is>
          <t>doi:10.2196/88924</t>
        </is>
      </c>
      <c r="Z368" s="43" t="inlineStr">
        <is>
          <t>Background: Cognitive decline in aging populations underscores the need for early interventions in mild cognitive impairment (MCI), where pharmacological treatments show limited benefit. Eye-movement metrics serve as sensitive markers of cognitive deficits in MCI, and digital programs integrating these tasks offer scalable, data-driven training approaches. Objective: This study aimed to evaluate the effectiveness of a digital cognitive training program incorporating eye-movement tasks in individuals with MCI, and to determine whether eye-movement indicators can serve as objective markers of cognitive improvement. Methods: A total of 12 participants aged 60-85 years with MCI (Korean version of the Montreal Cognitive Assessment [K-MoCA] score of ≤22) completed baseline and postintervention assessments using the K-MoCA and Mini-Mental State Examination-Korean version (MMSE-K). Longitudinal changes in visuospatial attention and oculomotor performance were examined using Spearman correlations across sessions, and pre-post comparisons of eye-tracking metrics were conducted to assess training-related improvements. Results: Cognitive scores improved significantly, with K-MoCA increasing by 1.5 points (from mean 20.3, SD 1.1 to mean 21.8, SD 1.7; P=.004; Cohen d=1.38) and MMSE-K by 1.3 points (from mean 21.9, SD 2.0 to mean 23.2, SD 2.2; P=.002; Cohen d=1.29). Fixation duration decreased (r=0.248; P=.003), and saccade velocity increased (r=0.258; P=.002), indicating enhanced visual processing efficiency and faster attentional shifts, whereas fixation count and saccade amplitude showed no consistent changes. In addition, saccade duration decreased by 21.72 ms, and saccade velocity increased by 114.54 °/s. Conclusions: Digital cognitive training yielded measurable gains in visuospatial attention and oculomotor efficiency in MCI, with optimized fixation and saccade patterns indicating enhanced attentional control and information processing. These findings support eye-movement metrics as sensitive indicators of cognitive change and highlight digital interventions as scalable, noninvasive tools for cognitive support in aging populations.</t>
        </is>
      </c>
      <c r="AA368" s="43" t="inlineStr">
        <is>
          <t>title_abstract_plus_targeted_primary_source_verification</t>
        </is>
      </c>
      <c r="AB368" s="43">
        <f>COUNTIF($A$2:$A$707,A368)</f>
        <v/>
      </c>
    </row>
    <row r="369" ht="32" customHeight="1">
      <c r="A369" s="43" t="inlineStr">
        <is>
          <t>U-0092</t>
        </is>
      </c>
      <c r="B369" s="43" t="inlineStr">
        <is>
          <t>Update 2026</t>
        </is>
      </c>
      <c r="C369" s="43" t="inlineStr">
        <is>
          <t>New provisional candidate</t>
        </is>
      </c>
      <c r="D369" s="43" t="n">
        <v>92</v>
      </c>
      <c r="E369" s="43" t="n"/>
      <c r="F369" s="43" t="n"/>
      <c r="G369" s="130" t="n">
        <v>92</v>
      </c>
      <c r="H369" s="130" t="n">
        <v>2025</v>
      </c>
      <c r="I369" s="41" t="inlineStr">
        <is>
          <t>Data independent acquisition proteomics and machine learning reveals that proteins associated with immunity are potential molecular markers for early diagnosis of autism</t>
        </is>
      </c>
      <c r="J369" s="43" t="inlineStr">
        <is>
          <t>10.1016/j.cca.2025.120238</t>
        </is>
      </c>
      <c r="K369" s="43" t="inlineStr">
        <is>
          <t>Erlin Hu and Xiaoni Kuang and Sun Zhaohui and Sifeng Wang and Tuoyu Gan and Wenjuan zhou and Zhu Ming and Yuxia Cheng and Chunhua Ye and Kang Yan and Xiaohui Gong and Tuanmei Wang and Xiangwen Peng</t>
        </is>
      </c>
      <c r="L369" s="41" t="inlineStr">
        <is>
          <t>Clinica Chimica Acta</t>
        </is>
      </c>
      <c r="M369" s="43" t="inlineStr">
        <is>
          <t>article</t>
        </is>
      </c>
      <c r="N369" s="43" t="inlineStr">
        <is>
          <t>Elsevier B.V.</t>
        </is>
      </c>
      <c r="O369" s="43">
        <f>'Actualizacion_430'!B93</f>
        <v/>
      </c>
      <c r="P369" s="41">
        <f>'Actualizacion_430'!C93</f>
        <v/>
      </c>
      <c r="Q369" s="43">
        <f>'Actualizacion_430'!D93</f>
        <v/>
      </c>
      <c r="R369" s="43">
        <f>'Actualizacion_430'!E93</f>
        <v/>
      </c>
      <c r="S369" s="41">
        <f>'Actualizacion_430'!G93</f>
        <v/>
      </c>
      <c r="T369" s="41">
        <f>'Actualizacion_430'!I93</f>
        <v/>
      </c>
      <c r="U369" s="41">
        <f>'Actualizacion_430'!J93</f>
        <v/>
      </c>
      <c r="V369" s="43">
        <f>'Actualizacion_430'!K93</f>
        <v/>
      </c>
      <c r="W369" s="43">
        <f>'Actualizacion_430'!L93</f>
        <v/>
      </c>
      <c r="X369" s="43" t="inlineStr">
        <is>
          <t>https://www.sciencedirect.com/science/article/pii/S0009898125001172</t>
        </is>
      </c>
      <c r="Y369" s="43" t="inlineStr">
        <is>
          <t>doi:10.1016/j.cca.2025.120238</t>
        </is>
      </c>
      <c r="Z369" s="43"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AA369" s="43" t="inlineStr">
        <is>
          <t>title_abstract_plus_targeted_primary_source_verification</t>
        </is>
      </c>
      <c r="AB369" s="43">
        <f>COUNTIF($A$2:$A$707,A369)</f>
        <v/>
      </c>
    </row>
    <row r="370" ht="32" customHeight="1">
      <c r="A370" s="43" t="inlineStr">
        <is>
          <t>U-0093</t>
        </is>
      </c>
      <c r="B370" s="43" t="inlineStr">
        <is>
          <t>Update 2026</t>
        </is>
      </c>
      <c r="C370" s="43" t="inlineStr">
        <is>
          <t>New full-text included (open full text)</t>
        </is>
      </c>
      <c r="D370" s="43" t="n">
        <v>93</v>
      </c>
      <c r="E370" s="43" t="n"/>
      <c r="F370" s="43" t="n"/>
      <c r="G370" s="130" t="n">
        <v>93</v>
      </c>
      <c r="H370" s="130" t="n">
        <v>2025</v>
      </c>
      <c r="I370" s="41" t="inlineStr">
        <is>
          <t>Large language models deconstruct the clinical intuition behind diagnosing autism</t>
        </is>
      </c>
      <c r="J370" s="43" t="inlineStr">
        <is>
          <t>10.1016/j.cell.2025.02.025</t>
        </is>
      </c>
      <c r="K370" s="43" t="inlineStr">
        <is>
          <t>Jack Stanley and Emmett Rabot and Siva Reddy and Eugene Belilovsky and Laurent Mottron and Danilo Bzdok</t>
        </is>
      </c>
      <c r="L370" s="41" t="inlineStr">
        <is>
          <t>Cell</t>
        </is>
      </c>
      <c r="M370" s="43" t="inlineStr">
        <is>
          <t>article</t>
        </is>
      </c>
      <c r="N370" s="43" t="inlineStr">
        <is>
          <t>Elsevier B.V.</t>
        </is>
      </c>
      <c r="O370" s="43">
        <f>'Actualizacion_430'!B94</f>
        <v/>
      </c>
      <c r="P370" s="41">
        <f>'Actualizacion_430'!C94</f>
        <v/>
      </c>
      <c r="Q370" s="43">
        <f>'Actualizacion_430'!D94</f>
        <v/>
      </c>
      <c r="R370" s="43">
        <f>'Actualizacion_430'!E94</f>
        <v/>
      </c>
      <c r="S370" s="41">
        <f>'Actualizacion_430'!G94</f>
        <v/>
      </c>
      <c r="T370" s="41">
        <f>'Actualizacion_430'!I94</f>
        <v/>
      </c>
      <c r="U370" s="41">
        <f>'Actualizacion_430'!J94</f>
        <v/>
      </c>
      <c r="V370" s="43">
        <f>'Actualizacion_430'!K94</f>
        <v/>
      </c>
      <c r="W370" s="43">
        <f>'Actualizacion_430'!L94</f>
        <v/>
      </c>
      <c r="X370" s="43" t="inlineStr">
        <is>
          <t>https://www.sciencedirect.com/science/article/pii/S0092867425002132</t>
        </is>
      </c>
      <c r="Y370" s="43" t="inlineStr">
        <is>
          <t>doi:10.1016/j.cell.2025.02.025</t>
        </is>
      </c>
      <c r="Z370" s="43"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AA370" s="43" t="inlineStr">
        <is>
          <t>title_abstract_plus_targeted_primary_source_verification</t>
        </is>
      </c>
      <c r="AB370" s="43">
        <f>COUNTIF($A$2:$A$707,A370)</f>
        <v/>
      </c>
    </row>
    <row r="371" ht="32" customHeight="1">
      <c r="A371" s="43" t="inlineStr">
        <is>
          <t>U-0094</t>
        </is>
      </c>
      <c r="B371" s="43" t="inlineStr">
        <is>
          <t>Update 2026</t>
        </is>
      </c>
      <c r="C371" s="43" t="inlineStr">
        <is>
          <t>New record excluded</t>
        </is>
      </c>
      <c r="D371" s="43" t="n">
        <v>94</v>
      </c>
      <c r="E371" s="43" t="n"/>
      <c r="F371" s="43" t="n"/>
      <c r="G371" s="130" t="n">
        <v>94</v>
      </c>
      <c r="H371" s="130" t="n">
        <v>2026</v>
      </c>
      <c r="I371" s="41" t="inlineStr">
        <is>
          <t>AI Chatbots for Mental Health Self-Management: Lived Experience–Centered Qualitative Study</t>
        </is>
      </c>
      <c r="J371" s="43" t="inlineStr">
        <is>
          <t>10.2196/78288</t>
        </is>
      </c>
      <c r="K371" s="43" t="inlineStr">
        <is>
          <t>Dong Whi Yoo and Jiayue Melissa Shi and Violeta J Rodriguez and Koustuv Saha</t>
        </is>
      </c>
      <c r="L371" s="41" t="inlineStr">
        <is>
          <t>JMIR Mental Health</t>
        </is>
      </c>
      <c r="M371" s="43" t="inlineStr">
        <is>
          <t>article</t>
        </is>
      </c>
      <c r="N371" s="43" t="inlineStr">
        <is>
          <t>JMIR Publications Inc.</t>
        </is>
      </c>
      <c r="O371" s="43">
        <f>'Actualizacion_430'!B95</f>
        <v/>
      </c>
      <c r="P371" s="41">
        <f>'Actualizacion_430'!C95</f>
        <v/>
      </c>
      <c r="Q371" s="43">
        <f>'Actualizacion_430'!D95</f>
        <v/>
      </c>
      <c r="R371" s="43">
        <f>'Actualizacion_430'!E95</f>
        <v/>
      </c>
      <c r="S371" s="41">
        <f>'Actualizacion_430'!G95</f>
        <v/>
      </c>
      <c r="T371" s="41">
        <f>'Actualizacion_430'!I95</f>
        <v/>
      </c>
      <c r="U371" s="41">
        <f>'Actualizacion_430'!J95</f>
        <v/>
      </c>
      <c r="V371" s="43">
        <f>'Actualizacion_430'!K95</f>
        <v/>
      </c>
      <c r="W371" s="43">
        <f>'Actualizacion_430'!L95</f>
        <v/>
      </c>
      <c r="X371" s="43" t="inlineStr">
        <is>
          <t>https://doi.org/10.2196/78288</t>
        </is>
      </c>
      <c r="Y371" s="43" t="inlineStr">
        <is>
          <t>doi:10.2196/78288</t>
        </is>
      </c>
      <c r="Z371" s="43" t="inlineStr">
        <is>
          <t>Background: Large language models (LLMs) now enable chatbots to engage in sensitive mental health conversations, including depression self-management. Yet their rapid deployment often overlooks how well these tools align with the priorities of people with lived experiences, which can introduce harms such as inaccurate information, lack of empathy, or inadequate crisis support. Objective: This study explores how people with lived experience of depression experience an LLM-based mental health chatbot in self-management contexts, and what perceived benefits, limitations, and concerns inform harm-mitigating design implications. Methods: We developed a technology probe (a GPT-4o–based chatbot named Zenny) designed to simulate depression self-management scenarios grounded in prior research. We conducted interviews with 17 individuals with lived experiences of depression, who interacted with Zenny during the session. We applied qualitative content analysis to interview transcripts, notes, and chat logs using sensitizing concepts related to values and harms. Results: We identified 3 themes shaping participants’ evaluations: (1) informational accuracy and applicability, including concerns about incorrect or misleading information, vagueness, and fit with personal constraints; (2) emotional support vs need for human connection, including validation and a judgment-free space alongside perceived limits of machine empathy; and (3) a personalization-privacy dilemma, where participants wanted more tailored guidance while withholding sensitive information and using privacy-preserving tactics. Conclusions: People with lived experience of depression evaluated LLM-based mental health chatbots through intertwined priorities of actionable information, emotional validation with clear limits, and personalization that does not require unsafe data disclosure. These findings suggest concrete design strategies to mitigate harms and support LLM-based tools as complements to, rather than replacements for, human support and recovery.</t>
        </is>
      </c>
      <c r="AA371" s="43" t="inlineStr">
        <is>
          <t>title_abstract_plus_targeted_primary_source_verification</t>
        </is>
      </c>
      <c r="AB371" s="43">
        <f>COUNTIF($A$2:$A$707,A371)</f>
        <v/>
      </c>
    </row>
    <row r="372" ht="32" customHeight="1">
      <c r="A372" s="43" t="inlineStr">
        <is>
          <t>U-0095</t>
        </is>
      </c>
      <c r="B372" s="43" t="inlineStr">
        <is>
          <t>Update 2026</t>
        </is>
      </c>
      <c r="C372" s="43" t="inlineStr">
        <is>
          <t>New record excluded</t>
        </is>
      </c>
      <c r="D372" s="43" t="n">
        <v>95</v>
      </c>
      <c r="E372" s="43" t="n"/>
      <c r="F372" s="43" t="n"/>
      <c r="G372" s="130" t="n">
        <v>95</v>
      </c>
      <c r="H372" s="130" t="n">
        <v>2026</v>
      </c>
      <c r="I372" s="41" t="inlineStr">
        <is>
          <t>Digital and Blended Lifestyle Interventions for Preschool-Aged Children and Families With a Low Socioeconomic Position and the General Population: Scoping Review</t>
        </is>
      </c>
      <c r="J372" s="43" t="inlineStr">
        <is>
          <t>10.2196/86596</t>
        </is>
      </c>
      <c r="K372" s="43" t="inlineStr">
        <is>
          <t>Lea Hohendorf and Tessa Dekkers and Hanneke Kip and Laurence Alpay and Saskia M Kelders</t>
        </is>
      </c>
      <c r="L372" s="41" t="inlineStr">
        <is>
          <t>Journal of Medical Internet Research</t>
        </is>
      </c>
      <c r="M372" s="43" t="inlineStr">
        <is>
          <t>article</t>
        </is>
      </c>
      <c r="N372" s="43" t="inlineStr">
        <is>
          <t>JMIR Publications Inc.</t>
        </is>
      </c>
      <c r="O372" s="43">
        <f>'Actualizacion_430'!B96</f>
        <v/>
      </c>
      <c r="P372" s="41">
        <f>'Actualizacion_430'!C96</f>
        <v/>
      </c>
      <c r="Q372" s="43">
        <f>'Actualizacion_430'!D96</f>
        <v/>
      </c>
      <c r="R372" s="43">
        <f>'Actualizacion_430'!E96</f>
        <v/>
      </c>
      <c r="S372" s="41">
        <f>'Actualizacion_430'!G96</f>
        <v/>
      </c>
      <c r="T372" s="41">
        <f>'Actualizacion_430'!I96</f>
        <v/>
      </c>
      <c r="U372" s="41">
        <f>'Actualizacion_430'!J96</f>
        <v/>
      </c>
      <c r="V372" s="43">
        <f>'Actualizacion_430'!K96</f>
        <v/>
      </c>
      <c r="W372" s="43">
        <f>'Actualizacion_430'!L96</f>
        <v/>
      </c>
      <c r="X372" s="43" t="inlineStr">
        <is>
          <t>https://doi.org/10.2196/86596</t>
        </is>
      </c>
      <c r="Y372" s="43" t="inlineStr">
        <is>
          <t>doi:10.2196/86596</t>
        </is>
      </c>
      <c r="Z372" s="43" t="inlineStr">
        <is>
          <t>Background: Many unhealthy habits develop in early childhood and can lead to long-term health risks, which disproportionately affect children with low socioeconomic position (SEP). Digital and blended lifestyle interventions can promote healthier lifestyles, yet families with lower SEP remain underrepresented and face unique barriers to healthy behaviors and intervention access. As a result, it remains unclear which intervention characteristics are most effective for these populations. Objective: This study aimed to identify and map digital and blended lifestyle interventions targeting preschool-aged children and explore how intervention characteristics and reported effectiveness patterns differ between interventions for the general population and low SEP families. Methods: A search across Scopus, Web of Science, Cochrane Library, ERIC, and ACM Digital Library was conducted. Studies were eligible if they (1) targeted preschool-aged children (6 months to 5 years) or caregivers, (2) evaluated a digital or blended lifestyle intervention, and (3) addressed at least one behavioral domain (nutrition, physical activity, sedentary behavior, sleep, and oral health). Studies focusing on pregnant women, children aged &gt;5 years, or interventions delivered solely nondigitally were excluded. Screening and prioritization were supported by artificial intelligence–assisted software (ASReview; Utrecht University). Data covered intervention targets, populations, theoretical and guideline foundations, delivery modes and settings, and persuasive systems design features. Intervention characteristics and effectiveness categories were synthesized descriptively. The methodological quality of quasi-experimental studies was assessed using the Joanna Briggs Institute critical appraisal tools. Results: A total of 77 studies describing 54 interventions were included. Of these, 35 targeted the general population, and 19 focused solely on low SEP families. Interventions were similar across groups: typically parent-focused, targeting multiple lifestyle domains, and informed by theories, frameworks, or evidence-based guidelines. Low SEP interventions more often used text messaging, included fewer persuasive design features, and tended toward single delivery channels. Effectiveness findings were mixed; no consistent patterns emerged when interventions were grouped by their characteristics. Among low SEP interventions only, less effective interventions more often targeted multiple behaviors and included more persuasive systems design features. Conclusions: To our knowledge, this is one of the first reviews to map digital and blended lifestyle interventions for preschool-aged children while comparing intervention characteristics and descriptive effectiveness patterns across general and low SEP populations. The review highlights heterogeneity in intervention characteristics and outcomes and identifies gaps where evidence is limited. These findings underscore the need to better represent low SEP families in intervention research, strengthen understanding of feasibility and contextual fit, and support multilevel approaches that reflect families’ everyday contexts. However, the findings should be interpreted in light of several limitations, including the exclusion of gray literature, partial double-screening, the possibility that artificial intelligence–assisted prioritization may have omitted relevant studies, and variation in the reporting of intervention components across studies.</t>
        </is>
      </c>
      <c r="AA372" s="43" t="inlineStr">
        <is>
          <t>title_abstract_plus_targeted_primary_source_verification</t>
        </is>
      </c>
      <c r="AB372" s="43">
        <f>COUNTIF($A$2:$A$707,A372)</f>
        <v/>
      </c>
    </row>
    <row r="373" ht="32" customHeight="1">
      <c r="A373" s="43" t="inlineStr">
        <is>
          <t>U-0096</t>
        </is>
      </c>
      <c r="B373" s="43" t="inlineStr">
        <is>
          <t>Update 2026</t>
        </is>
      </c>
      <c r="C373" s="43" t="inlineStr">
        <is>
          <t>New full-text included (open full text)</t>
        </is>
      </c>
      <c r="D373" s="43" t="n">
        <v>96</v>
      </c>
      <c r="E373" s="43" t="n"/>
      <c r="F373" s="43" t="n"/>
      <c r="G373" s="130" t="n">
        <v>96</v>
      </c>
      <c r="H373" s="130" t="n">
        <v>2025</v>
      </c>
      <c r="I373" s="41" t="inlineStr">
        <is>
          <t>Ensemble of Deep Learning with Crested Porcupine Optimizer Based Autism Spectrum Disorder Detection Using Facial Images</t>
        </is>
      </c>
      <c r="J373" s="43" t="inlineStr">
        <is>
          <t>10.32604/cmc.2025.062266</t>
        </is>
      </c>
      <c r="K373" s="43" t="inlineStr">
        <is>
          <t>Jagadesh Balasubramani and Surendran Rajendran and Mohammad Zakariah and Abeer Alnuaim</t>
        </is>
      </c>
      <c r="L373" s="41" t="inlineStr">
        <is>
          <t>Computers, Materials and Continua</t>
        </is>
      </c>
      <c r="M373" s="43" t="inlineStr">
        <is>
          <t>article</t>
        </is>
      </c>
      <c r="N373" s="43" t="inlineStr">
        <is>
          <t>Tech Science Press</t>
        </is>
      </c>
      <c r="O373" s="43">
        <f>'Actualizacion_430'!B97</f>
        <v/>
      </c>
      <c r="P373" s="41">
        <f>'Actualizacion_430'!C97</f>
        <v/>
      </c>
      <c r="Q373" s="43">
        <f>'Actualizacion_430'!D97</f>
        <v/>
      </c>
      <c r="R373" s="43">
        <f>'Actualizacion_430'!E97</f>
        <v/>
      </c>
      <c r="S373" s="41">
        <f>'Actualizacion_430'!G97</f>
        <v/>
      </c>
      <c r="T373" s="41">
        <f>'Actualizacion_430'!I97</f>
        <v/>
      </c>
      <c r="U373" s="41">
        <f>'Actualizacion_430'!J97</f>
        <v/>
      </c>
      <c r="V373" s="43">
        <f>'Actualizacion_430'!K97</f>
        <v/>
      </c>
      <c r="W373" s="43">
        <f>'Actualizacion_430'!L97</f>
        <v/>
      </c>
      <c r="X373" s="43" t="inlineStr">
        <is>
          <t>https://www.sciencedirect.com/science/article/pii/S1546221825003297</t>
        </is>
      </c>
      <c r="Y373" s="43" t="inlineStr">
        <is>
          <t>doi:10.32604/cmc.2025.062266</t>
        </is>
      </c>
      <c r="Z373" s="43"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AA373" s="43" t="inlineStr">
        <is>
          <t>title_abstract_plus_targeted_primary_source_verification</t>
        </is>
      </c>
      <c r="AB373" s="43">
        <f>COUNTIF($A$2:$A$707,A373)</f>
        <v/>
      </c>
    </row>
    <row r="374" ht="32" customHeight="1">
      <c r="A374" s="43" t="inlineStr">
        <is>
          <t>U-0097</t>
        </is>
      </c>
      <c r="B374" s="43" t="inlineStr">
        <is>
          <t>Update 2026</t>
        </is>
      </c>
      <c r="C374" s="43" t="inlineStr">
        <is>
          <t>New provisional candidate</t>
        </is>
      </c>
      <c r="D374" s="43" t="n">
        <v>97</v>
      </c>
      <c r="E374" s="43" t="n"/>
      <c r="F374" s="43" t="n"/>
      <c r="G374" s="130" t="n">
        <v>97</v>
      </c>
      <c r="H374" s="130" t="n">
        <v>2025</v>
      </c>
      <c r="I374" s="41" t="inlineStr">
        <is>
          <t>Child-therapist acoustic synchrony and response trajectories in autism intervention: an AI-based automated analysis using dynamic systems theory and affective computing</t>
        </is>
      </c>
      <c r="J374" s="43" t="inlineStr">
        <is>
          <t>10.1016/j.etdah.2025.100176</t>
        </is>
      </c>
      <c r="K374" s="43" t="inlineStr">
        <is>
          <t>Giulio Bertamini and Silvia Perzolli and Arianna Bentenuto and Cesare Furlanello and Mohamed Chetouani and David Cohen and Paola Venuti</t>
        </is>
      </c>
      <c r="L374" s="41" t="inlineStr">
        <is>
          <t>Emerging Trends in Drugs, Addictions, and Health</t>
        </is>
      </c>
      <c r="M374" s="43" t="inlineStr">
        <is>
          <t>article</t>
        </is>
      </c>
      <c r="N374" s="43" t="inlineStr">
        <is>
          <t>Elsevier Ltd</t>
        </is>
      </c>
      <c r="O374" s="43">
        <f>'Actualizacion_430'!B98</f>
        <v/>
      </c>
      <c r="P374" s="41">
        <f>'Actualizacion_430'!C98</f>
        <v/>
      </c>
      <c r="Q374" s="43">
        <f>'Actualizacion_430'!D98</f>
        <v/>
      </c>
      <c r="R374" s="43">
        <f>'Actualizacion_430'!E98</f>
        <v/>
      </c>
      <c r="S374" s="41">
        <f>'Actualizacion_430'!G98</f>
        <v/>
      </c>
      <c r="T374" s="41">
        <f>'Actualizacion_430'!I98</f>
        <v/>
      </c>
      <c r="U374" s="41">
        <f>'Actualizacion_430'!J98</f>
        <v/>
      </c>
      <c r="V374" s="43">
        <f>'Actualizacion_430'!K98</f>
        <v/>
      </c>
      <c r="W374" s="43">
        <f>'Actualizacion_430'!L98</f>
        <v/>
      </c>
      <c r="X374" s="43" t="inlineStr">
        <is>
          <t>https://www.sciencedirect.com/science/article/pii/S2667118225000078</t>
        </is>
      </c>
      <c r="Y374" s="43" t="inlineStr">
        <is>
          <t>doi:10.1016/j.etdah.2025.100176</t>
        </is>
      </c>
      <c r="Z374" s="43"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AA374" s="43" t="inlineStr">
        <is>
          <t>title_abstract_plus_targeted_primary_source_verification</t>
        </is>
      </c>
      <c r="AB374" s="43">
        <f>COUNTIF($A$2:$A$707,A374)</f>
        <v/>
      </c>
    </row>
    <row r="375" ht="32" customHeight="1">
      <c r="A375" s="43" t="inlineStr">
        <is>
          <t>U-0098</t>
        </is>
      </c>
      <c r="B375" s="43" t="inlineStr">
        <is>
          <t>Update 2026</t>
        </is>
      </c>
      <c r="C375" s="43" t="inlineStr">
        <is>
          <t>New record excluded</t>
        </is>
      </c>
      <c r="D375" s="43" t="n">
        <v>98</v>
      </c>
      <c r="E375" s="43" t="n"/>
      <c r="F375" s="43" t="n"/>
      <c r="G375" s="130" t="n">
        <v>98</v>
      </c>
      <c r="H375" s="130" t="n">
        <v>2026</v>
      </c>
      <c r="I375" s="41" t="inlineStr">
        <is>
          <t>Examining Artificial Intelligence Chatbots’ Responses in Providing Human Papillomavirus Vaccine Information for Young Adults: Qualitative Content Analysis</t>
        </is>
      </c>
      <c r="J375" s="43" t="inlineStr">
        <is>
          <t>10.2196/79720</t>
        </is>
      </c>
      <c r="K375" s="43" t="inlineStr">
        <is>
          <t>Alfu Laily and Laura M Schwab-Reese and Megan Davish and Emily Cahue and Kathryn J Laroche and Natalia M Rodriguez and Robert J Duncan and Randolph D Hubach and Monica L Kasting</t>
        </is>
      </c>
      <c r="L375" s="41" t="inlineStr">
        <is>
          <t>JMIR Public Health and Surveillance</t>
        </is>
      </c>
      <c r="M375" s="43" t="inlineStr">
        <is>
          <t>article</t>
        </is>
      </c>
      <c r="N375" s="43" t="inlineStr">
        <is>
          <t>JMIR Publications Inc.</t>
        </is>
      </c>
      <c r="O375" s="43">
        <f>'Actualizacion_430'!B99</f>
        <v/>
      </c>
      <c r="P375" s="41">
        <f>'Actualizacion_430'!C99</f>
        <v/>
      </c>
      <c r="Q375" s="43">
        <f>'Actualizacion_430'!D99</f>
        <v/>
      </c>
      <c r="R375" s="43">
        <f>'Actualizacion_430'!E99</f>
        <v/>
      </c>
      <c r="S375" s="41">
        <f>'Actualizacion_430'!G99</f>
        <v/>
      </c>
      <c r="T375" s="41">
        <f>'Actualizacion_430'!I99</f>
        <v/>
      </c>
      <c r="U375" s="41">
        <f>'Actualizacion_430'!J99</f>
        <v/>
      </c>
      <c r="V375" s="43">
        <f>'Actualizacion_430'!K99</f>
        <v/>
      </c>
      <c r="W375" s="43">
        <f>'Actualizacion_430'!L99</f>
        <v/>
      </c>
      <c r="X375" s="43" t="inlineStr">
        <is>
          <t>https://doi.org/10.2196/79720</t>
        </is>
      </c>
      <c r="Y375" s="43" t="inlineStr">
        <is>
          <t>doi:10.2196/79720</t>
        </is>
      </c>
      <c r="Z375" s="43" t="inlineStr">
        <is>
          <t>Background: The growing use of artificial intelligence (AI) chatbots for seeking health-related information is concerning, as they were not originally developed for delivering medical guidance. The quality of AI chatbots’ responses relies heavily on their training data and is often limited in medical contexts due to their lack of specific training data in medical literature. Findings on the quality of AI chatbot responses related to health are mixed. Some studies showed the quality surpassed physicians’ responses, while others revealed occasional major errors and low readability. This study addresses a critical gap by examining the performance of various AI chatbots in a complex, misinformation-rich environment. Objective: This study examined AI chatbots' responses to human papillomavirus (HPV)–related questions by analyzing structure, linguistic features, information accuracy and currency, and vaccination stance. Methods: We conducted a qualitative content analysis following the approach outlined by Schreier to examine 4 selected AI chatbots’ (ChatGPT 4, Claude 3.7 Sonnet, DeepSeek V3, and Docus [General AI Doctor]) responses to HPV vaccine questions. These questions, simulated by young adults, were adapted from items on the Vaccine Conspiracy Beliefs Scale and Google Trends. The selection criteria for AI chatbots included popularity, accessibility, countries of origin, response update methods, and intended use. Two researchers, simulating a 22-year-old man or woman, collected 8 conversations between February 22 and 28, 2025. We used a deductive approach to develop initial code groups, then an inductive approach to generate codes. The responses were analyzed based on a comprehensive codebook, with codes examining response structure, linguistic features, information accuracy and currency, and vaccination stance. We also assessed readability using the Flesch-Kincaid Grade Level and Reading Ease Score. Results: All AI chatbots cited evidence-based sources from reputable health organizations. We found no fabricated information or inaccuracies in numerical data. For complex questions, all AI chatbots appropriately deferred to health care professionals’ suggestions. All AI chatbots maintained a neutral or provaccine stance, corresponding with scientific consensus. The mean and range of response lengths varied [word count; ChatGPT: 436.4 (218-954); Claude: 188.0 (138-255); DeepSeek: 510.0 (325-735); and Docus: 159.4 (61-200)], as did readability [Flesch-Kincaid Grade Level; ChatGPT: 10.7 (6.0-14.9); Claude: 13.2 (7.7-17.8); DeepSeek: 11.3 (7.0-14.7); and Docus: 12.2 (8.9-15.5); and Flesch-Kincaid Reading Ease Score; ChatGPT: 46.8 (25.4-72.2); Claude: 32.5 (6.3-67.3); DeepSeek: 43.7 (22.8-67.4); and Docus: 40.5 (19.6-58.2)]. ChatGPT and Claude offered personalized responses, while DeepSeek and Docus lacked this. Occasionally, some responses included broken or irrelevant links and medical jargon. Conclusions: Amidst an online environment saturated with misinformation, AI chatbots have the potential to serve as an alternative source of accurate HPV-related information to conventional online platforms (websites and social media). Improvements in readability, personalization, and link accuracy are still needed. Furthermore, we recommend that users treat AI chatbots as complements, not replacements, to health care professionals’ guidance on clinical settings.</t>
        </is>
      </c>
      <c r="AA375" s="43" t="inlineStr">
        <is>
          <t>title_abstract_plus_targeted_primary_source_verification</t>
        </is>
      </c>
      <c r="AB375" s="43">
        <f>COUNTIF($A$2:$A$707,A375)</f>
        <v/>
      </c>
    </row>
    <row r="376" ht="32" customHeight="1">
      <c r="A376" s="43" t="inlineStr">
        <is>
          <t>U-0099</t>
        </is>
      </c>
      <c r="B376" s="43" t="inlineStr">
        <is>
          <t>Update 2026</t>
        </is>
      </c>
      <c r="C376" s="43" t="inlineStr">
        <is>
          <t>New record excluded</t>
        </is>
      </c>
      <c r="D376" s="43" t="n">
        <v>99</v>
      </c>
      <c r="E376" s="43" t="n"/>
      <c r="F376" s="43" t="n"/>
      <c r="G376" s="130" t="n">
        <v>99</v>
      </c>
      <c r="H376" s="130" t="n">
        <v>2026</v>
      </c>
      <c r="I376" s="41" t="inlineStr">
        <is>
          <t>Consensus Statement on Digital Health and ADHD by The European Network for ADHD (EUNETHYDIS): a modified Delphi study (Preprint)</t>
        </is>
      </c>
      <c r="J376" s="43" t="inlineStr">
        <is>
          <t>10.2196/85638</t>
        </is>
      </c>
      <c r="K376" s="43"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L376" s="41" t="inlineStr">
        <is>
          <t>Journal of Medical Internet Research</t>
        </is>
      </c>
      <c r="M376" s="43" t="inlineStr">
        <is>
          <t>article</t>
        </is>
      </c>
      <c r="N376" s="43" t="inlineStr">
        <is>
          <t>JMIR Publications Inc.</t>
        </is>
      </c>
      <c r="O376" s="43">
        <f>'Actualizacion_430'!B100</f>
        <v/>
      </c>
      <c r="P376" s="41">
        <f>'Actualizacion_430'!C100</f>
        <v/>
      </c>
      <c r="Q376" s="43">
        <f>'Actualizacion_430'!D100</f>
        <v/>
      </c>
      <c r="R376" s="43">
        <f>'Actualizacion_430'!E100</f>
        <v/>
      </c>
      <c r="S376" s="41">
        <f>'Actualizacion_430'!G100</f>
        <v/>
      </c>
      <c r="T376" s="41">
        <f>'Actualizacion_430'!I100</f>
        <v/>
      </c>
      <c r="U376" s="41">
        <f>'Actualizacion_430'!J100</f>
        <v/>
      </c>
      <c r="V376" s="43">
        <f>'Actualizacion_430'!K100</f>
        <v/>
      </c>
      <c r="W376" s="43">
        <f>'Actualizacion_430'!L100</f>
        <v/>
      </c>
      <c r="X376" s="43" t="inlineStr">
        <is>
          <t>https://doi.org/10.2196/85638</t>
        </is>
      </c>
      <c r="Y376" s="43" t="inlineStr">
        <is>
          <t>doi:10.2196/85638</t>
        </is>
      </c>
      <c r="Z376" s="43" t="n"/>
      <c r="AA376" s="43" t="inlineStr">
        <is>
          <t>title_abstract_plus_targeted_primary_source_verification</t>
        </is>
      </c>
      <c r="AB376" s="43">
        <f>COUNTIF($A$2:$A$707,A376)</f>
        <v/>
      </c>
    </row>
    <row r="377" ht="32" customHeight="1">
      <c r="A377" s="43" t="inlineStr">
        <is>
          <t>U-0100</t>
        </is>
      </c>
      <c r="B377" s="43" t="inlineStr">
        <is>
          <t>Update 2026</t>
        </is>
      </c>
      <c r="C377" s="43" t="inlineStr">
        <is>
          <t>New record excluded</t>
        </is>
      </c>
      <c r="D377" s="43" t="n">
        <v>100</v>
      </c>
      <c r="E377" s="43" t="n"/>
      <c r="F377" s="43" t="n"/>
      <c r="G377" s="130" t="n">
        <v>100</v>
      </c>
      <c r="H377" s="130" t="n">
        <v>2025</v>
      </c>
      <c r="I377" s="41" t="inlineStr">
        <is>
          <t>Automated scoring of autism-like behaviors in the valproic acid mouse model: enhancing accuracy and efficiency with machine learning tools (DeepLabCut and SimBA)</t>
        </is>
      </c>
      <c r="J377" s="43" t="inlineStr">
        <is>
          <t>10.1016/j.neuroscience.2025.05.270</t>
        </is>
      </c>
      <c r="K377" s="43" t="inlineStr">
        <is>
          <t>Zineb Bouargane and Francisco E Olucha-Bordonau and Saadia Ba-M’hamed and Fatima-Zahra Lamghari-Moubarrad</t>
        </is>
      </c>
      <c r="L377" s="41" t="inlineStr">
        <is>
          <t>Neuroscience</t>
        </is>
      </c>
      <c r="M377" s="43" t="inlineStr">
        <is>
          <t>article</t>
        </is>
      </c>
      <c r="N377" s="43" t="inlineStr">
        <is>
          <t>Elsevier BV</t>
        </is>
      </c>
      <c r="O377" s="43">
        <f>'Actualizacion_430'!B101</f>
        <v/>
      </c>
      <c r="P377" s="41">
        <f>'Actualizacion_430'!C101</f>
        <v/>
      </c>
      <c r="Q377" s="43">
        <f>'Actualizacion_430'!D101</f>
        <v/>
      </c>
      <c r="R377" s="43">
        <f>'Actualizacion_430'!E101</f>
        <v/>
      </c>
      <c r="S377" s="41">
        <f>'Actualizacion_430'!G101</f>
        <v/>
      </c>
      <c r="T377" s="41">
        <f>'Actualizacion_430'!I101</f>
        <v/>
      </c>
      <c r="U377" s="41">
        <f>'Actualizacion_430'!J101</f>
        <v/>
      </c>
      <c r="V377" s="43">
        <f>'Actualizacion_430'!K101</f>
        <v/>
      </c>
      <c r="W377" s="43">
        <f>'Actualizacion_430'!L101</f>
        <v/>
      </c>
      <c r="X377" s="43" t="inlineStr">
        <is>
          <t>https://www.sciencedirect.com/science/article/pii/S0306452225006347</t>
        </is>
      </c>
      <c r="Y377" s="43" t="inlineStr">
        <is>
          <t>doi:10.1016/j.neuroscience.2025.05.270</t>
        </is>
      </c>
      <c r="Z377" s="43" t="n"/>
      <c r="AA377" s="43" t="inlineStr">
        <is>
          <t>title_abstract_plus_targeted_primary_source_verification</t>
        </is>
      </c>
      <c r="AB377" s="43">
        <f>COUNTIF($A$2:$A$707,A377)</f>
        <v/>
      </c>
    </row>
    <row r="378" ht="32" customHeight="1">
      <c r="A378" s="43" t="inlineStr">
        <is>
          <t>U-0101</t>
        </is>
      </c>
      <c r="B378" s="43" t="inlineStr">
        <is>
          <t>Update 2026</t>
        </is>
      </c>
      <c r="C378" s="43" t="inlineStr">
        <is>
          <t>New record excluded</t>
        </is>
      </c>
      <c r="D378" s="43" t="n">
        <v>101</v>
      </c>
      <c r="E378" s="43" t="n"/>
      <c r="F378" s="43" t="n"/>
      <c r="G378" s="130" t="n">
        <v>101</v>
      </c>
      <c r="H378" s="130" t="n">
        <v>2025</v>
      </c>
      <c r="I378" s="41" t="inlineStr">
        <is>
          <t>Development and validation of a spectrofluorimetric method for MHPG detection in plasma via rhodamine B fluorescence quenching: a Box-Behnken design approach with application to autism spectrum disorder</t>
        </is>
      </c>
      <c r="J378" s="43" t="inlineStr">
        <is>
          <t>10.1016/j.microc.2025.114560</t>
        </is>
      </c>
      <c r="K378" s="43" t="inlineStr">
        <is>
          <t>Razaz A Felemban and Majed A Algarni and Ayman A Abd Al Maksoud and Adnan Alharbi and Ahmed K Bamaga and Mohammad S Alzahrani and Abdulaziz Ibrahim Alzarea and Ahmed Serag and Atiah H Almalki</t>
        </is>
      </c>
      <c r="L378" s="41" t="inlineStr">
        <is>
          <t>Microchemical Journal</t>
        </is>
      </c>
      <c r="M378" s="43" t="inlineStr">
        <is>
          <t>article</t>
        </is>
      </c>
      <c r="N378" s="43" t="inlineStr">
        <is>
          <t>Elsevier Inc.</t>
        </is>
      </c>
      <c r="O378" s="43">
        <f>'Actualizacion_430'!B102</f>
        <v/>
      </c>
      <c r="P378" s="41">
        <f>'Actualizacion_430'!C102</f>
        <v/>
      </c>
      <c r="Q378" s="43">
        <f>'Actualizacion_430'!D102</f>
        <v/>
      </c>
      <c r="R378" s="43">
        <f>'Actualizacion_430'!E102</f>
        <v/>
      </c>
      <c r="S378" s="41">
        <f>'Actualizacion_430'!G102</f>
        <v/>
      </c>
      <c r="T378" s="41">
        <f>'Actualizacion_430'!I102</f>
        <v/>
      </c>
      <c r="U378" s="41">
        <f>'Actualizacion_430'!J102</f>
        <v/>
      </c>
      <c r="V378" s="43">
        <f>'Actualizacion_430'!K102</f>
        <v/>
      </c>
      <c r="W378" s="43">
        <f>'Actualizacion_430'!L102</f>
        <v/>
      </c>
      <c r="X378" s="43" t="inlineStr">
        <is>
          <t>https://www.sciencedirect.com/science/article/pii/S0026265X25019149</t>
        </is>
      </c>
      <c r="Y378" s="43" t="inlineStr">
        <is>
          <t>doi:10.1016/j.microc.2025.114560</t>
        </is>
      </c>
      <c r="Z378" s="43" t="inlineStr">
        <is>
          <t>This study presents the development and validation of a sensitive spectrofluorimetric method for detecting 3-methoxy-4-hydroxyphenylglycol (MHPG), a major metabolite of norepinephrine and proxy for central noradrenergic activity, in plasma based on Rhodamine B fluorescence quenching. The spectral characteristics of Rhodamine B and its ion pair complex formation with MHPG were investigated using UV–vis and fluorescence spectroscopy. Mechanistic studies employing Stern-Volmer kinetics, thermodynamic analysis, and Job's method of continuous variation revealed a static quenching mode with 1:1 complex formation stoichiometry. Critical method parameters such as pH, Rhodamine B volume, and incubation time were optimized using a Box-Behnken design of experiments, with desirability function analysis employed to maximize the quenching efficiency and sensitivity. The method was validated according to the ICH M10 guidelines and demonstrated excellent linearity (2–200 ng/mL), precision, accuracy and selectivity, with lower limits of detection and quantification of 0.655 and 1.966 ng/mL, respectively. Application to a pilot cohort of children with ASD and neurotypical controls revealed elevated plasma MHPG levels in the ASD group, although the difference did not reach statistical significance. Notably, age-related trends in MHPG levels differed markedly between groups, with a robust positive correlation observed in controls but absent in the ASD group. Sex-specific analyses further suggested more pronounced sex-related variations in noradrenergic function in ASD compared to controls. These preliminary results provide valuable insights into potential alterations of the noradrenergic system in ASD and highlight the utility of the developed spectrofluorimetric method, warranting further investigations in larger cohorts to elucidate the clinical relevance of disturbed noradrenergic function in ASD.</t>
        </is>
      </c>
      <c r="AA378" s="43" t="inlineStr">
        <is>
          <t>title_abstract_plus_targeted_primary_source_verification</t>
        </is>
      </c>
      <c r="AB378" s="43">
        <f>COUNTIF($A$2:$A$707,A378)</f>
        <v/>
      </c>
    </row>
    <row r="379" ht="32" customHeight="1">
      <c r="A379" s="43" t="inlineStr">
        <is>
          <t>U-0102</t>
        </is>
      </c>
      <c r="B379" s="43" t="inlineStr">
        <is>
          <t>Update 2026</t>
        </is>
      </c>
      <c r="C379" s="43" t="inlineStr">
        <is>
          <t>New record excluded</t>
        </is>
      </c>
      <c r="D379" s="43" t="n">
        <v>102</v>
      </c>
      <c r="E379" s="43" t="n"/>
      <c r="F379" s="43" t="n"/>
      <c r="G379" s="130" t="n">
        <v>102</v>
      </c>
      <c r="H379" s="130" t="n">
        <v>2026</v>
      </c>
      <c r="I379" s="41" t="inlineStr">
        <is>
          <t>Early Detection of Alzheimer's Disease and Related Dementias From Spontaneous Speech Using Foundation Speech and Language Models: Comparative Evaluation</t>
        </is>
      </c>
      <c r="J379" s="43" t="inlineStr">
        <is>
          <t>10.2196/79411</t>
        </is>
      </c>
      <c r="K379" s="43" t="inlineStr">
        <is>
          <t>Jingyu Li and Lingchao Mao and Xi Mao and Hairong Wang and Zhendong Wang and Xuelei Sherry Ni</t>
        </is>
      </c>
      <c r="L379" s="41" t="inlineStr">
        <is>
          <t>JMIR Formative Research</t>
        </is>
      </c>
      <c r="M379" s="43" t="inlineStr">
        <is>
          <t>article</t>
        </is>
      </c>
      <c r="N379" s="43" t="inlineStr">
        <is>
          <t>JMIR Publications Inc.</t>
        </is>
      </c>
      <c r="O379" s="43">
        <f>'Actualizacion_430'!B103</f>
        <v/>
      </c>
      <c r="P379" s="41">
        <f>'Actualizacion_430'!C103</f>
        <v/>
      </c>
      <c r="Q379" s="43">
        <f>'Actualizacion_430'!D103</f>
        <v/>
      </c>
      <c r="R379" s="43">
        <f>'Actualizacion_430'!E103</f>
        <v/>
      </c>
      <c r="S379" s="41">
        <f>'Actualizacion_430'!G103</f>
        <v/>
      </c>
      <c r="T379" s="41">
        <f>'Actualizacion_430'!I103</f>
        <v/>
      </c>
      <c r="U379" s="41">
        <f>'Actualizacion_430'!J103</f>
        <v/>
      </c>
      <c r="V379" s="43">
        <f>'Actualizacion_430'!K103</f>
        <v/>
      </c>
      <c r="W379" s="43">
        <f>'Actualizacion_430'!L103</f>
        <v/>
      </c>
      <c r="X379" s="43" t="inlineStr">
        <is>
          <t>https://doi.org/10.2196/79411</t>
        </is>
      </c>
      <c r="Y379" s="43" t="inlineStr">
        <is>
          <t>doi:10.2196/79411</t>
        </is>
      </c>
      <c r="Z379" s="43" t="inlineStr">
        <is>
          <t>Background: Alzheimer's disease and related dementias (ADRD) are progressive neurodegenerative conditions where early detection is critical for timely intervention and care planning. However, current diagnostic methods are often inaccessible, costly, and delayed, especially for underserved populations. There is a growing need for scalable, noninvasive tools that can support timely diagnosis. Spontaneous speech contains rich acoustic and linguistic markers that can serve as noninvasive behavioral markers for cognitive decline. Foundation models, pretrained on large-scale audio or text data, generate high-dimensional embeddings that encode rich contextual and acoustic information. Objective: This study benchmarks open-source foundation language and speech models to evaluate their effectiveness in detecting ADRD from spontaneous speech as a potential solution for early, noninvasive, and scalable ADRD detection. Methods: In this study, we used the Pioneering Research for Early Prediction of Alzheimer’s and Related Dementias EUREKA (PREPARE) Challenge dataset, which consists of audio recordings from over 1600 participants with 3 distinct categories of cognitive decline: healthy control (HC), mild cognitive impairment (MCI), and Alzheimer's disease (AD). We further excluded samples that are non-English, nonspontaneous speech, or of poor quality. Our final samples included 703 (59.13%) HC, 81 (6.81%) MCI, and 405 (34.06%) AD cases. We systematically benchmarked 18 open-source foundation speech and language models to classify cognitive status into 3 categories (HC, MCI, or AD). Post hoc interpretability analysis was performed for the best-performing model using Shapley additive explanations linking high-dimensional embeddings with explainable acoustic and linguistic markers. Results: Whisper-medium model achieved the highest performance among speech models at 0.731 accuracy and 0.802 area under the curve, while Bidirectional Encoder Representations from Transformers with pause annotation achieved the top accuracy of 0.662 and 0.744 area under the curve among language models. Overall, ADRD detection based on state-of-the-art automatic speech recognition model-generated audio-embeddings outperformed other models, and the inclusion of nonsemantic information, such as pause patterns, consistently improved the classification performance of text-embedding–based models. Conclusions: Our work presents a comprehensive comparative evaluation of state-of-the-art speech and language models for AD and MCI detection on a large, clinically relevant dataset. Embeddings derived from acoustic models, which capture both semantic and acoustic information, show promising performance and highlight the potential for developing a more scalable, noninvasive, and cost-effective early detection tool for ADRD.</t>
        </is>
      </c>
      <c r="AA379" s="43" t="inlineStr">
        <is>
          <t>title_abstract_plus_targeted_primary_source_verification</t>
        </is>
      </c>
      <c r="AB379" s="43">
        <f>COUNTIF($A$2:$A$707,A379)</f>
        <v/>
      </c>
    </row>
    <row r="380" ht="32" customHeight="1">
      <c r="A380" s="43" t="inlineStr">
        <is>
          <t>U-0103</t>
        </is>
      </c>
      <c r="B380" s="43" t="inlineStr">
        <is>
          <t>Update 2026</t>
        </is>
      </c>
      <c r="C380" s="43" t="inlineStr">
        <is>
          <t>New provisional candidate</t>
        </is>
      </c>
      <c r="D380" s="43" t="n">
        <v>103</v>
      </c>
      <c r="E380" s="43" t="n"/>
      <c r="F380" s="43" t="n"/>
      <c r="G380" s="130" t="n">
        <v>103</v>
      </c>
      <c r="H380" s="130" t="n">
        <v>2025</v>
      </c>
      <c r="I380" s="41" t="inlineStr">
        <is>
          <t>Early fusion for Autism classification with biomarker detection using rs-fMRI and phenotypic data</t>
        </is>
      </c>
      <c r="J380" s="43" t="inlineStr">
        <is>
          <t>10.1016/j.bspc.2025.108020</t>
        </is>
      </c>
      <c r="K380" s="43" t="inlineStr">
        <is>
          <t>Vaishali Chawla and Bharti Rana</t>
        </is>
      </c>
      <c r="L380" s="41" t="inlineStr">
        <is>
          <t>Biomedical Signal Processing and Control</t>
        </is>
      </c>
      <c r="M380" s="43" t="inlineStr">
        <is>
          <t>article</t>
        </is>
      </c>
      <c r="N380" s="43" t="inlineStr">
        <is>
          <t>Elsevier Ltd</t>
        </is>
      </c>
      <c r="O380" s="43">
        <f>'Actualizacion_430'!B104</f>
        <v/>
      </c>
      <c r="P380" s="41">
        <f>'Actualizacion_430'!C104</f>
        <v/>
      </c>
      <c r="Q380" s="43">
        <f>'Actualizacion_430'!D104</f>
        <v/>
      </c>
      <c r="R380" s="43">
        <f>'Actualizacion_430'!E104</f>
        <v/>
      </c>
      <c r="S380" s="41">
        <f>'Actualizacion_430'!G104</f>
        <v/>
      </c>
      <c r="T380" s="41">
        <f>'Actualizacion_430'!I104</f>
        <v/>
      </c>
      <c r="U380" s="41">
        <f>'Actualizacion_430'!J104</f>
        <v/>
      </c>
      <c r="V380" s="43">
        <f>'Actualizacion_430'!K104</f>
        <v/>
      </c>
      <c r="W380" s="43">
        <f>'Actualizacion_430'!L104</f>
        <v/>
      </c>
      <c r="X380" s="43" t="inlineStr">
        <is>
          <t>https://www.sciencedirect.com/science/article/pii/S1746809425005312</t>
        </is>
      </c>
      <c r="Y380" s="43" t="inlineStr">
        <is>
          <t>doi:10.1016/j.bspc.2025.108020</t>
        </is>
      </c>
      <c r="Z380" s="43"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AA380" s="43" t="inlineStr">
        <is>
          <t>title_abstract_plus_targeted_primary_source_verification</t>
        </is>
      </c>
      <c r="AB380" s="43">
        <f>COUNTIF($A$2:$A$707,A380)</f>
        <v/>
      </c>
    </row>
    <row r="381" ht="32" customHeight="1">
      <c r="A381" s="43" t="inlineStr">
        <is>
          <t>U-0104</t>
        </is>
      </c>
      <c r="B381" s="43" t="inlineStr">
        <is>
          <t>Update 2026</t>
        </is>
      </c>
      <c r="C381" s="43" t="inlineStr">
        <is>
          <t>New record excluded</t>
        </is>
      </c>
      <c r="D381" s="43" t="n">
        <v>104</v>
      </c>
      <c r="E381" s="43" t="n"/>
      <c r="F381" s="43" t="n"/>
      <c r="G381" s="130" t="n">
        <v>104</v>
      </c>
      <c r="H381" s="130" t="n">
        <v>2026</v>
      </c>
      <c r="I381" s="41" t="inlineStr">
        <is>
          <t>Assessing the Evolution and Influence of Medical Open Databases on Biomedical Research and Health Care Innovation: A 25-Year Perspective With a Focus on Privacy and Privacy-Enhancing Technologies</t>
        </is>
      </c>
      <c r="J381" s="43" t="inlineStr">
        <is>
          <t>10.2196/58954</t>
        </is>
      </c>
      <c r="K381" s="43"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L381" s="41" t="inlineStr">
        <is>
          <t>Journal of Medical Internet Research</t>
        </is>
      </c>
      <c r="M381" s="43" t="inlineStr">
        <is>
          <t>article</t>
        </is>
      </c>
      <c r="N381" s="43" t="inlineStr">
        <is>
          <t>JMIR Publications Inc.</t>
        </is>
      </c>
      <c r="O381" s="43">
        <f>'Actualizacion_430'!B105</f>
        <v/>
      </c>
      <c r="P381" s="41">
        <f>'Actualizacion_430'!C105</f>
        <v/>
      </c>
      <c r="Q381" s="43">
        <f>'Actualizacion_430'!D105</f>
        <v/>
      </c>
      <c r="R381" s="43">
        <f>'Actualizacion_430'!E105</f>
        <v/>
      </c>
      <c r="S381" s="41">
        <f>'Actualizacion_430'!G105</f>
        <v/>
      </c>
      <c r="T381" s="41">
        <f>'Actualizacion_430'!I105</f>
        <v/>
      </c>
      <c r="U381" s="41">
        <f>'Actualizacion_430'!J105</f>
        <v/>
      </c>
      <c r="V381" s="43">
        <f>'Actualizacion_430'!K105</f>
        <v/>
      </c>
      <c r="W381" s="43">
        <f>'Actualizacion_430'!L105</f>
        <v/>
      </c>
      <c r="X381" s="43" t="inlineStr">
        <is>
          <t>https://doi.org/10.2196/58954</t>
        </is>
      </c>
      <c r="Y381" s="43" t="inlineStr">
        <is>
          <t>doi:10.2196/58954</t>
        </is>
      </c>
      <c r="Z381" s="43" t="inlineStr">
        <is>
          <t>The integration of medical open databases with artificial intelligence (AI) technologies marks a transformative era in biomedical research and health care innovation. Over the past 25 years, initiatives like PhysioNet have revolutionized data access, fostering unprecedented levels of collaboration and accelerating medical discoveries. This rise of medical open databases presents challenges, particularly in harmonizing research enablement with patient confidentiality. In response, privacy laws such as the Health Insurance Portability and Accountability Act have been established, and privacy-enhancing technologies have been adopted to maintain this delicate balance. Privacy-enhancing technologies, including differential privacy, secure multiparty computation, and notably, federated learning (FL), have become instrumental in safeguarding personal health information. FL, in particular, represents a significant advancement by enabling the development and training of AI models on decentralized data. In Taiwan, significant strides have been made in aligning with these global data-sharing and privacy standards. We have actively promoted the sharing of medical data through the development of dynamic consent systems. These systems enable individuals to control and adjust their data-sharing preferences, ensuring transparency and continuity of consent in the ever-evolving landscape of digital health. Despite the challenges associated with privacy protections, the benefits, including improved diagnostics and treatment, are substantial. The availability of open databases has notably accelerated AI research, leading to significant advancements in medical diagnostics and treatments. As the landscape of health care research continues to evolve with open science and FL, the role of medical open databases remains crucial in shaping the future of medicine, promising enhanced patient outcomes and fostering a global research community committed to ethical integrity and privacy.</t>
        </is>
      </c>
      <c r="AA381" s="43" t="inlineStr">
        <is>
          <t>title_abstract_plus_targeted_primary_source_verification</t>
        </is>
      </c>
      <c r="AB381" s="43">
        <f>COUNTIF($A$2:$A$707,A381)</f>
        <v/>
      </c>
    </row>
    <row r="382" ht="32" customHeight="1">
      <c r="A382" s="43" t="inlineStr">
        <is>
          <t>U-0105</t>
        </is>
      </c>
      <c r="B382" s="43" t="inlineStr">
        <is>
          <t>Update 2026</t>
        </is>
      </c>
      <c r="C382" s="43" t="inlineStr">
        <is>
          <t>New record excluded</t>
        </is>
      </c>
      <c r="D382" s="43" t="n">
        <v>105</v>
      </c>
      <c r="E382" s="43" t="n"/>
      <c r="F382" s="43" t="n"/>
      <c r="G382" s="130" t="n">
        <v>105</v>
      </c>
      <c r="H382" s="130" t="n">
        <v>2026</v>
      </c>
      <c r="I382" s="41" t="inlineStr">
        <is>
          <t>Large Language Models for Psychiatric Diagnosis Based on Multicenter Real-World Clinical Records: Comparative Study</t>
        </is>
      </c>
      <c r="J382" s="43" t="inlineStr">
        <is>
          <t>10.2196/77699</t>
        </is>
      </c>
      <c r="K382" s="43" t="inlineStr">
        <is>
          <t>Maoqian Sun and Jia Yu and Zhuhong Long and Yun Yang and Tao Xiao and Jiaquan Liang and Jun Feng and Huaili Deng and Guoping Huang</t>
        </is>
      </c>
      <c r="L382" s="41" t="inlineStr">
        <is>
          <t>JMIR Medical Informatics</t>
        </is>
      </c>
      <c r="M382" s="43" t="inlineStr">
        <is>
          <t>article</t>
        </is>
      </c>
      <c r="N382" s="43" t="inlineStr">
        <is>
          <t>JMIR Publications Inc.</t>
        </is>
      </c>
      <c r="O382" s="43">
        <f>'Actualizacion_430'!B106</f>
        <v/>
      </c>
      <c r="P382" s="41">
        <f>'Actualizacion_430'!C106</f>
        <v/>
      </c>
      <c r="Q382" s="43">
        <f>'Actualizacion_430'!D106</f>
        <v/>
      </c>
      <c r="R382" s="43">
        <f>'Actualizacion_430'!E106</f>
        <v/>
      </c>
      <c r="S382" s="41">
        <f>'Actualizacion_430'!G106</f>
        <v/>
      </c>
      <c r="T382" s="41">
        <f>'Actualizacion_430'!I106</f>
        <v/>
      </c>
      <c r="U382" s="41">
        <f>'Actualizacion_430'!J106</f>
        <v/>
      </c>
      <c r="V382" s="43">
        <f>'Actualizacion_430'!K106</f>
        <v/>
      </c>
      <c r="W382" s="43">
        <f>'Actualizacion_430'!L106</f>
        <v/>
      </c>
      <c r="X382" s="43" t="inlineStr">
        <is>
          <t>https://doi.org/10.2196/77699</t>
        </is>
      </c>
      <c r="Y382" s="43" t="inlineStr">
        <is>
          <t>doi:10.2196/77699</t>
        </is>
      </c>
      <c r="Z382" s="43" t="inlineStr">
        <is>
          <t>Background: Psychiatric disorders are diagnostically challenging and often rely on subjective clinical judgment, particularly in resource-limited settings. Large language models (LLMs) have demonstrated potential in supporting psychiatric diagnosis; however, robust evidence from large-scale, real-world clinical data remains limited. Objective: This study aimed to evaluate and compare the diagnostic performance of multiple LLMs for psychiatric disorders using multicenter real-world electronic health records (EHRs). Methods: We retrospectively analyzed 9923 inpatient EHRs collected from 6 psychiatric centers across China, encompassing all ICD-10 (International Statistical Classification of Diseases, Tenth Revision) psychiatric categories. In total, 3 LLMs—GPT-4.0 (OpenAI), GPT-3.5 (OpenAI), and GLM-4-Plus (Zhipu AI)—were evaluated against physician-confirmed discharge diagnoses. Diagnostic performance was assessed using strict accuracy criteria and lenient classification metrics, with subgroup analyses conducted across diagnostic categories and age groups. Results: GPT-4.0 achieved the highest overall strict diagnostic accuracy (71.7%) and the highest weighted F1-score under lenient evaluation (0.881), particularly for high-prevalence disorders, such as mood disorders and schizophrenia spectrum disorders. Diagnostic performance varied across age groups, with the highest accuracy observed in older adult patients (up to 79.5%) and lower accuracy in adolescents. Across centers, model performance remained stable, with no significant intercenter differences. Conclusions: LLMs—especially GPT-4.0—demonstrate promising capability in supporting psychiatric diagnosis using real-world EHRs. However, diagnostic performance varies by age group and disorder category. LLMs should be regarded as assistive tools rather than replacements for clinical judgment, and further validation is needed before routine clinical implementation.</t>
        </is>
      </c>
      <c r="AA382" s="43" t="inlineStr">
        <is>
          <t>title_abstract_plus_targeted_primary_source_verification</t>
        </is>
      </c>
      <c r="AB382" s="43">
        <f>COUNTIF($A$2:$A$707,A382)</f>
        <v/>
      </c>
    </row>
    <row r="383" ht="32" customHeight="1">
      <c r="A383" s="43" t="inlineStr">
        <is>
          <t>U-0106</t>
        </is>
      </c>
      <c r="B383" s="43" t="inlineStr">
        <is>
          <t>Update 2026</t>
        </is>
      </c>
      <c r="C383" s="43" t="inlineStr">
        <is>
          <t>Duplicate of prior corpus</t>
        </is>
      </c>
      <c r="D383" s="43" t="n">
        <v>106</v>
      </c>
      <c r="E383" s="43" t="n"/>
      <c r="F383" s="43" t="n">
        <v>266</v>
      </c>
      <c r="G383" s="130" t="n">
        <v>106</v>
      </c>
      <c r="H383" s="130" t="n">
        <v>2025</v>
      </c>
      <c r="I383" s="41" t="inlineStr">
        <is>
          <t>Prenatal exposure to criteria air pollution and traffic-related air toxics and risk of autism spectrum disorder: A population-based cohort study of California births (1990–2018)</t>
        </is>
      </c>
      <c r="J383" s="43" t="inlineStr">
        <is>
          <t>10.1016/j.envint.2025.109562</t>
        </is>
      </c>
      <c r="K383" s="43" t="inlineStr">
        <is>
          <t>Karl O'Sharkey and Sanjali Mitra and Ting Chow and Seung a. Paik and Laura Thompson and Jason Su and Myles Cockburn and Beate Ritz</t>
        </is>
      </c>
      <c r="L383" s="41" t="inlineStr">
        <is>
          <t>Environment International</t>
        </is>
      </c>
      <c r="M383" s="43" t="inlineStr">
        <is>
          <t>article</t>
        </is>
      </c>
      <c r="N383" s="43" t="inlineStr">
        <is>
          <t>Elsevier Ltd</t>
        </is>
      </c>
      <c r="O383" s="43">
        <f>'Actualizacion_430'!B107</f>
        <v/>
      </c>
      <c r="P383" s="41">
        <f>'Actualizacion_430'!C107</f>
        <v/>
      </c>
      <c r="Q383" s="43">
        <f>'Actualizacion_430'!D107</f>
        <v/>
      </c>
      <c r="R383" s="43">
        <f>'Actualizacion_430'!E107</f>
        <v/>
      </c>
      <c r="S383" s="41">
        <f>'Actualizacion_430'!G107</f>
        <v/>
      </c>
      <c r="T383" s="41">
        <f>'Actualizacion_430'!I107</f>
        <v/>
      </c>
      <c r="U383" s="41">
        <f>'Actualizacion_430'!J107</f>
        <v/>
      </c>
      <c r="V383" s="43">
        <f>'Actualizacion_430'!K107</f>
        <v/>
      </c>
      <c r="W383" s="43">
        <f>'Actualizacion_430'!L107</f>
        <v/>
      </c>
      <c r="X383" s="43" t="inlineStr">
        <is>
          <t>https://www.sciencedirect.com/science/article/pii/S0160412025003137</t>
        </is>
      </c>
      <c r="Y383" s="43" t="inlineStr">
        <is>
          <t>doi:10.1016/j.envint.2025.109562</t>
        </is>
      </c>
      <c r="Z383" s="43"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AA383" s="43" t="inlineStr">
        <is>
          <t>title_abstract_plus_targeted_primary_source_verification</t>
        </is>
      </c>
      <c r="AB383" s="43">
        <f>COUNTIF($A$2:$A$707,A383)</f>
        <v/>
      </c>
    </row>
    <row r="384" ht="32" customHeight="1">
      <c r="A384" s="43" t="inlineStr">
        <is>
          <t>U-0107</t>
        </is>
      </c>
      <c r="B384" s="43" t="inlineStr">
        <is>
          <t>Update 2026</t>
        </is>
      </c>
      <c r="C384" s="43" t="inlineStr">
        <is>
          <t>New record excluded</t>
        </is>
      </c>
      <c r="D384" s="43" t="n">
        <v>107</v>
      </c>
      <c r="E384" s="43" t="n"/>
      <c r="F384" s="43" t="n"/>
      <c r="G384" s="130" t="n">
        <v>107</v>
      </c>
      <c r="H384" s="130" t="n">
        <v>2026</v>
      </c>
      <c r="I384" s="41" t="inlineStr">
        <is>
          <t>Developing and Validating Measures of Structural Ableism to Improve Health Outcomes for the Disability Community: Protocol for a Mixed Methods Study</t>
        </is>
      </c>
      <c r="J384" s="43" t="inlineStr">
        <is>
          <t>10.2196/86976</t>
        </is>
      </c>
      <c r="K384" s="43" t="inlineStr">
        <is>
          <t>Rupa S Valdez and Bonnielin K Swenor and Franz Castro and Caroline Cerilli and Bailey A Middleton and Kara S Fitzgibbon and Ashley Shew and Varshini Varadaraj and Hari Srinivasan and Diana Cejas</t>
        </is>
      </c>
      <c r="L384" s="41" t="inlineStr">
        <is>
          <t>JMIR Research Protocols</t>
        </is>
      </c>
      <c r="M384" s="43" t="inlineStr">
        <is>
          <t>article</t>
        </is>
      </c>
      <c r="N384" s="43" t="inlineStr">
        <is>
          <t>JMIR Publications Inc.</t>
        </is>
      </c>
      <c r="O384" s="43">
        <f>'Actualizacion_430'!B108</f>
        <v/>
      </c>
      <c r="P384" s="41">
        <f>'Actualizacion_430'!C108</f>
        <v/>
      </c>
      <c r="Q384" s="43">
        <f>'Actualizacion_430'!D108</f>
        <v/>
      </c>
      <c r="R384" s="43">
        <f>'Actualizacion_430'!E108</f>
        <v/>
      </c>
      <c r="S384" s="41">
        <f>'Actualizacion_430'!G108</f>
        <v/>
      </c>
      <c r="T384" s="41">
        <f>'Actualizacion_430'!I108</f>
        <v/>
      </c>
      <c r="U384" s="41">
        <f>'Actualizacion_430'!J108</f>
        <v/>
      </c>
      <c r="V384" s="43">
        <f>'Actualizacion_430'!K108</f>
        <v/>
      </c>
      <c r="W384" s="43">
        <f>'Actualizacion_430'!L108</f>
        <v/>
      </c>
      <c r="X384" s="43" t="inlineStr">
        <is>
          <t>https://doi.org/10.2196/86976</t>
        </is>
      </c>
      <c r="Y384" s="43" t="inlineStr">
        <is>
          <t>doi:10.2196/86976</t>
        </is>
      </c>
      <c r="Z384" s="43" t="n"/>
      <c r="AA384" s="43" t="inlineStr">
        <is>
          <t>title_abstract_plus_targeted_primary_source_verification</t>
        </is>
      </c>
      <c r="AB384" s="43">
        <f>COUNTIF($A$2:$A$707,A384)</f>
        <v/>
      </c>
    </row>
    <row r="385" ht="32" customHeight="1">
      <c r="A385" s="43" t="inlineStr">
        <is>
          <t>U-0108</t>
        </is>
      </c>
      <c r="B385" s="43" t="inlineStr">
        <is>
          <t>Update 2026</t>
        </is>
      </c>
      <c r="C385" s="43" t="inlineStr">
        <is>
          <t>New full-text included (open full text)</t>
        </is>
      </c>
      <c r="D385" s="43" t="n">
        <v>108</v>
      </c>
      <c r="E385" s="43" t="n"/>
      <c r="F385" s="43" t="n"/>
      <c r="G385" s="130" t="n">
        <v>108</v>
      </c>
      <c r="H385" s="130" t="n">
        <v>2025</v>
      </c>
      <c r="I385" s="41" t="inlineStr">
        <is>
          <t>Awareness with Machine: Hybrid Approach to Detecting ASD with a Clustering</t>
        </is>
      </c>
      <c r="J385" s="43" t="inlineStr">
        <is>
          <t>10.32604/cmc.2025.062643</t>
        </is>
      </c>
      <c r="K385" s="43" t="inlineStr">
        <is>
          <t>Gozde Karatas Baydogmus and Onder Demir</t>
        </is>
      </c>
      <c r="L385" s="41" t="inlineStr">
        <is>
          <t>Computers, Materials and Continua</t>
        </is>
      </c>
      <c r="M385" s="43" t="inlineStr">
        <is>
          <t>article</t>
        </is>
      </c>
      <c r="N385" s="43" t="inlineStr">
        <is>
          <t>Tech Science Press</t>
        </is>
      </c>
      <c r="O385" s="43">
        <f>'Actualizacion_430'!B109</f>
        <v/>
      </c>
      <c r="P385" s="41">
        <f>'Actualizacion_430'!C109</f>
        <v/>
      </c>
      <c r="Q385" s="43">
        <f>'Actualizacion_430'!D109</f>
        <v/>
      </c>
      <c r="R385" s="43">
        <f>'Actualizacion_430'!E109</f>
        <v/>
      </c>
      <c r="S385" s="41">
        <f>'Actualizacion_430'!G109</f>
        <v/>
      </c>
      <c r="T385" s="41">
        <f>'Actualizacion_430'!I109</f>
        <v/>
      </c>
      <c r="U385" s="41">
        <f>'Actualizacion_430'!J109</f>
        <v/>
      </c>
      <c r="V385" s="43">
        <f>'Actualizacion_430'!K109</f>
        <v/>
      </c>
      <c r="W385" s="43">
        <f>'Actualizacion_430'!L109</f>
        <v/>
      </c>
      <c r="X385" s="43" t="inlineStr">
        <is>
          <t>https://www.sciencedirect.com/science/article/pii/S1546221825006277</t>
        </is>
      </c>
      <c r="Y385" s="43" t="inlineStr">
        <is>
          <t>doi:10.32604/cmc.2025.062643</t>
        </is>
      </c>
      <c r="Z385" s="43"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AA385" s="43" t="inlineStr">
        <is>
          <t>title_abstract_plus_targeted_primary_source_verification</t>
        </is>
      </c>
      <c r="AB385" s="43">
        <f>COUNTIF($A$2:$A$707,A385)</f>
        <v/>
      </c>
    </row>
    <row r="386" ht="32" customHeight="1">
      <c r="A386" s="43" t="inlineStr">
        <is>
          <t>U-0109</t>
        </is>
      </c>
      <c r="B386" s="43" t="inlineStr">
        <is>
          <t>Update 2026</t>
        </is>
      </c>
      <c r="C386" s="43" t="inlineStr">
        <is>
          <t>New record excluded</t>
        </is>
      </c>
      <c r="D386" s="43" t="n">
        <v>109</v>
      </c>
      <c r="E386" s="43" t="n"/>
      <c r="F386" s="43" t="n"/>
      <c r="G386" s="130" t="n">
        <v>109</v>
      </c>
      <c r="H386" s="130" t="n">
        <v>2026</v>
      </c>
      <c r="I386" s="41" t="inlineStr">
        <is>
          <t>Balancing Privacy and Utility in Child and Adolescent Mental Health Services Research: Retrospective Cohort Study on Synthetic Data Generation</t>
        </is>
      </c>
      <c r="J386" s="43" t="inlineStr">
        <is>
          <t>10.2196/71819</t>
        </is>
      </c>
      <c r="K386" s="43" t="inlineStr">
        <is>
          <t>Mounir Haizoune and Bennett L Leventhal and Dipendra Pant and Øystein Nytrø and Kaban Koochakpour and Roman A Koposov and Lars Ravn Øhlckers and Norbert Skokauskas</t>
        </is>
      </c>
      <c r="L386" s="41" t="inlineStr">
        <is>
          <t>JMIR Medical Informatics</t>
        </is>
      </c>
      <c r="M386" s="43" t="inlineStr">
        <is>
          <t>article</t>
        </is>
      </c>
      <c r="N386" s="43" t="inlineStr">
        <is>
          <t>JMIR Publications Inc.</t>
        </is>
      </c>
      <c r="O386" s="43">
        <f>'Actualizacion_430'!B110</f>
        <v/>
      </c>
      <c r="P386" s="41">
        <f>'Actualizacion_430'!C110</f>
        <v/>
      </c>
      <c r="Q386" s="43">
        <f>'Actualizacion_430'!D110</f>
        <v/>
      </c>
      <c r="R386" s="43">
        <f>'Actualizacion_430'!E110</f>
        <v/>
      </c>
      <c r="S386" s="41">
        <f>'Actualizacion_430'!G110</f>
        <v/>
      </c>
      <c r="T386" s="41">
        <f>'Actualizacion_430'!I110</f>
        <v/>
      </c>
      <c r="U386" s="41">
        <f>'Actualizacion_430'!J110</f>
        <v/>
      </c>
      <c r="V386" s="43">
        <f>'Actualizacion_430'!K110</f>
        <v/>
      </c>
      <c r="W386" s="43">
        <f>'Actualizacion_430'!L110</f>
        <v/>
      </c>
      <c r="X386" s="43" t="inlineStr">
        <is>
          <t>https://doi.org/10.2196/71819</t>
        </is>
      </c>
      <c r="Y386" s="43" t="inlineStr">
        <is>
          <t>doi:10.2196/71819</t>
        </is>
      </c>
      <c r="Z386" s="43" t="inlineStr">
        <is>
          <t>Background: Electronic health records are essential for advancing research aimed at improving clinical outcomes. However, stringent data protection and privacy concerns severely limit the accessibility and use of real clinical data, particularly within Child and Adolescent Mental Health Services (CAMHS) involving vulnerable young individuals. This challenge can be effectively addressed through synthetic data generation, which safeguards individual privacy while facilitating comprehensive analyses of clinical information. Objective: This study aims to investigate whether hierarchical synthetic data generators (SDGs) can effectively replicate the statistical properties, preserve the utility, and maintain the privacy of real CAMHS clinical data, thereby enabling data sharing and broader access to research-ready datasets. Methods: This retrospective cohort study used electronic medical record data from 6924 distinct patients from CAMHS in Stavanger, Norway, comprising 7730 referral periods and 58,524 episodes of care. An 80%-20% split was used for training and testing. A hierarchical synthetic data generation model was trained to generate synthetic referral periods and associated episodes of care. Data quality was evaluated using SDMetrics for distribution (Kolmogorov-Smirnov Complement [KSC]/Total Variation Complement [TVC]), correlation (CorrelationSimilarity [CS]), and cardinality (CardinalityShapeSimilarity [CSS]) similarity. Privacy was evaluated using the Anonymeter library to simulate singling out, linkability, and inference reidentification attacks. Utility was assessed using the train synthetic test real (TSTR) pattern, comparing the predictive performance using precision-recall area under the curve [PRAUC] of models trained on synthetic vs real data for classifying the intensity of care. Results: The hierarchical SDG created highly reproducible synthetic CAMHS data. The average statistical similarity scores were high across all metrics: KSC/TVC at 0.92, CS at 0.77 (intertable CS at 0.75), and CSS at 0.92. The synthetic data also demonstrated a low risk under simulated privacy attacks on a control dataset (n=1546): the average success rate was 6/1546 (0.39%) for singling out and 77/1546 (5%) for multivariate attacks. The average linkability risk was 54/1546 (0.5%), and the highest inference risk for a sensitive variable was 2/1546 (0.12%). The classification model trained on synthetic data (TSTR) produced comparable predictive performance (PRAUC=0.40) to the model trained on real data (PRAUC=0.43) for classifying the intensity of care (low vs medium or higher). Shapley additive explanations analysis confirmed that the synthetic model’s explanations aligned with real-world insights, validating its ability to capture fundamental predictive patterns. Conclusions: Synthetic data can be used to build trust and promote collaboration among CAMHS researchers by offering access to extensive, representative samples with a low risk of patient identification. This approach expands the breadth of research while safeguarding patient privacy. Effective implementation of synthetic data generation depends on the model’s ability to accurately identify and replicate the complex, sequential patterns present in real data.</t>
        </is>
      </c>
      <c r="AA386" s="43" t="inlineStr">
        <is>
          <t>title_abstract_plus_targeted_primary_source_verification</t>
        </is>
      </c>
      <c r="AB386" s="43">
        <f>COUNTIF($A$2:$A$707,A386)</f>
        <v/>
      </c>
    </row>
    <row r="387" ht="32" customHeight="1">
      <c r="A387" s="43" t="inlineStr">
        <is>
          <t>U-0110</t>
        </is>
      </c>
      <c r="B387" s="43" t="inlineStr">
        <is>
          <t>Update 2026</t>
        </is>
      </c>
      <c r="C387" s="43" t="inlineStr">
        <is>
          <t>New provisional candidate</t>
        </is>
      </c>
      <c r="D387" s="43" t="n">
        <v>110</v>
      </c>
      <c r="E387" s="43" t="n"/>
      <c r="F387" s="43" t="n"/>
      <c r="G387" s="130" t="n">
        <v>110</v>
      </c>
      <c r="H387" s="130" t="n">
        <v>2025</v>
      </c>
      <c r="I387" s="41" t="inlineStr">
        <is>
          <t>A deep learning model for diagnosing autism using brain time series</t>
        </is>
      </c>
      <c r="J387" s="43" t="inlineStr">
        <is>
          <t>10.1016/j.neuroscience.2025.08.001</t>
        </is>
      </c>
      <c r="K387" s="43" t="inlineStr">
        <is>
          <t>Xianchen Wang and Can Pei and Jianbiao He and Jinyang Xu</t>
        </is>
      </c>
      <c r="L387" s="41" t="inlineStr">
        <is>
          <t>Neuroscience</t>
        </is>
      </c>
      <c r="M387" s="43" t="inlineStr">
        <is>
          <t>article</t>
        </is>
      </c>
      <c r="N387" s="43" t="inlineStr">
        <is>
          <t>Elsevier Ltd</t>
        </is>
      </c>
      <c r="O387" s="43">
        <f>'Actualizacion_430'!B111</f>
        <v/>
      </c>
      <c r="P387" s="41">
        <f>'Actualizacion_430'!C111</f>
        <v/>
      </c>
      <c r="Q387" s="43">
        <f>'Actualizacion_430'!D111</f>
        <v/>
      </c>
      <c r="R387" s="43">
        <f>'Actualizacion_430'!E111</f>
        <v/>
      </c>
      <c r="S387" s="41">
        <f>'Actualizacion_430'!G111</f>
        <v/>
      </c>
      <c r="T387" s="41">
        <f>'Actualizacion_430'!I111</f>
        <v/>
      </c>
      <c r="U387" s="41">
        <f>'Actualizacion_430'!J111</f>
        <v/>
      </c>
      <c r="V387" s="43">
        <f>'Actualizacion_430'!K111</f>
        <v/>
      </c>
      <c r="W387" s="43">
        <f>'Actualizacion_430'!L111</f>
        <v/>
      </c>
      <c r="X387" s="43" t="inlineStr">
        <is>
          <t>https://www.sciencedirect.com/science/article/pii/S0306452225008346</t>
        </is>
      </c>
      <c r="Y387" s="43" t="inlineStr">
        <is>
          <t>doi:10.1016/j.neuroscience.2025.08.001</t>
        </is>
      </c>
      <c r="Z387" s="43"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AA387" s="43" t="inlineStr">
        <is>
          <t>title_abstract_plus_targeted_primary_source_verification</t>
        </is>
      </c>
      <c r="AB387" s="43">
        <f>COUNTIF($A$2:$A$707,A387)</f>
        <v/>
      </c>
    </row>
    <row r="388" ht="32" customHeight="1">
      <c r="A388" s="43" t="inlineStr">
        <is>
          <t>U-0111</t>
        </is>
      </c>
      <c r="B388" s="43" t="inlineStr">
        <is>
          <t>Update 2026</t>
        </is>
      </c>
      <c r="C388" s="43" t="inlineStr">
        <is>
          <t>New record excluded</t>
        </is>
      </c>
      <c r="D388" s="43" t="n">
        <v>111</v>
      </c>
      <c r="E388" s="43" t="n"/>
      <c r="F388" s="43" t="n"/>
      <c r="G388" s="130" t="n">
        <v>111</v>
      </c>
      <c r="H388" s="130" t="n">
        <v>2026</v>
      </c>
      <c r="I388" s="41" t="inlineStr">
        <is>
          <t>Identifying Undiagnosed High-Risk Suicidality Cases by Matching Patients With a Similar Comorbidity Burden: Retrospective Observational Study</t>
        </is>
      </c>
      <c r="J388" s="43" t="inlineStr">
        <is>
          <t>10.2196/81499</t>
        </is>
      </c>
      <c r="K388" s="43" t="inlineStr">
        <is>
          <t>Louisa Bode and Rena Xu and Matthew Garber and Kenneth D Mandl and Andrew J McMurry</t>
        </is>
      </c>
      <c r="L388" s="41" t="inlineStr">
        <is>
          <t>JMIR Formative Research</t>
        </is>
      </c>
      <c r="M388" s="43" t="inlineStr">
        <is>
          <t>article</t>
        </is>
      </c>
      <c r="N388" s="43" t="inlineStr">
        <is>
          <t>JMIR Publications Inc.</t>
        </is>
      </c>
      <c r="O388" s="43">
        <f>'Actualizacion_430'!B112</f>
        <v/>
      </c>
      <c r="P388" s="41">
        <f>'Actualizacion_430'!C112</f>
        <v/>
      </c>
      <c r="Q388" s="43">
        <f>'Actualizacion_430'!D112</f>
        <v/>
      </c>
      <c r="R388" s="43">
        <f>'Actualizacion_430'!E112</f>
        <v/>
      </c>
      <c r="S388" s="41">
        <f>'Actualizacion_430'!G112</f>
        <v/>
      </c>
      <c r="T388" s="41">
        <f>'Actualizacion_430'!I112</f>
        <v/>
      </c>
      <c r="U388" s="41">
        <f>'Actualizacion_430'!J112</f>
        <v/>
      </c>
      <c r="V388" s="43">
        <f>'Actualizacion_430'!K112</f>
        <v/>
      </c>
      <c r="W388" s="43">
        <f>'Actualizacion_430'!L112</f>
        <v/>
      </c>
      <c r="X388" s="43" t="inlineStr">
        <is>
          <t>https://doi.org/10.2196/81499</t>
        </is>
      </c>
      <c r="Y388" s="43" t="inlineStr">
        <is>
          <t>doi:10.2196/81499</t>
        </is>
      </c>
      <c r="Z388" s="43" t="inlineStr">
        <is>
          <t>Background: Suicide is the second leading cause of death for children and adolescents aged 6 to 18 years. Pediatric suicidality is underreported, which poses significant challenges for effective intervention and prevention strategies. Identifying populations at risk of suicidality can provide critical benefits in terms of study cohort selection, prevalence estimation, and clinical resource allocation. Objective: This study sought to (1) measure the prevalence of mental health comorbidities in pediatric suicidality and (2) identify undiagnosed high-risk suicidality cases by matching them with patients with a similar mental health comorbidity burden. Methods: Electronic health record data from a large academic pediatric hospital in Boston, Massachusetts, were analyzed for patients aged 6 to 18 years presenting to the emergency department between June 1, 2016, and June 1, 2022. Suicidality cases were defined using International Classification of Diseases, 10th Revision (ICD-10) codes for 3 suicidality subtypes: suicidal ideation, self-harm, and suicide attempt. Comorbidities of suicidality were calculated as the conditional probability of ICD-10 code pairs. After multiple hypothesis corrections, statistically significant comorbidities and patient encounter demographics were input as covariates into a propensity score matching (PSM) model. The accuracy of the PSM model was validated against chart review by 2 independent subject matter experts. Results: In total, 2.9% (2638/90,980) of emergency department encounters met an ICD-10–based case definition of suicidality during the study period. The prevalence of suicidality by subtype was 2.5% (2275/90,980) for ideation, 1.1% (1030/90,980) for self-harm, and 0.2% (177/90,980) for suicide attempt. Suicidality prevalence was more common for the female sex (1825/43,929, 4.2%) than for the male sex (813/47,045, 1.7%). Comorbidities of suicidality were statistically significant for 55 frequently co-occurring ICD-10 codes. Nearly half of these comorbidities (26/55, 47.3%) were not present in the Diagnostic and Statistical Manual of Mental Disorders, Fifth Edition, and nearly a quarter (12/55, 21.8%) consisted of ICD-10 codes for accidental rather than intentional self-harm. Increased probability of suicidality was observed for patients with personality disorder (84/190, 44.2%), gender dysphoria (143/333, 42.9%), bipolar disorder (162/448, 36.2%), depression (1791/5426, 33%), and schizophrenia spectrum disorders (133/411, 32.4%). On the basis of gold-standard chart review, 53.4% of propensity-matched noncases were unrecognized cases of suicidality. Conclusions: PSM using comorbidity profiles is an effective approach for identifying suicidality cases that lack ICD-10 codes for suicidality.</t>
        </is>
      </c>
      <c r="AA388" s="43" t="inlineStr">
        <is>
          <t>title_abstract_plus_targeted_primary_source_verification</t>
        </is>
      </c>
      <c r="AB388" s="43">
        <f>COUNTIF($A$2:$A$707,A388)</f>
        <v/>
      </c>
    </row>
    <row r="389" ht="32" customHeight="1">
      <c r="A389" s="43" t="inlineStr">
        <is>
          <t>U-0112</t>
        </is>
      </c>
      <c r="B389" s="43" t="inlineStr">
        <is>
          <t>Update 2026</t>
        </is>
      </c>
      <c r="C389" s="43" t="inlineStr">
        <is>
          <t>New record excluded</t>
        </is>
      </c>
      <c r="D389" s="43" t="n">
        <v>112</v>
      </c>
      <c r="E389" s="43" t="n"/>
      <c r="F389" s="43" t="n"/>
      <c r="G389" s="130" t="n">
        <v>112</v>
      </c>
      <c r="H389" s="130" t="n">
        <v>2025</v>
      </c>
      <c r="I389" s="41" t="inlineStr">
        <is>
          <t>Assessment of stress levels in mothers of children with autism spectrum disorder using video self-modeling during children's dental procedure</t>
        </is>
      </c>
      <c r="J389" s="43" t="inlineStr">
        <is>
          <t>10.1016/j.jobcr.2025.05.005</t>
        </is>
      </c>
      <c r="K389" s="43" t="inlineStr">
        <is>
          <t>Kripa Dutta and Kavita Rai and Amarshree A Shetty and H Ananthu and Manju Raman Nair</t>
        </is>
      </c>
      <c r="L389" s="41" t="inlineStr">
        <is>
          <t>Journal of Oral Biology and Craniofacial Research</t>
        </is>
      </c>
      <c r="M389" s="43" t="inlineStr">
        <is>
          <t>article</t>
        </is>
      </c>
      <c r="N389" s="43" t="inlineStr">
        <is>
          <t>Elsevier B.V.</t>
        </is>
      </c>
      <c r="O389" s="43">
        <f>'Actualizacion_430'!B113</f>
        <v/>
      </c>
      <c r="P389" s="41">
        <f>'Actualizacion_430'!C113</f>
        <v/>
      </c>
      <c r="Q389" s="43">
        <f>'Actualizacion_430'!D113</f>
        <v/>
      </c>
      <c r="R389" s="43">
        <f>'Actualizacion_430'!E113</f>
        <v/>
      </c>
      <c r="S389" s="41">
        <f>'Actualizacion_430'!G113</f>
        <v/>
      </c>
      <c r="T389" s="41">
        <f>'Actualizacion_430'!I113</f>
        <v/>
      </c>
      <c r="U389" s="41">
        <f>'Actualizacion_430'!J113</f>
        <v/>
      </c>
      <c r="V389" s="43">
        <f>'Actualizacion_430'!K113</f>
        <v/>
      </c>
      <c r="W389" s="43">
        <f>'Actualizacion_430'!L113</f>
        <v/>
      </c>
      <c r="X389" s="43" t="inlineStr">
        <is>
          <t>https://www.sciencedirect.com/science/article/pii/S2212426825001095</t>
        </is>
      </c>
      <c r="Y389" s="43" t="inlineStr">
        <is>
          <t>doi:10.1016/j.jobcr.2025.05.005</t>
        </is>
      </c>
      <c r="Z389" s="43" t="inlineStr">
        <is>
          <t>Background: Autism Spectrum Disorder (ASD) is a neurodevelopmental condition affecting social interaction, communication, and behavior. Mothers of children with ASD often experience chronic stress, leading to dysregulation of the hypothalamic-pituitary-adrenal (HPA) axis and low cortisol levels. Salivary cortisol, a non-invasive biomarker, reflects physiological stress responses. Effective behavior guidance in pediatric dentistry can improve the dental experience for children with ASD and reduce maternal stress. Video self-modeling (VSM) is a promising intervention to enhance cooperation in children with ASD during dental procedures. Aim: This study aimed to estimate the salivary cortisol levels in the mothers of children with ASD following the application of VSM as a behavior guidance technique for their children during dental procedures. Materials and methods: Twenty-two mothers of children with ASD (aged 6–12 years) participated. Salivary cortisol samples were collected at baseline and two weeks post-intervention. Cortisol levels were measured using enzyme-linked immunosorbent assay (ELISA), and a paired t-test compared pre- and post-intervention levels. Results: Pre-intervention cortisol levels ranged from 13.35 ng/ml to 63.35 ng/ml (mean 33.2 ± 15.8 ng/ml). Post-intervention levels increased, ranging from 13.35 ng/ml to 55.52 ng/ml and difference was statistically significant (mean 44.2 ± 10.1 ng/ml; t = −2.53, p = 0.019). Conclusion: This study highlights the bidirectional relationship between child behavior and maternal stress. VSM improved cooperation in children with ASD during dental procedures and positively impacted maternal stress, as shown by increased salivary cortisol, thus emphasizing the need for behavior interventions benefiting both children and their families.</t>
        </is>
      </c>
      <c r="AA389" s="43" t="inlineStr">
        <is>
          <t>title_abstract_plus_targeted_primary_source_verification</t>
        </is>
      </c>
      <c r="AB389" s="43">
        <f>COUNTIF($A$2:$A$707,A389)</f>
        <v/>
      </c>
    </row>
    <row r="390" ht="32" customHeight="1">
      <c r="A390" s="43" t="inlineStr">
        <is>
          <t>U-0113</t>
        </is>
      </c>
      <c r="B390" s="43" t="inlineStr">
        <is>
          <t>Update 2026</t>
        </is>
      </c>
      <c r="C390" s="43" t="inlineStr">
        <is>
          <t>New record excluded</t>
        </is>
      </c>
      <c r="D390" s="43" t="n">
        <v>113</v>
      </c>
      <c r="E390" s="43" t="n"/>
      <c r="F390" s="43" t="n"/>
      <c r="G390" s="130" t="n">
        <v>113</v>
      </c>
      <c r="H390" s="130" t="n">
        <v>2026</v>
      </c>
      <c r="I390" s="41" t="inlineStr">
        <is>
          <t>Digital Health Technology Use Among Rehabilitation Professionals in China: Multi-Province Cross-Sectional Survey</t>
        </is>
      </c>
      <c r="J390" s="43" t="inlineStr">
        <is>
          <t>10.2196/90623</t>
        </is>
      </c>
      <c r="K390" s="43" t="inlineStr">
        <is>
          <t>Shuning Duan and Zi Ru Wang and Xier Chen and Guoxin Ni</t>
        </is>
      </c>
      <c r="L390" s="41" t="inlineStr">
        <is>
          <t>Journal of Medical Internet Research</t>
        </is>
      </c>
      <c r="M390" s="43" t="inlineStr">
        <is>
          <t>article</t>
        </is>
      </c>
      <c r="N390" s="43" t="inlineStr">
        <is>
          <t>JMIR Publications Inc.</t>
        </is>
      </c>
      <c r="O390" s="43">
        <f>'Actualizacion_430'!B114</f>
        <v/>
      </c>
      <c r="P390" s="41">
        <f>'Actualizacion_430'!C114</f>
        <v/>
      </c>
      <c r="Q390" s="43">
        <f>'Actualizacion_430'!D114</f>
        <v/>
      </c>
      <c r="R390" s="43">
        <f>'Actualizacion_430'!E114</f>
        <v/>
      </c>
      <c r="S390" s="41">
        <f>'Actualizacion_430'!G114</f>
        <v/>
      </c>
      <c r="T390" s="41">
        <f>'Actualizacion_430'!I114</f>
        <v/>
      </c>
      <c r="U390" s="41">
        <f>'Actualizacion_430'!J114</f>
        <v/>
      </c>
      <c r="V390" s="43">
        <f>'Actualizacion_430'!K114</f>
        <v/>
      </c>
      <c r="W390" s="43">
        <f>'Actualizacion_430'!L114</f>
        <v/>
      </c>
      <c r="X390" s="43" t="inlineStr">
        <is>
          <t>https://doi.org/10.2196/90623</t>
        </is>
      </c>
      <c r="Y390" s="43" t="inlineStr">
        <is>
          <t>doi:10.2196/90623</t>
        </is>
      </c>
      <c r="Z390" s="43" t="inlineStr">
        <is>
          <t>Background: The rapid expansion of rehabilitation needs in China has intensified pressure on a workforce that remains unevenly distributed. Digital health technologies (DHTs) offer potential to increase service reach and efficiency. However, little is known about how rehabilitation professionals currently gather and document clinical information, nor about their readiness to integrate digital tools into routine practice within China’s rapidly digitalizing health system. Objective: This study aimed to describe how rehabilitation professionals in China collect subjective and objective clinical information, document patient data in routine practice, and assess their willingness to use DHTs in clinical settings. Methods: We conducted a multi-province observational cross-sectional survey using a culturally adapted questionnaire based on the World Health Organization Digital Health Interventions framework. The instrument assessed participant characteristics, information collection methods, documentation practices, and willingness to adopt digital functions across rehabilitation activities. Descriptive analyses and subgroup comparisons were performed on 324 complete responses from certified rehabilitation professionals. The multi-province cross-sectional online survey was conducted among licensed rehabilitation professionals in China with internet access. Participants were recruited through professional networks and social media platforms. Results: Respondents were drawn from 20 provincial-level administrative regions across China, including Fujian (n=72), Guangdong (n=77), and Shanxi (n=45), among others, with 82.7% (268/324) employed in public sector rehabilitation services. Traditional methods dominated clinical work. Face-to-face communication was used frequently for subjective assessment by 96.3% (312/324) of respondents, whereas digital channels such as email (22/324, 6.8%) and telephone (47/324, 14.5%) saw limited use. For objective information, visual observation (271/324, 83.7%) and manual measurement tools (195/324, 60.2%) remained the primary approaches, while motion capture technology (45/324, 13.8%) and wearable sensors (13/324, 4%) were rarely used. Documentation practices also relied heavily on analogue formats, with 82.1% (266/324) using handwritten notes and 60.2% (195/324) using paper templates. In contrast, willingness to adopt DHTs was consistently high, with 80.6% (261/324) of respondents indicating readiness to use digital systems for identity verification, 79.0% (256/324) for progress tracking, and 78.1% (253/324) for outcome measurement. Subgroup analyses revealed that educational level significantly influenced the adoption of advanced technologies, with master’s or doctoral degree holders reporting higher use of sensor-based assessment, motion capture, and wearable devices. In contrast, professional title and clinical specialty showed limited influence, with no significant differences observed for most digital health functions. Conclusions: Rehabilitation professionals in China demonstrate strong readiness to use DHTs, yet their routine practice remains largely paper-based and analogue. These findings provide evidence to inform implementation strategies, workforce training, and system-level planning aimed at accelerating digital transformation in rehabilitation services.</t>
        </is>
      </c>
      <c r="AA390" s="43" t="inlineStr">
        <is>
          <t>title_abstract_plus_targeted_primary_source_verification</t>
        </is>
      </c>
      <c r="AB390" s="43">
        <f>COUNTIF($A$2:$A$707,A390)</f>
        <v/>
      </c>
    </row>
    <row r="391" ht="32" customHeight="1">
      <c r="A391" s="43" t="inlineStr">
        <is>
          <t>U-0114</t>
        </is>
      </c>
      <c r="B391" s="43" t="inlineStr">
        <is>
          <t>Update 2026</t>
        </is>
      </c>
      <c r="C391" s="43" t="inlineStr">
        <is>
          <t>Duplicate of prior corpus</t>
        </is>
      </c>
      <c r="D391" s="43" t="n">
        <v>114</v>
      </c>
      <c r="E391" s="43" t="n"/>
      <c r="F391" s="43" t="n">
        <v>27</v>
      </c>
      <c r="G391" s="130" t="n">
        <v>114</v>
      </c>
      <c r="H391" s="130" t="n">
        <v>2025</v>
      </c>
      <c r="I391" s="41" t="inlineStr">
        <is>
          <t>An analytics-driven model for identifying autism spectrum disorder using eye tracking</t>
        </is>
      </c>
      <c r="J391" s="43" t="inlineStr">
        <is>
          <t>10.1016/j.health.2025.100409</t>
        </is>
      </c>
      <c r="K391" s="43" t="inlineStr">
        <is>
          <t>Deblina Mazumder Setu</t>
        </is>
      </c>
      <c r="L391" s="41" t="inlineStr">
        <is>
          <t>Healthcare Analytics</t>
        </is>
      </c>
      <c r="M391" s="43" t="inlineStr">
        <is>
          <t>article</t>
        </is>
      </c>
      <c r="N391" s="43" t="inlineStr">
        <is>
          <t>Elsevier Inc.</t>
        </is>
      </c>
      <c r="O391" s="43">
        <f>'Actualizacion_430'!B115</f>
        <v/>
      </c>
      <c r="P391" s="41">
        <f>'Actualizacion_430'!C115</f>
        <v/>
      </c>
      <c r="Q391" s="43">
        <f>'Actualizacion_430'!D115</f>
        <v/>
      </c>
      <c r="R391" s="43">
        <f>'Actualizacion_430'!E115</f>
        <v/>
      </c>
      <c r="S391" s="41">
        <f>'Actualizacion_430'!G115</f>
        <v/>
      </c>
      <c r="T391" s="41">
        <f>'Actualizacion_430'!I115</f>
        <v/>
      </c>
      <c r="U391" s="41">
        <f>'Actualizacion_430'!J115</f>
        <v/>
      </c>
      <c r="V391" s="43">
        <f>'Actualizacion_430'!K115</f>
        <v/>
      </c>
      <c r="W391" s="43">
        <f>'Actualizacion_430'!L115</f>
        <v/>
      </c>
      <c r="X391" s="43" t="inlineStr">
        <is>
          <t>https://www.sciencedirect.com/science/article/pii/S2772442525000280</t>
        </is>
      </c>
      <c r="Y391" s="43" t="inlineStr">
        <is>
          <t>doi:10.1016/j.health.2025.100409</t>
        </is>
      </c>
      <c r="Z391" s="43"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AA391" s="43" t="inlineStr">
        <is>
          <t>title_abstract_plus_targeted_primary_source_verification</t>
        </is>
      </c>
      <c r="AB391" s="43">
        <f>COUNTIF($A$2:$A$707,A391)</f>
        <v/>
      </c>
    </row>
    <row r="392" ht="32" customHeight="1">
      <c r="A392" s="43" t="inlineStr">
        <is>
          <t>U-0115</t>
        </is>
      </c>
      <c r="B392" s="43" t="inlineStr">
        <is>
          <t>Update 2026</t>
        </is>
      </c>
      <c r="C392" s="43" t="inlineStr">
        <is>
          <t>New record excluded</t>
        </is>
      </c>
      <c r="D392" s="43" t="n">
        <v>115</v>
      </c>
      <c r="E392" s="43" t="n"/>
      <c r="F392" s="43" t="n"/>
      <c r="G392" s="130" t="n">
        <v>115</v>
      </c>
      <c r="H392" s="130" t="n">
        <v>2026</v>
      </c>
      <c r="I392" s="41" t="inlineStr">
        <is>
          <t>Co-Designed Mental Health Screening App (Here for You) for University Students: Pilot Feasibility Mixed Methods Study</t>
        </is>
      </c>
      <c r="J392" s="43" t="inlineStr">
        <is>
          <t>10.2196/75616</t>
        </is>
      </c>
      <c r="K392" s="43" t="inlineStr">
        <is>
          <t>Manik Inder Singh Sethi and Thirunavukarasu Manickam and Tanmoy Chakraborty and Suresh Bada Math</t>
        </is>
      </c>
      <c r="L392" s="41" t="inlineStr">
        <is>
          <t>JMIR Formative Research</t>
        </is>
      </c>
      <c r="M392" s="43" t="inlineStr">
        <is>
          <t>article</t>
        </is>
      </c>
      <c r="N392" s="43" t="inlineStr">
        <is>
          <t>JMIR Publications Inc.</t>
        </is>
      </c>
      <c r="O392" s="43">
        <f>'Actualizacion_430'!B116</f>
        <v/>
      </c>
      <c r="P392" s="41">
        <f>'Actualizacion_430'!C116</f>
        <v/>
      </c>
      <c r="Q392" s="43">
        <f>'Actualizacion_430'!D116</f>
        <v/>
      </c>
      <c r="R392" s="43">
        <f>'Actualizacion_430'!E116</f>
        <v/>
      </c>
      <c r="S392" s="41">
        <f>'Actualizacion_430'!G116</f>
        <v/>
      </c>
      <c r="T392" s="41">
        <f>'Actualizacion_430'!I116</f>
        <v/>
      </c>
      <c r="U392" s="41">
        <f>'Actualizacion_430'!J116</f>
        <v/>
      </c>
      <c r="V392" s="43">
        <f>'Actualizacion_430'!K116</f>
        <v/>
      </c>
      <c r="W392" s="43">
        <f>'Actualizacion_430'!L116</f>
        <v/>
      </c>
      <c r="X392" s="43" t="inlineStr">
        <is>
          <t>https://doi.org/10.2196/75616</t>
        </is>
      </c>
      <c r="Y392" s="43" t="inlineStr">
        <is>
          <t>doi:10.2196/75616</t>
        </is>
      </c>
      <c r="Z392" s="43" t="inlineStr">
        <is>
          <t>Background: Mental health disorders are a growing public health concern among university students globally and in India, exacerbated by stigma and limited access to care. Mobile health (mHealth) apps offer a potential solution, but user engagement and cultural relevance remain key challenges. This pilot study evaluated Here for You, a mental health screening app co-designed with Indian university students to provide accessible, nonstigmatizing support. Objective: This mixed methods study aimed to (1) describe the user-centered codevelopment and pilot testing process of the Here for You app; (2) evaluate the app’s feasibility, user acceptability, and engagement; and (3) assess the concurrent validity of the app’s screening tool, the Depression, Anxiety, and Stress Scale-21 (DASS-21) against established clinical measures (Hamilton Depression Rating Scale [HAM-D], Hamilton Anxiety Rating Scale [HAM-A], and Perceived Stress Scale [PSS]). Methods: This study used a 4-phase user-centered design involving students with lived mental health experience, clinicians, and developers. A purposive sample of 30 university students (mean age 21, SD 1.8 years; n=15, 50% female) diagnosed with depression, anxiety, or stress participated. Participants completed the DASS-21 via the app and underwent clinical assessments using the HAM-D, HAM-A, and PSS scales. User experience was evaluated using the User Mobile App Rating Scale and qualitative feedback. Data analysis included Pearson correlation coefficients and thematic analysis. Results: App-based DASS-21 scores showed strong correlations with clinician-administered scales: HAM-D (r=0.819; P&lt;.001), HAM-A (r=0.887; P&lt;.001), and PSS (r=0.972; P&lt;.001), indicating high concurrent validity. However, wide CIs reflected the small sample size typical of pilot studies. The app received high usability ratings on a 5-point scale (User Mobile App Rating Scale mean score 4.4), exceeding published benchmarks for mental health apps in low-resource settings, particularly for functionality (mean 4.7, SD 0.3) and aesthetics (mean 4.5, SD 0.4). Qualitative feedback highlighted usability and enhanced privacy due to features such as quick exit, cultural resonance, and the desire for integrated support features. The co-design process directly addressed student concerns, implementing features such as simplified language and crisis support links. Conclusions: This pilot study provides preliminary evidence for the feasibility and user acceptability of the Here for You app, co-designed using a participatory approach with Indian university students. Strong correlations between app-based screening and clinical assessments (r=0.819, r=0.887, and r=0.972) suggest promising concurrent validity. These findings from a single-site pilot study require validation through multisite studies across diverse educational and cultural contexts before broader implementation recommendations. By integrating user experience, clinical rigor, and ethical safeguards, such as adherence to digital personal data protection guidelines, the app offers a culturally resonant and scalable model for digital mental health screening in low-resource settings. This approach underscores the value of the “nothing about us without us” principle in developing effective mHealth interventions.</t>
        </is>
      </c>
      <c r="AA392" s="43" t="inlineStr">
        <is>
          <t>title_abstract_plus_targeted_primary_source_verification</t>
        </is>
      </c>
      <c r="AB392" s="43">
        <f>COUNTIF($A$2:$A$707,A392)</f>
        <v/>
      </c>
    </row>
    <row r="393" ht="32" customHeight="1">
      <c r="A393" s="43" t="inlineStr">
        <is>
          <t>U-0116</t>
        </is>
      </c>
      <c r="B393" s="43" t="inlineStr">
        <is>
          <t>Update 2026</t>
        </is>
      </c>
      <c r="C393" s="43" t="inlineStr">
        <is>
          <t>New record excluded</t>
        </is>
      </c>
      <c r="D393" s="43" t="n">
        <v>116</v>
      </c>
      <c r="E393" s="43" t="n"/>
      <c r="F393" s="43" t="n"/>
      <c r="G393" s="130" t="n">
        <v>116</v>
      </c>
      <c r="H393" s="130" t="n">
        <v>2025</v>
      </c>
      <c r="I393" s="41" t="inlineStr">
        <is>
          <t>A bibliometric analysis of mindfulness-based interventions for individuals with autism spectrum disorder and their caregivers</t>
        </is>
      </c>
      <c r="J393" s="43" t="inlineStr">
        <is>
          <t>10.1016/j.reia.2025.202640</t>
        </is>
      </c>
      <c r="K393" s="43" t="inlineStr">
        <is>
          <t>Xinlin Huang and Maosen Guan and Tatyana R Tomenko and Irina A Tuzankina and Valery A Chereshnev and Ningkun Xiao</t>
        </is>
      </c>
      <c r="L393" s="41" t="inlineStr">
        <is>
          <t>Research in Autism</t>
        </is>
      </c>
      <c r="M393" s="43" t="inlineStr">
        <is>
          <t>article</t>
        </is>
      </c>
      <c r="N393" s="43" t="inlineStr">
        <is>
          <t>Elsevier Ltd</t>
        </is>
      </c>
      <c r="O393" s="43">
        <f>'Actualizacion_430'!B117</f>
        <v/>
      </c>
      <c r="P393" s="41">
        <f>'Actualizacion_430'!C117</f>
        <v/>
      </c>
      <c r="Q393" s="43">
        <f>'Actualizacion_430'!D117</f>
        <v/>
      </c>
      <c r="R393" s="43">
        <f>'Actualizacion_430'!E117</f>
        <v/>
      </c>
      <c r="S393" s="41">
        <f>'Actualizacion_430'!G117</f>
        <v/>
      </c>
      <c r="T393" s="41">
        <f>'Actualizacion_430'!I117</f>
        <v/>
      </c>
      <c r="U393" s="41">
        <f>'Actualizacion_430'!J117</f>
        <v/>
      </c>
      <c r="V393" s="43">
        <f>'Actualizacion_430'!K117</f>
        <v/>
      </c>
      <c r="W393" s="43">
        <f>'Actualizacion_430'!L117</f>
        <v/>
      </c>
      <c r="X393" s="43" t="inlineStr">
        <is>
          <t>https://www.sciencedirect.com/science/article/pii/S3050656525001129</t>
        </is>
      </c>
      <c r="Y393" s="43" t="inlineStr">
        <is>
          <t>doi:10.1016/j.reia.2025.202640</t>
        </is>
      </c>
      <c r="Z393" s="43" t="inlineStr">
        <is>
          <t>Background: Autism spectrum disorder (ASD) presents significant challenges for both individuals and caregivers, often leading to stress, anxiety, and depression. Although mindfulness-based interventions (MBIs) have emerged as a promising approach to alleviate these burdens, this field lacks a comprehensive bibliometric analysis. Aim: We discuss future research hotspots and directions, with the aim of helping researchers quickly identify key areas for collaboration and development in this field, thereby advancing the clinical application of MBIs and improving the physical and mental well-being of autistic individuals and their caregivers. Methodology: We analyzed data from the Web of Science Core Collection (WoSCC), which included 335 articles authored by 1213 researchers and published in 146 journals. We employed bibliometric tools to examine publication trends, citations, key authors, and institutions. We conducted keyword and thematic evolution analyses to identify research hotspots and emerging trends. Findings: Since 2013, research on MBIs for ASD has significantly increased, with the USA leading in both output and impact. Family-centered mindfulness interventions focused on caregivers’ well-being, particularly for mothers, were a key theme. Researchers widely used psychometric tools like the Beck Anxiety Inventory (BAI) and Parenting Stress Index (PSI). Emerging trends include the integration of MBI with artificial intelligence and remote interventions, which address sensory processing and social communication in ASD. Significance: This is the first bibliometric study on MBIs for ASD, highlighting their growing importance in improving mental health and reducing stress in both autistic individuals and caregivers. Future research should focus on personalized interventions and further explore the underlying mechanisms of MBIs.</t>
        </is>
      </c>
      <c r="AA393" s="43" t="inlineStr">
        <is>
          <t>title_abstract_plus_targeted_primary_source_verification</t>
        </is>
      </c>
      <c r="AB393" s="43">
        <f>COUNTIF($A$2:$A$707,A393)</f>
        <v/>
      </c>
    </row>
    <row r="394" ht="32" customHeight="1">
      <c r="A394" s="43" t="inlineStr">
        <is>
          <t>U-0117</t>
        </is>
      </c>
      <c r="B394" s="43" t="inlineStr">
        <is>
          <t>Update 2026</t>
        </is>
      </c>
      <c r="C394" s="43" t="inlineStr">
        <is>
          <t>New record excluded</t>
        </is>
      </c>
      <c r="D394" s="43" t="n">
        <v>117</v>
      </c>
      <c r="E394" s="43" t="n"/>
      <c r="F394" s="43" t="n"/>
      <c r="G394" s="130" t="n">
        <v>117</v>
      </c>
      <c r="H394" s="130" t="n">
        <v>2026</v>
      </c>
      <c r="I394" s="41" t="inlineStr">
        <is>
          <t>Therapeutic Interaction Features of AI Chatbots in Depression Interventions: Systematic Review and Meta-Analysis</t>
        </is>
      </c>
      <c r="J394" s="43" t="inlineStr">
        <is>
          <t>10.2196/88697</t>
        </is>
      </c>
      <c r="K394" s="43" t="inlineStr">
        <is>
          <t>Ting Huang and Shuangyu Li and Yanzhong Wang and Wei Liu</t>
        </is>
      </c>
      <c r="L394" s="41" t="inlineStr">
        <is>
          <t>Journal of Medical Internet Research</t>
        </is>
      </c>
      <c r="M394" s="43" t="inlineStr">
        <is>
          <t>article</t>
        </is>
      </c>
      <c r="N394" s="43" t="inlineStr">
        <is>
          <t>JMIR Publications Inc.</t>
        </is>
      </c>
      <c r="O394" s="43">
        <f>'Actualizacion_430'!B118</f>
        <v/>
      </c>
      <c r="P394" s="41">
        <f>'Actualizacion_430'!C118</f>
        <v/>
      </c>
      <c r="Q394" s="43">
        <f>'Actualizacion_430'!D118</f>
        <v/>
      </c>
      <c r="R394" s="43">
        <f>'Actualizacion_430'!E118</f>
        <v/>
      </c>
      <c r="S394" s="41">
        <f>'Actualizacion_430'!G118</f>
        <v/>
      </c>
      <c r="T394" s="41">
        <f>'Actualizacion_430'!I118</f>
        <v/>
      </c>
      <c r="U394" s="41">
        <f>'Actualizacion_430'!J118</f>
        <v/>
      </c>
      <c r="V394" s="43">
        <f>'Actualizacion_430'!K118</f>
        <v/>
      </c>
      <c r="W394" s="43">
        <f>'Actualizacion_430'!L118</f>
        <v/>
      </c>
      <c r="X394" s="43" t="inlineStr">
        <is>
          <t>https://doi.org/10.2196/88697</t>
        </is>
      </c>
      <c r="Y394" s="43" t="inlineStr">
        <is>
          <t>doi:10.2196/88697</t>
        </is>
      </c>
      <c r="Z394" s="43" t="n"/>
      <c r="AA394" s="43" t="inlineStr">
        <is>
          <t>title_abstract_plus_targeted_primary_source_verification</t>
        </is>
      </c>
      <c r="AB394" s="43">
        <f>COUNTIF($A$2:$A$707,A394)</f>
        <v/>
      </c>
    </row>
    <row r="395" ht="32" customHeight="1">
      <c r="A395" s="43" t="inlineStr">
        <is>
          <t>U-0118</t>
        </is>
      </c>
      <c r="B395" s="43" t="inlineStr">
        <is>
          <t>Update 2026</t>
        </is>
      </c>
      <c r="C395" s="43" t="inlineStr">
        <is>
          <t>New provisional candidate</t>
        </is>
      </c>
      <c r="D395" s="43" t="n">
        <v>118</v>
      </c>
      <c r="E395" s="43" t="n"/>
      <c r="F395" s="43" t="n"/>
      <c r="G395" s="130" t="n">
        <v>118</v>
      </c>
      <c r="H395" s="130" t="n">
        <v>2025</v>
      </c>
      <c r="I395" s="41" t="inlineStr">
        <is>
          <t>Massively parallel characterization of non-coding de novo mutations in autism spectrum disorder</t>
        </is>
      </c>
      <c r="J395" s="43" t="inlineStr">
        <is>
          <t>10.1016/j.jgg.2025.07.008</t>
        </is>
      </c>
      <c r="K395" s="43" t="inlineStr">
        <is>
          <t>Congcong Chen and Songwei Guo and Yanan Shi and Xinyu Gu and Ziye Xu and Yingjia Chen and Yayun Gu and Na Qin and Yue Jiang and Juncheng Dai and Yuanlin He and Xiao Han and Yan Liu and Zhibin Hu and Xiaoyan Ke and Cheng Wang</t>
        </is>
      </c>
      <c r="L395" s="41" t="inlineStr">
        <is>
          <t>Journal of Genetics and Genomics</t>
        </is>
      </c>
      <c r="M395" s="43" t="inlineStr">
        <is>
          <t>article</t>
        </is>
      </c>
      <c r="N395" s="43" t="inlineStr">
        <is>
          <t>Institute of Genetics and Developmental Biology</t>
        </is>
      </c>
      <c r="O395" s="43">
        <f>'Actualizacion_430'!B119</f>
        <v/>
      </c>
      <c r="P395" s="41">
        <f>'Actualizacion_430'!C119</f>
        <v/>
      </c>
      <c r="Q395" s="43">
        <f>'Actualizacion_430'!D119</f>
        <v/>
      </c>
      <c r="R395" s="43">
        <f>'Actualizacion_430'!E119</f>
        <v/>
      </c>
      <c r="S395" s="41">
        <f>'Actualizacion_430'!G119</f>
        <v/>
      </c>
      <c r="T395" s="41">
        <f>'Actualizacion_430'!I119</f>
        <v/>
      </c>
      <c r="U395" s="41">
        <f>'Actualizacion_430'!J119</f>
        <v/>
      </c>
      <c r="V395" s="43">
        <f>'Actualizacion_430'!K119</f>
        <v/>
      </c>
      <c r="W395" s="43">
        <f>'Actualizacion_430'!L119</f>
        <v/>
      </c>
      <c r="X395" s="43" t="inlineStr">
        <is>
          <t>https://www.sciencedirect.com/science/article/pii/S167385272500205X</t>
        </is>
      </c>
      <c r="Y395" s="43" t="inlineStr">
        <is>
          <t>doi:10.1016/j.jgg.2025.07.008</t>
        </is>
      </c>
      <c r="Z395"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AA395" s="43" t="inlineStr">
        <is>
          <t>title_abstract_plus_targeted_primary_source_verification</t>
        </is>
      </c>
      <c r="AB395" s="43">
        <f>COUNTIF($A$2:$A$707,A395)</f>
        <v/>
      </c>
    </row>
    <row r="396" ht="32" customHeight="1">
      <c r="A396" s="43" t="inlineStr">
        <is>
          <t>U-0119</t>
        </is>
      </c>
      <c r="B396" s="43" t="inlineStr">
        <is>
          <t>Update 2026</t>
        </is>
      </c>
      <c r="C396" s="43" t="inlineStr">
        <is>
          <t>New record excluded</t>
        </is>
      </c>
      <c r="D396" s="43" t="n">
        <v>119</v>
      </c>
      <c r="E396" s="43" t="n"/>
      <c r="F396" s="43" t="n"/>
      <c r="G396" s="130" t="n">
        <v>119</v>
      </c>
      <c r="H396" s="130" t="n">
        <v>2026</v>
      </c>
      <c r="I396" s="41" t="inlineStr">
        <is>
          <t>Data Governance Lessons From an Unvalidated Dataset</t>
        </is>
      </c>
      <c r="J396" s="43" t="inlineStr">
        <is>
          <t>10.2196/94518</t>
        </is>
      </c>
      <c r="K396" s="43" t="inlineStr">
        <is>
          <t>Cliff Dominy</t>
        </is>
      </c>
      <c r="L396" s="41" t="inlineStr">
        <is>
          <t>Journal of medical Internet research</t>
        </is>
      </c>
      <c r="M396" s="43" t="inlineStr">
        <is>
          <t>article</t>
        </is>
      </c>
      <c r="N396" s="43" t="n"/>
      <c r="O396" s="43">
        <f>'Actualizacion_430'!B120</f>
        <v/>
      </c>
      <c r="P396" s="41">
        <f>'Actualizacion_430'!C120</f>
        <v/>
      </c>
      <c r="Q396" s="43">
        <f>'Actualizacion_430'!D120</f>
        <v/>
      </c>
      <c r="R396" s="43">
        <f>'Actualizacion_430'!E120</f>
        <v/>
      </c>
      <c r="S396" s="41">
        <f>'Actualizacion_430'!G120</f>
        <v/>
      </c>
      <c r="T396" s="41">
        <f>'Actualizacion_430'!I120</f>
        <v/>
      </c>
      <c r="U396" s="41">
        <f>'Actualizacion_430'!J120</f>
        <v/>
      </c>
      <c r="V396" s="43">
        <f>'Actualizacion_430'!K120</f>
        <v/>
      </c>
      <c r="W396" s="43">
        <f>'Actualizacion_430'!L120</f>
        <v/>
      </c>
      <c r="X396" s="43" t="inlineStr">
        <is>
          <t>https://doi.org/10.2196/94518</t>
        </is>
      </c>
      <c r="Y396" s="43" t="inlineStr">
        <is>
          <t>doi:10.2196/94518</t>
        </is>
      </c>
      <c r="Z396" s="43" t="n"/>
      <c r="AA396" s="43" t="inlineStr">
        <is>
          <t>title_abstract_plus_targeted_primary_source_verification</t>
        </is>
      </c>
      <c r="AB396" s="43">
        <f>COUNTIF($A$2:$A$707,A396)</f>
        <v/>
      </c>
    </row>
    <row r="397" ht="32" customHeight="1">
      <c r="A397" s="43" t="inlineStr">
        <is>
          <t>U-0120</t>
        </is>
      </c>
      <c r="B397" s="43" t="inlineStr">
        <is>
          <t>Update 2026</t>
        </is>
      </c>
      <c r="C397" s="43" t="inlineStr">
        <is>
          <t>New record excluded</t>
        </is>
      </c>
      <c r="D397" s="43" t="n">
        <v>120</v>
      </c>
      <c r="E397" s="43" t="n"/>
      <c r="F397" s="43" t="n"/>
      <c r="G397" s="130" t="n">
        <v>120</v>
      </c>
      <c r="H397" s="130" t="n">
        <v>2025</v>
      </c>
      <c r="I397" s="41" t="inlineStr">
        <is>
          <t>Autoantibody profiling of autism spectrum disorder patients with monoamine oxidase a deficiency</t>
        </is>
      </c>
      <c r="J397" s="43" t="inlineStr">
        <is>
          <t>10.1016/j.bbih.2025.101039</t>
        </is>
      </c>
      <c r="K397" s="43" t="inlineStr">
        <is>
          <t>Guan Da Syu and Yawei Cheng and Kevin Chen and Chih Yung Yang and F X.Reymond Sutandy and Chia Chien Liu and Chien Sheng Chen and Jean C Shih</t>
        </is>
      </c>
      <c r="L397" s="41" t="inlineStr">
        <is>
          <t>Brain, Behavior, and Immunity - Health</t>
        </is>
      </c>
      <c r="M397" s="43" t="inlineStr">
        <is>
          <t>article</t>
        </is>
      </c>
      <c r="N397" s="43" t="inlineStr">
        <is>
          <t>Elsevier Inc.</t>
        </is>
      </c>
      <c r="O397" s="43">
        <f>'Actualizacion_430'!B121</f>
        <v/>
      </c>
      <c r="P397" s="41">
        <f>'Actualizacion_430'!C121</f>
        <v/>
      </c>
      <c r="Q397" s="43">
        <f>'Actualizacion_430'!D121</f>
        <v/>
      </c>
      <c r="R397" s="43">
        <f>'Actualizacion_430'!E121</f>
        <v/>
      </c>
      <c r="S397" s="41">
        <f>'Actualizacion_430'!G121</f>
        <v/>
      </c>
      <c r="T397" s="41">
        <f>'Actualizacion_430'!I121</f>
        <v/>
      </c>
      <c r="U397" s="41">
        <f>'Actualizacion_430'!J121</f>
        <v/>
      </c>
      <c r="V397" s="43">
        <f>'Actualizacion_430'!K121</f>
        <v/>
      </c>
      <c r="W397" s="43">
        <f>'Actualizacion_430'!L121</f>
        <v/>
      </c>
      <c r="X397" s="43" t="inlineStr">
        <is>
          <t>https://www.sciencedirect.com/science/article/pii/S2666354625000973</t>
        </is>
      </c>
      <c r="Y397" s="43" t="inlineStr">
        <is>
          <t>doi:10.1016/j.bbih.2025.101039</t>
        </is>
      </c>
      <c r="Z397" s="43" t="inlineStr">
        <is>
          <t>Monoamine oxidase A (MAO A) is a key enzyme for serotonin metabolism. Knockout MAO A in mice results in elevated serotonin, altered serum autoantibodies, and autistic-like behavior. There is a subset of patients with autism spectrum disorder (ASD) who exhibit hyperserotonemia. The link between the MAO A, hyperserotonemia, immunity, and ASD is still unknown. To address this question, we harness the high-density human proteome microarray to profile the serum autoantibodies in ASD patients with or without MAO A deficiency. We recruited 25 subjects, including 20 ASD patients, from National Yang Ming Chiao Tung University Hospital and determined their plasma serotonin levels, screened for MAO A gene mutations and identified one patient with a C374 G mutation, which abolished MAO A activity and showed the highest serotonin level (hsASD; 518.42 ng/ml) and severe ASD symptoms. In another family with twin brothers, one was diagnosed with mild ASD and exhibited an increased serotonin level (isASD; 31.48 ng/ml), while the other twin was a healthy control. These three subjects were used for serum autoantibody profiling using high-density human proteome microarrays. Comparing serum antibodies from hsASD with healthy control, we identified 354 up-regulated and 398 down-regulated autoantibodies in hsASD. By comparing isASD with healthy controls, we reported 235 up-regulated and 279 down-regulated autoantibodies in isASD. Interestingly, the up-regulated autoantibodies for hsASD were enriched in the brain region and exhibited distinct features from that of isASD. This study indicates that MAO A deficiency and serotonin levels significantly impact the immunological changes in ASD patients, which may shed some light on pathological mechanisms and provide potential biomarkers for translational research in ASD.</t>
        </is>
      </c>
      <c r="AA397" s="43" t="inlineStr">
        <is>
          <t>title_abstract_plus_targeted_primary_source_verification</t>
        </is>
      </c>
      <c r="AB397" s="43">
        <f>COUNTIF($A$2:$A$707,A397)</f>
        <v/>
      </c>
    </row>
    <row r="398" ht="32" customHeight="1">
      <c r="A398" s="43" t="inlineStr">
        <is>
          <t>U-0121</t>
        </is>
      </c>
      <c r="B398" s="43" t="inlineStr">
        <is>
          <t>Update 2026</t>
        </is>
      </c>
      <c r="C398" s="43" t="inlineStr">
        <is>
          <t>New record excluded</t>
        </is>
      </c>
      <c r="D398" s="43" t="n">
        <v>121</v>
      </c>
      <c r="E398" s="43" t="n"/>
      <c r="F398" s="43" t="n"/>
      <c r="G398" s="130" t="n">
        <v>121</v>
      </c>
      <c r="H398" s="130" t="n">
        <v>2026</v>
      </c>
      <c r="I398" s="41" t="inlineStr">
        <is>
          <t>Measuring Accuracy (Classification Probabilities, Positive, and Negative Predictive Values) of Executive Function Electroencephalogram Metrics in Attention-Deficit/Hyperactivity Disorder Diagnosis: Protocol for and Perspectives From the SINCRONIA Study</t>
        </is>
      </c>
      <c r="J398" s="43" t="inlineStr">
        <is>
          <t>10.2196/79150</t>
        </is>
      </c>
      <c r="K398" s="43"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L398" s="41" t="inlineStr">
        <is>
          <t>JMIR Research Protocols</t>
        </is>
      </c>
      <c r="M398" s="43" t="inlineStr">
        <is>
          <t>article</t>
        </is>
      </c>
      <c r="N398" s="43" t="inlineStr">
        <is>
          <t>JMIR Publications Inc.</t>
        </is>
      </c>
      <c r="O398" s="43">
        <f>'Actualizacion_430'!B122</f>
        <v/>
      </c>
      <c r="P398" s="41">
        <f>'Actualizacion_430'!C122</f>
        <v/>
      </c>
      <c r="Q398" s="43">
        <f>'Actualizacion_430'!D122</f>
        <v/>
      </c>
      <c r="R398" s="43">
        <f>'Actualizacion_430'!E122</f>
        <v/>
      </c>
      <c r="S398" s="41">
        <f>'Actualizacion_430'!G122</f>
        <v/>
      </c>
      <c r="T398" s="41">
        <f>'Actualizacion_430'!I122</f>
        <v/>
      </c>
      <c r="U398" s="41">
        <f>'Actualizacion_430'!J122</f>
        <v/>
      </c>
      <c r="V398" s="43">
        <f>'Actualizacion_430'!K122</f>
        <v/>
      </c>
      <c r="W398" s="43">
        <f>'Actualizacion_430'!L122</f>
        <v/>
      </c>
      <c r="X398" s="43" t="inlineStr">
        <is>
          <t>https://doi.org/10.2196/79150</t>
        </is>
      </c>
      <c r="Y398" s="43" t="inlineStr">
        <is>
          <t>doi:10.2196/79150</t>
        </is>
      </c>
      <c r="Z398" s="43" t="inlineStr">
        <is>
          <t>BACKGROUND: Attention deficit/hyperactivity disorder (ADHD) is the most prevalent neurodevelopmental disorder worldwide, affecting approximately 5%-7% of  school-aged children and 2%-5% of adults worldwide. However, there is still no  reliable diagnostic tool for it. The lack of specific biomarkers further  complicates the accurate diagnosis of ADHD. OBJECTIVE: The SINCRONIA study seeks  to develop and optimize an electroencephalogram (EEG)-based ADHD diagnostic  classification algorithm by identifying biomarkers that provide optimal  diagnostic performance. METHODS: This protocol introduces a single-center,  case-control study involving at least 165 participants, aged between 7 and 12  years, that is being conducted at the Puerta de Hierro University Hospital in  Madrid, Spain. Participants will be allocated to 3 groups, including ADHD  predominantly inattentive, ADHD predominantly combined or hyperactive/impulsive,  and a control group, according to the best estimated diagnosis based on clinical  interviews and a neuropsychological assessment that includes the Conners  Continuous Performance Test. In addition, an EEG recording will be conducted  separately, and functional connectivity metrics will be used to characterize  brain networks associated with inhibitory control. The index test is expected to  match or improve the clinical diagnosis of ADHD in children aged between 7 and 12  years and provide a set of eventual biomarkers that maximize diagnostic  performance and provide pathophysiological clues. RESULTS: The SINCRONIA study  began screening and recruitment in March 2023. Recruitment ended on December 11,  2024. A total of 165 eligible participants were enrolled. CONCLUSIONS: The  SINCRONIA project is a high-quality, large-scale, unicenter study devoted to  improving the objective diagnosis of ADHD by using EEG biomarkers. The EEG-based  ADHD diagnosis is expected to have greater sensitivity and specificity than the  Conners Continuous Performance Test.</t>
        </is>
      </c>
      <c r="AA398" s="43" t="inlineStr">
        <is>
          <t>title_abstract_plus_targeted_primary_source_verification</t>
        </is>
      </c>
      <c r="AB398" s="43">
        <f>COUNTIF($A$2:$A$707,A398)</f>
        <v/>
      </c>
    </row>
    <row r="399" ht="32" customHeight="1">
      <c r="A399" s="43" t="inlineStr">
        <is>
          <t>U-0122</t>
        </is>
      </c>
      <c r="B399" s="43" t="inlineStr">
        <is>
          <t>Update 2026</t>
        </is>
      </c>
      <c r="C399" s="43" t="inlineStr">
        <is>
          <t>New provisional candidate</t>
        </is>
      </c>
      <c r="D399" s="43" t="n">
        <v>122</v>
      </c>
      <c r="E399" s="43" t="n"/>
      <c r="F399" s="43" t="n"/>
      <c r="G399" s="130" t="n">
        <v>122</v>
      </c>
      <c r="H399" s="130" t="n">
        <v>2026</v>
      </c>
      <c r="I399" s="41" t="inlineStr">
        <is>
          <t>A novel hybrid deep learning model using MEResNextfor autism spectrum disorder detection</t>
        </is>
      </c>
      <c r="J399" s="43" t="inlineStr">
        <is>
          <t>10.1016/j.compbiolchem.2025.108619</t>
        </is>
      </c>
      <c r="K399" s="43" t="inlineStr">
        <is>
          <t>Saloni Rai</t>
        </is>
      </c>
      <c r="L399" s="41" t="inlineStr">
        <is>
          <t>Computational Biology and Chemistry</t>
        </is>
      </c>
      <c r="M399" s="43" t="inlineStr">
        <is>
          <t>article</t>
        </is>
      </c>
      <c r="N399" s="43" t="inlineStr">
        <is>
          <t>Elsevier Ltd</t>
        </is>
      </c>
      <c r="O399" s="43">
        <f>'Actualizacion_430'!B123</f>
        <v/>
      </c>
      <c r="P399" s="41">
        <f>'Actualizacion_430'!C123</f>
        <v/>
      </c>
      <c r="Q399" s="43">
        <f>'Actualizacion_430'!D123</f>
        <v/>
      </c>
      <c r="R399" s="43">
        <f>'Actualizacion_430'!E123</f>
        <v/>
      </c>
      <c r="S399" s="41">
        <f>'Actualizacion_430'!G123</f>
        <v/>
      </c>
      <c r="T399" s="41">
        <f>'Actualizacion_430'!I123</f>
        <v/>
      </c>
      <c r="U399" s="41">
        <f>'Actualizacion_430'!J123</f>
        <v/>
      </c>
      <c r="V399" s="43">
        <f>'Actualizacion_430'!K123</f>
        <v/>
      </c>
      <c r="W399" s="43">
        <f>'Actualizacion_430'!L123</f>
        <v/>
      </c>
      <c r="X399" s="43" t="inlineStr">
        <is>
          <t>https://www.sciencedirect.com/science/article/pii/S1476927125002804</t>
        </is>
      </c>
      <c r="Y399" s="43" t="inlineStr">
        <is>
          <t>doi:10.1016/j.compbiolchem.2025.108619</t>
        </is>
      </c>
      <c r="Z399"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AA399" s="43" t="inlineStr">
        <is>
          <t>title_abstract_plus_targeted_primary_source_verification</t>
        </is>
      </c>
      <c r="AB399" s="43">
        <f>COUNTIF($A$2:$A$707,A399)</f>
        <v/>
      </c>
    </row>
    <row r="400" ht="32" customHeight="1">
      <c r="A400" s="43" t="inlineStr">
        <is>
          <t>U-0123</t>
        </is>
      </c>
      <c r="B400" s="43" t="inlineStr">
        <is>
          <t>Update 2026</t>
        </is>
      </c>
      <c r="C400" s="43" t="inlineStr">
        <is>
          <t>New provisional candidate</t>
        </is>
      </c>
      <c r="D400" s="43" t="n">
        <v>123</v>
      </c>
      <c r="E400" s="43" t="n"/>
      <c r="F400" s="43" t="n"/>
      <c r="G400" s="130" t="n">
        <v>123</v>
      </c>
      <c r="H400" s="130" t="n">
        <v>2025</v>
      </c>
      <c r="I400" s="41" t="inlineStr">
        <is>
          <t>FaithfulNet: An explainable deep learning framework for autism diagnosis using structural MRI</t>
        </is>
      </c>
      <c r="J400" s="43" t="inlineStr">
        <is>
          <t>10.1016/j.brainres.2025.149904</t>
        </is>
      </c>
      <c r="K400" s="43" t="inlineStr">
        <is>
          <t>D Swainson Sujana and D Peter Augustine</t>
        </is>
      </c>
      <c r="L400" s="41" t="inlineStr">
        <is>
          <t>Brain Research</t>
        </is>
      </c>
      <c r="M400" s="43" t="inlineStr">
        <is>
          <t>article</t>
        </is>
      </c>
      <c r="N400" s="43" t="inlineStr">
        <is>
          <t>Elsevier B.V.</t>
        </is>
      </c>
      <c r="O400" s="43">
        <f>'Actualizacion_430'!B124</f>
        <v/>
      </c>
      <c r="P400" s="41">
        <f>'Actualizacion_430'!C124</f>
        <v/>
      </c>
      <c r="Q400" s="43">
        <f>'Actualizacion_430'!D124</f>
        <v/>
      </c>
      <c r="R400" s="43">
        <f>'Actualizacion_430'!E124</f>
        <v/>
      </c>
      <c r="S400" s="41">
        <f>'Actualizacion_430'!G124</f>
        <v/>
      </c>
      <c r="T400" s="41">
        <f>'Actualizacion_430'!I124</f>
        <v/>
      </c>
      <c r="U400" s="41">
        <f>'Actualizacion_430'!J124</f>
        <v/>
      </c>
      <c r="V400" s="43">
        <f>'Actualizacion_430'!K124</f>
        <v/>
      </c>
      <c r="W400" s="43">
        <f>'Actualizacion_430'!L124</f>
        <v/>
      </c>
      <c r="X400" s="43" t="inlineStr">
        <is>
          <t>https://www.sciencedirect.com/science/article/pii/S0006899325004676</t>
        </is>
      </c>
      <c r="Y400" s="43" t="inlineStr">
        <is>
          <t>doi:10.1016/j.brainres.2025.149904</t>
        </is>
      </c>
      <c r="Z400"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AA400" s="43" t="inlineStr">
        <is>
          <t>title_abstract_plus_targeted_primary_source_verification</t>
        </is>
      </c>
      <c r="AB400" s="43">
        <f>COUNTIF($A$2:$A$707,A400)</f>
        <v/>
      </c>
    </row>
    <row r="401" ht="32" customHeight="1">
      <c r="A401" s="43" t="inlineStr">
        <is>
          <t>U-0124</t>
        </is>
      </c>
      <c r="B401" s="43" t="inlineStr">
        <is>
          <t>Update 2026</t>
        </is>
      </c>
      <c r="C401" s="43" t="inlineStr">
        <is>
          <t>New record excluded</t>
        </is>
      </c>
      <c r="D401" s="43" t="n">
        <v>124</v>
      </c>
      <c r="E401" s="43" t="n"/>
      <c r="F401" s="43" t="n"/>
      <c r="G401" s="130" t="n">
        <v>124</v>
      </c>
      <c r="H401" s="130" t="n">
        <v>2026</v>
      </c>
      <c r="I401" s="41" t="inlineStr">
        <is>
          <t>Early-Life Exposures, Neurodevelopment, and Health Outcomes: Protocol for a Birth Cohort Study</t>
        </is>
      </c>
      <c r="J401" s="43" t="inlineStr">
        <is>
          <t>10.2196/78593</t>
        </is>
      </c>
      <c r="K401" s="43"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L401" s="41" t="inlineStr">
        <is>
          <t>JMIR Research Protocols</t>
        </is>
      </c>
      <c r="M401" s="43" t="inlineStr">
        <is>
          <t>article</t>
        </is>
      </c>
      <c r="N401" s="43" t="inlineStr">
        <is>
          <t>JMIR Publications Inc.</t>
        </is>
      </c>
      <c r="O401" s="43">
        <f>'Actualizacion_430'!B125</f>
        <v/>
      </c>
      <c r="P401" s="41">
        <f>'Actualizacion_430'!C125</f>
        <v/>
      </c>
      <c r="Q401" s="43">
        <f>'Actualizacion_430'!D125</f>
        <v/>
      </c>
      <c r="R401" s="43">
        <f>'Actualizacion_430'!E125</f>
        <v/>
      </c>
      <c r="S401" s="41">
        <f>'Actualizacion_430'!G125</f>
        <v/>
      </c>
      <c r="T401" s="41">
        <f>'Actualizacion_430'!I125</f>
        <v/>
      </c>
      <c r="U401" s="41">
        <f>'Actualizacion_430'!J125</f>
        <v/>
      </c>
      <c r="V401" s="43">
        <f>'Actualizacion_430'!K125</f>
        <v/>
      </c>
      <c r="W401" s="43">
        <f>'Actualizacion_430'!L125</f>
        <v/>
      </c>
      <c r="X401" s="43" t="inlineStr">
        <is>
          <t>https://doi.org/10.2196/78593</t>
        </is>
      </c>
      <c r="Y401" s="43" t="inlineStr">
        <is>
          <t>doi:10.2196/78593</t>
        </is>
      </c>
      <c r="Z401" s="43" t="inlineStr">
        <is>
          <t>BACKGROUND: Negative early-life exposures, particularly during the first 1000  days of life, may disrupt organ development and lead to lifelong negative health consequences. OBJECTIVE: Using an exposome and deep phenotyping framework, this study aims to characterize established early-life risk factors, including environmental pollutants and nutritional status during pregnancy and infancy, and identify associated short- and long-term health and developmental outcomes. METHODS: We leverage a pregnancy cohort of 800 mother-infant pairs in Bhaktapur, Nepal, nested within a randomized controlled trial (ClinicalTrials.gov: NCT03071666) that evaluated daily vitamin B12 supplementation from before 15 weeks of gestation until 6 months post partum. The primary outcomes of the original trial were linear growth and neurodevelopment at 12 months. In this follow-up, children will be evaluated up to school age to obtain more robust estimates of long-term health outcomes. Exposures include clinical, dietary, cognitive, demographic, and anthropometric variables during pregnancy and infancy, as well as analyses of environmental pollutants, inflammation, micronutrient status, and hormonal status. Outcomes comprise neurodevelopment, morbidity, mental health, vaccine responses, thyroid function, growth, body composition, lung function, and biomarkers of health and development. Our main research questions for this phase of the project are: (1) what are the most common environmental pollutants among Nepalese women and children? (2) Is there a social gradient in exposure to these pollutants? (3) To what extent are these exposures associated with nutritional status, growth, neurodevelopment, and clinical outcomes? Associations will be examined using cross-sectional, case-control, and cohort designs applying advanced statistical methods to address confounding and complex exposure patterns. RESULTS: Enrollment began in March 2017, and the first child was born in August of the same year. More than 90% of the original cohort (734/800, 91.8%) have provided data up to the children's fourth birthday. By December 2025, the project will have funding until July 2027, and the papers addressing the main research questions will be submitted for publication before the end of 2026. CONCLUSIONS: This study draws on a well-characterized mother-child cohort in a South Asian setting with repeated biological samples from blood, breast milk, and urine and extensive high-quality longitudinal data on health, growth, and neurodevelopment. By integrating data on environmental exposures, nutrition, inflammation, and biological responses, the project aims to improve understanding of early-life determinants of health and inform policies and potential interventions to protect vulnerable women and children in marginalized settings. While the exploratory nature of exposome analyses entails a risk of spurious associations, careful interpretation and transparent communication of uncertainty will be prioritized. INTERNATIONAL REGISTERED REPORT IDENTIFIER (IRRID): DERR1-10.2196/78593.</t>
        </is>
      </c>
      <c r="AA401" s="43" t="inlineStr">
        <is>
          <t>title_abstract_plus_targeted_primary_source_verification</t>
        </is>
      </c>
      <c r="AB401" s="43">
        <f>COUNTIF($A$2:$A$707,A401)</f>
        <v/>
      </c>
    </row>
    <row r="402" ht="32" customHeight="1">
      <c r="A402" s="43" t="inlineStr">
        <is>
          <t>U-0125</t>
        </is>
      </c>
      <c r="B402" s="43" t="inlineStr">
        <is>
          <t>Update 2026</t>
        </is>
      </c>
      <c r="C402" s="43" t="inlineStr">
        <is>
          <t>New full-text included + integrity flag</t>
        </is>
      </c>
      <c r="D402" s="43" t="n">
        <v>125</v>
      </c>
      <c r="E402" s="43" t="n"/>
      <c r="F402" s="43" t="n"/>
      <c r="G402" s="130" t="n">
        <v>125</v>
      </c>
      <c r="H402" s="130" t="n">
        <v>2025</v>
      </c>
      <c r="I402" s="41" t="inlineStr">
        <is>
          <t>Identification of critical brain regions for autism diagnosis from fMRI data using explainable AI: an observational analysis of the ABIDE dataset</t>
        </is>
      </c>
      <c r="J402" s="43" t="inlineStr">
        <is>
          <t>10.1016/j.eclinm.2025.103452</t>
        </is>
      </c>
      <c r="K402" s="43" t="inlineStr">
        <is>
          <t>Suryansh Vidya and Kush Gupta and Amir Aly and Andy Wills and Emmanuel Ifeachor and Rohit Shankar</t>
        </is>
      </c>
      <c r="L402" s="41" t="inlineStr">
        <is>
          <t>eClinicalMedicine</t>
        </is>
      </c>
      <c r="M402" s="43" t="inlineStr">
        <is>
          <t>article</t>
        </is>
      </c>
      <c r="N402" s="43" t="inlineStr">
        <is>
          <t>Elsevier Ltd</t>
        </is>
      </c>
      <c r="O402" s="43">
        <f>'Actualizacion_430'!B126</f>
        <v/>
      </c>
      <c r="P402" s="41">
        <f>'Actualizacion_430'!C126</f>
        <v/>
      </c>
      <c r="Q402" s="43">
        <f>'Actualizacion_430'!D126</f>
        <v/>
      </c>
      <c r="R402" s="43">
        <f>'Actualizacion_430'!E126</f>
        <v/>
      </c>
      <c r="S402" s="41">
        <f>'Actualizacion_430'!G126</f>
        <v/>
      </c>
      <c r="T402" s="41">
        <f>'Actualizacion_430'!I126</f>
        <v/>
      </c>
      <c r="U402" s="41">
        <f>'Actualizacion_430'!J126</f>
        <v/>
      </c>
      <c r="V402" s="43">
        <f>'Actualizacion_430'!K126</f>
        <v/>
      </c>
      <c r="W402" s="43">
        <f>'Actualizacion_430'!L126</f>
        <v/>
      </c>
      <c r="X402" s="43" t="inlineStr">
        <is>
          <t>https://doi.org/10.1016/j.eclinm.2026.104052</t>
        </is>
      </c>
      <c r="Y402" s="43" t="inlineStr">
        <is>
          <t>doi:10.1016/j.eclinm.2025.103452</t>
        </is>
      </c>
      <c r="Z402" s="43"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AA402" s="43" t="inlineStr">
        <is>
          <t>full_text_review_plus_primary_integrity_notice</t>
        </is>
      </c>
      <c r="AB402" s="43">
        <f>COUNTIF($A$2:$A$707,A402)</f>
        <v/>
      </c>
    </row>
    <row r="403" ht="32" customHeight="1">
      <c r="A403" s="43" t="inlineStr">
        <is>
          <t>U-0126</t>
        </is>
      </c>
      <c r="B403" s="43" t="inlineStr">
        <is>
          <t>Update 2026</t>
        </is>
      </c>
      <c r="C403" s="43" t="inlineStr">
        <is>
          <t>New provisional candidate</t>
        </is>
      </c>
      <c r="D403" s="43" t="n">
        <v>126</v>
      </c>
      <c r="E403" s="43" t="n"/>
      <c r="F403" s="43" t="n"/>
      <c r="G403" s="130" t="n">
        <v>126</v>
      </c>
      <c r="H403" s="130" t="n">
        <v>2025</v>
      </c>
      <c r="I403" s="41" t="inlineStr">
        <is>
          <t>CARE: Comprehensive Artificial Intelligence Techniques for Reliable Autism Evaluation in Pediatric Care</t>
        </is>
      </c>
      <c r="J403" s="43" t="inlineStr">
        <is>
          <t>10.32604/cmc.2025.067784</t>
        </is>
      </c>
      <c r="K403" s="43" t="inlineStr">
        <is>
          <t>Jihoon Moon and Jiyoung Woo</t>
        </is>
      </c>
      <c r="L403" s="41" t="inlineStr">
        <is>
          <t>Computers, Materials and Continua</t>
        </is>
      </c>
      <c r="M403" s="43" t="inlineStr">
        <is>
          <t>article</t>
        </is>
      </c>
      <c r="N403" s="43" t="inlineStr">
        <is>
          <t>Tech Science Press</t>
        </is>
      </c>
      <c r="O403" s="43">
        <f>'Actualizacion_430'!B127</f>
        <v/>
      </c>
      <c r="P403" s="41">
        <f>'Actualizacion_430'!C127</f>
        <v/>
      </c>
      <c r="Q403" s="43">
        <f>'Actualizacion_430'!D127</f>
        <v/>
      </c>
      <c r="R403" s="43">
        <f>'Actualizacion_430'!E127</f>
        <v/>
      </c>
      <c r="S403" s="41">
        <f>'Actualizacion_430'!G127</f>
        <v/>
      </c>
      <c r="T403" s="41">
        <f>'Actualizacion_430'!I127</f>
        <v/>
      </c>
      <c r="U403" s="41">
        <f>'Actualizacion_430'!J127</f>
        <v/>
      </c>
      <c r="V403" s="43">
        <f>'Actualizacion_430'!K127</f>
        <v/>
      </c>
      <c r="W403" s="43">
        <f>'Actualizacion_430'!L127</f>
        <v/>
      </c>
      <c r="X403" s="43" t="inlineStr">
        <is>
          <t>https://www.sciencedirect.com/science/article/pii/S1546221825008318</t>
        </is>
      </c>
      <c r="Y403" s="43" t="inlineStr">
        <is>
          <t>doi:10.32604/cmc.2025.067784</t>
        </is>
      </c>
      <c r="Z403" s="43"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AA403" s="43" t="inlineStr">
        <is>
          <t>title_abstract_plus_targeted_primary_source_verification</t>
        </is>
      </c>
      <c r="AB403" s="43">
        <f>COUNTIF($A$2:$A$707,A403)</f>
        <v/>
      </c>
    </row>
    <row r="404" ht="32" customHeight="1">
      <c r="A404" s="43" t="inlineStr">
        <is>
          <t>U-0127</t>
        </is>
      </c>
      <c r="B404" s="43" t="inlineStr">
        <is>
          <t>Update 2026</t>
        </is>
      </c>
      <c r="C404" s="43" t="inlineStr">
        <is>
          <t>New record excluded</t>
        </is>
      </c>
      <c r="D404" s="43" t="n">
        <v>127</v>
      </c>
      <c r="E404" s="43" t="n"/>
      <c r="F404" s="43" t="n"/>
      <c r="G404" s="130" t="n">
        <v>127</v>
      </c>
      <c r="H404" s="130" t="n">
        <v>2023</v>
      </c>
      <c r="I404" s="41" t="inlineStr">
        <is>
          <t>A Call to Expand the Scope of Digital Phenotyping</t>
        </is>
      </c>
      <c r="J404" s="43" t="inlineStr">
        <is>
          <t>10.2196/39546</t>
        </is>
      </c>
      <c r="K404" s="43" t="inlineStr">
        <is>
          <t>Christopher De Boer and Hassan Ghomrawi and Suhail Zeineddin and Samuel Linton and Soyang Kwon and Fizan Abdullah</t>
        </is>
      </c>
      <c r="L404" s="41" t="inlineStr">
        <is>
          <t>Journal of Medical Internet Research</t>
        </is>
      </c>
      <c r="M404" s="43" t="inlineStr">
        <is>
          <t>article</t>
        </is>
      </c>
      <c r="N404" s="43" t="inlineStr">
        <is>
          <t>JMIR Publications Inc.</t>
        </is>
      </c>
      <c r="O404" s="43">
        <f>'Actualizacion_430'!B128</f>
        <v/>
      </c>
      <c r="P404" s="41">
        <f>'Actualizacion_430'!C128</f>
        <v/>
      </c>
      <c r="Q404" s="43">
        <f>'Actualizacion_430'!D128</f>
        <v/>
      </c>
      <c r="R404" s="43">
        <f>'Actualizacion_430'!E128</f>
        <v/>
      </c>
      <c r="S404" s="41">
        <f>'Actualizacion_430'!G128</f>
        <v/>
      </c>
      <c r="T404" s="41">
        <f>'Actualizacion_430'!I128</f>
        <v/>
      </c>
      <c r="U404" s="41">
        <f>'Actualizacion_430'!J128</f>
        <v/>
      </c>
      <c r="V404" s="43">
        <f>'Actualizacion_430'!K128</f>
        <v/>
      </c>
      <c r="W404" s="43">
        <f>'Actualizacion_430'!L128</f>
        <v/>
      </c>
      <c r="X404" s="43" t="inlineStr">
        <is>
          <t>https://doi.org/10.2196/39546</t>
        </is>
      </c>
      <c r="Y404" s="43" t="inlineStr">
        <is>
          <t>doi:10.2196/39546</t>
        </is>
      </c>
      <c r="Z404" s="43" t="inlineStr">
        <is>
          <t>Digital phenotyping refers to near-real-time data collection from personal digital devices, particularly smartphones, to better quantify the human phenotype. Methodology using smartphones is often considered the gold standard by many for passive data collection within the field of digital phenotyping, which limits its applications mainly to adults or adolescents who use smartphones. However, other technologies, such as wearable devices, have evolved considerably in recent years to provide similar or better quality passive physiologic data of clinical relevance, thus expanding the potential of digital phenotyping applications to other patient populations. In this perspective, we argue for the continued expansion of digital phenotyping to include other potential gold standards in addition to smartphones and provide examples of currently excluded technologies and populations who may uniquely benefit from this technology.</t>
        </is>
      </c>
      <c r="AA404" s="43" t="inlineStr">
        <is>
          <t>title_abstract_plus_targeted_primary_source_verification</t>
        </is>
      </c>
      <c r="AB404" s="43">
        <f>COUNTIF($A$2:$A$707,A404)</f>
        <v/>
      </c>
    </row>
    <row r="405" ht="32" customHeight="1">
      <c r="A405" s="43" t="inlineStr">
        <is>
          <t>U-0128</t>
        </is>
      </c>
      <c r="B405" s="43" t="inlineStr">
        <is>
          <t>Update 2026</t>
        </is>
      </c>
      <c r="C405" s="43" t="inlineStr">
        <is>
          <t>New record excluded</t>
        </is>
      </c>
      <c r="D405" s="43" t="n">
        <v>128</v>
      </c>
      <c r="E405" s="43" t="n"/>
      <c r="F405" s="43" t="n"/>
      <c r="G405" s="130" t="n">
        <v>128</v>
      </c>
      <c r="H405" s="130" t="n">
        <v>2026</v>
      </c>
      <c r="I405" s="41" t="inlineStr">
        <is>
          <t>Exploring the Lived Experience of Acne in the United States and the United Kingdom: Social Media Analysis</t>
        </is>
      </c>
      <c r="J405" s="43" t="inlineStr">
        <is>
          <t>10.2196/91126</t>
        </is>
      </c>
      <c r="K405" s="43" t="inlineStr">
        <is>
          <t>John S Barbieri and Valentine Delore and Isabelle Vieillard and Sandrine Samson and Esteban Puentes and Joelle Malaab and Melanie Sambrès and Manissa Talmatkadi and Stéphane Schück</t>
        </is>
      </c>
      <c r="L405" s="41" t="inlineStr">
        <is>
          <t>JMIR Dermatology</t>
        </is>
      </c>
      <c r="M405" s="43" t="inlineStr">
        <is>
          <t>article</t>
        </is>
      </c>
      <c r="N405" s="43" t="inlineStr">
        <is>
          <t>JMIR Publications Inc.</t>
        </is>
      </c>
      <c r="O405" s="43">
        <f>'Actualizacion_430'!B129</f>
        <v/>
      </c>
      <c r="P405" s="41">
        <f>'Actualizacion_430'!C129</f>
        <v/>
      </c>
      <c r="Q405" s="43">
        <f>'Actualizacion_430'!D129</f>
        <v/>
      </c>
      <c r="R405" s="43">
        <f>'Actualizacion_430'!E129</f>
        <v/>
      </c>
      <c r="S405" s="41">
        <f>'Actualizacion_430'!G129</f>
        <v/>
      </c>
      <c r="T405" s="41">
        <f>'Actualizacion_430'!I129</f>
        <v/>
      </c>
      <c r="U405" s="41">
        <f>'Actualizacion_430'!J129</f>
        <v/>
      </c>
      <c r="V405" s="43">
        <f>'Actualizacion_430'!K129</f>
        <v/>
      </c>
      <c r="W405" s="43">
        <f>'Actualizacion_430'!L129</f>
        <v/>
      </c>
      <c r="X405" s="43" t="inlineStr">
        <is>
          <t>https://doi.org/10.2196/91126</t>
        </is>
      </c>
      <c r="Y405" s="43" t="inlineStr">
        <is>
          <t>doi:10.2196/91126</t>
        </is>
      </c>
      <c r="Z405" s="43" t="inlineStr">
        <is>
          <t>Background: Acne is a chronic skin condition that primarily affects adolescents and young adults but can persist into adulthood. It can have repercussions on physical and mental health, self-esteem, and body image. The increasing use of social media for health information and peer support offers an opportunity to explore real-life experiences with acne. Objective: This study aims to analyze social media messages from users in the United States and the United Kingdom using artificial intelligence to assess the impact of acne on quality of life (QoL), identify discussion topics, and explore unmet needs. Methods: The data were extracted from public platforms using a query containing the word “acne” between January 1 and December 31, 2024. Data cleaning and filtering were performed using natural language processing, machine learning methods, and algorithms. Biterm topic modeling was used to identify the main discussion topics, and QoL impact was assessed using a deep learning algorithm adapted from the EuroQol 5-Dimension Questionnaire or the 36-Item Short Form Health Survey. Unmet needs were identified through manual annotation using the saturation method. Results: A total of 646,809 messages posted by 432,234 users were identified. The main topics included skincare routines and product recommendations (n=154,907, 23.9%), acne scars (n=135,643, 21%), and general treatment information (n=97,177, 15%). Engagement varied across topics and platforms. On Instagram, dietary and nutritional strategies (0.16%, SD 6.36%) showed the highest mean engagement, followed by skincare routines and product recommendations (0.11%, SD 4.81%). In general, engagement scores were higher in the United Kingdom compared to the United States across all topics. On TikTok, content about makeup and acne had the highest mean engagement score (3.03%, SD 92.65%). Overall, 52.9% (228,613/432,234) of the users expressed at least 1 QoL impact, most frequently related to signs and symptoms (175,604/228,613, 76.8%), social functioning (n=149,234, 65.3%), mental health (n=107,155, 46.9%), and cost (n=62,008, 27.1%). Of 3200 annotated messages, 582 contained unmet needs, including effective solutions for hormonal acne (111/582, 19.1%), clarity in identifying acne triggers (n=84, 14.4%), treatment guidance (n=68, 11.7%), and psychological support (n=68, 11.7%). Conclusions: This study revealed the significant physical, psychological, social, and financial impact of acne on QoL and identified several unmet needs. Given the growing role of social media, these findings highlight opportunities for dermatolo-gists and health professionals to educate and engage with the acne community through digital platforms.</t>
        </is>
      </c>
      <c r="AA405" s="43" t="inlineStr">
        <is>
          <t>title_abstract_plus_targeted_primary_source_verification</t>
        </is>
      </c>
      <c r="AB405" s="43">
        <f>COUNTIF($A$2:$A$707,A405)</f>
        <v/>
      </c>
    </row>
    <row r="406" ht="32" customHeight="1">
      <c r="A406" s="43" t="inlineStr">
        <is>
          <t>U-0129</t>
        </is>
      </c>
      <c r="B406" s="43" t="inlineStr">
        <is>
          <t>Update 2026</t>
        </is>
      </c>
      <c r="C406" s="43" t="inlineStr">
        <is>
          <t>New record excluded</t>
        </is>
      </c>
      <c r="D406" s="43" t="n">
        <v>129</v>
      </c>
      <c r="E406" s="43" t="n"/>
      <c r="F406" s="43" t="n"/>
      <c r="G406" s="130" t="n">
        <v>129</v>
      </c>
      <c r="H406" s="130" t="n">
        <v>2025</v>
      </c>
      <c r="I406" s="41" t="inlineStr">
        <is>
          <t>Artificial intelligence for tracking social behaviours and supporting an autism spectrum disorder diagnosis: systematic review and meta-analysis</t>
        </is>
      </c>
      <c r="J406" s="43" t="inlineStr">
        <is>
          <t>10.1016/j.ebiom.2025.105931</t>
        </is>
      </c>
      <c r="K406" s="43" t="inlineStr">
        <is>
          <t>Carter Sun and Alistair McEwan and Kelsie A Boulton and Eleni Andrea Demetriou and Ayesha K Sadozai and Amit Lampit and Adam J Guastella</t>
        </is>
      </c>
      <c r="L406" s="41" t="inlineStr">
        <is>
          <t>eBioMedicine</t>
        </is>
      </c>
      <c r="M406" s="43" t="inlineStr">
        <is>
          <t>article</t>
        </is>
      </c>
      <c r="N406" s="43" t="inlineStr">
        <is>
          <t>Elsevier B.V.</t>
        </is>
      </c>
      <c r="O406" s="43">
        <f>'Actualizacion_430'!B130</f>
        <v/>
      </c>
      <c r="P406" s="41">
        <f>'Actualizacion_430'!C130</f>
        <v/>
      </c>
      <c r="Q406" s="43">
        <f>'Actualizacion_430'!D130</f>
        <v/>
      </c>
      <c r="R406" s="43">
        <f>'Actualizacion_430'!E130</f>
        <v/>
      </c>
      <c r="S406" s="41">
        <f>'Actualizacion_430'!G130</f>
        <v/>
      </c>
      <c r="T406" s="41">
        <f>'Actualizacion_430'!I130</f>
        <v/>
      </c>
      <c r="U406" s="41">
        <f>'Actualizacion_430'!J130</f>
        <v/>
      </c>
      <c r="V406" s="43">
        <f>'Actualizacion_430'!K130</f>
        <v/>
      </c>
      <c r="W406" s="43">
        <f>'Actualizacion_430'!L130</f>
        <v/>
      </c>
      <c r="X406" s="43" t="inlineStr">
        <is>
          <t>https://www.sciencedirect.com/science/article/pii/S2352396425003755</t>
        </is>
      </c>
      <c r="Y406" s="43" t="inlineStr">
        <is>
          <t>doi:10.1016/j.ebiom.2025.105931</t>
        </is>
      </c>
      <c r="Z406"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AA406" s="43" t="inlineStr">
        <is>
          <t>title_abstract_plus_targeted_primary_source_verification</t>
        </is>
      </c>
      <c r="AB406" s="43">
        <f>COUNTIF($A$2:$A$707,A406)</f>
        <v/>
      </c>
    </row>
    <row r="407" ht="32" customHeight="1">
      <c r="A407" s="43" t="inlineStr">
        <is>
          <t>U-0130</t>
        </is>
      </c>
      <c r="B407" s="43" t="inlineStr">
        <is>
          <t>Update 2026</t>
        </is>
      </c>
      <c r="C407" s="43" t="inlineStr">
        <is>
          <t>New record excluded</t>
        </is>
      </c>
      <c r="D407" s="43" t="n">
        <v>130</v>
      </c>
      <c r="E407" s="43" t="n"/>
      <c r="F407" s="43" t="n"/>
      <c r="G407" s="130" t="n">
        <v>130</v>
      </c>
      <c r="H407" s="130" t="n">
        <v>2025</v>
      </c>
      <c r="I407" s="41" t="inlineStr">
        <is>
          <t>Implementation of artificial intelligence (AI) in ASD treatment1</t>
        </is>
      </c>
      <c r="J407" s="43" t="inlineStr">
        <is>
          <t>10.1016/j.xnsj.2025.100787</t>
        </is>
      </c>
      <c r="K407" s="43" t="inlineStr">
        <is>
          <t>Kyriakos D Chatzis and Peter Tretiakov and Peter G Passias</t>
        </is>
      </c>
      <c r="L407" s="41" t="inlineStr">
        <is>
          <t>North American Spine Society Journal</t>
        </is>
      </c>
      <c r="M407" s="43" t="inlineStr">
        <is>
          <t>article</t>
        </is>
      </c>
      <c r="N407" s="43" t="inlineStr">
        <is>
          <t>Elsevier Inc.</t>
        </is>
      </c>
      <c r="O407" s="43">
        <f>'Actualizacion_430'!B131</f>
        <v/>
      </c>
      <c r="P407" s="41">
        <f>'Actualizacion_430'!C131</f>
        <v/>
      </c>
      <c r="Q407" s="43">
        <f>'Actualizacion_430'!D131</f>
        <v/>
      </c>
      <c r="R407" s="43">
        <f>'Actualizacion_430'!E131</f>
        <v/>
      </c>
      <c r="S407" s="41">
        <f>'Actualizacion_430'!G131</f>
        <v/>
      </c>
      <c r="T407" s="41">
        <f>'Actualizacion_430'!I131</f>
        <v/>
      </c>
      <c r="U407" s="41">
        <f>'Actualizacion_430'!J131</f>
        <v/>
      </c>
      <c r="V407" s="43">
        <f>'Actualizacion_430'!K131</f>
        <v/>
      </c>
      <c r="W407" s="43">
        <f>'Actualizacion_430'!L131</f>
        <v/>
      </c>
      <c r="X407" s="43" t="inlineStr">
        <is>
          <t>https://www.sciencedirect.com/science/article/pii/S2666548425002070</t>
        </is>
      </c>
      <c r="Y407" s="43" t="inlineStr">
        <is>
          <t>doi:10.1016/j.xnsj.2025.100787</t>
        </is>
      </c>
      <c r="Z407" s="43" t="inlineStr">
        <is>
          <t>Background: Adult spinal deformity (ASD) surgery remains one of the most complex and complication-prone areas of spine care, with significant variability in outcomes and high complication rates. Recent advances in artificial intelligence (AI) have shown to be promising tools to address these challenges by improving planning, prediction, and personalization. This narrative review explores the role of AI across the surgical workflow for ASD, from preoperative decision-making to intraoperative execution and postoperative care. Methods: We conducted a comprehensive narrative review of current literature and technologies related to AI in ASD surgery. Focus areas included evidence synthesis, predictive analytics, automated radiographic assess- ment, intraoperative navigation, patient-specific implants, and digital patient engagement. We also present a representative case example of AI-assisted deformity correction to illustrate practical clinical application. Results: AI tools have demonstrated strong potential in improving accuracy and efficiency across various do- mains. Machine learning algorithms outperform traditional statistical models in predicting complications, length of stay, and functional outcomes. Automated radiographic platforms reliably reproduce spinal alignment measure- ments and support surgical planning. Personalized instrumentation has been associated with improved alignment fidelity. Lastly, Intraoperative AR/VR platforms and AI-enhanced robotics are helping to standardize execution and reduce variability. Conclusions: AI is redefining the landscape of ASD surgery through its ability to enhance decision-making, reduce variability, and enable personalized, data-driven care. While widespread adoption requires ongoing vali- dation and integration, current evidence supports the clinical utility of AI-assisted strategies in improving align- ment outcomes and surgical safety. This review highlights the growing potential of AI to serve as a cornerstone of precision spine surgery.</t>
        </is>
      </c>
      <c r="AA407" s="43" t="inlineStr">
        <is>
          <t>title_abstract_plus_targeted_primary_source_verification</t>
        </is>
      </c>
      <c r="AB407" s="43">
        <f>COUNTIF($A$2:$A$707,A407)</f>
        <v/>
      </c>
    </row>
    <row r="408" ht="32" customHeight="1">
      <c r="A408" s="43" t="inlineStr">
        <is>
          <t>U-0131</t>
        </is>
      </c>
      <c r="B408" s="43" t="inlineStr">
        <is>
          <t>Update 2026</t>
        </is>
      </c>
      <c r="C408" s="43" t="inlineStr">
        <is>
          <t>New record excluded</t>
        </is>
      </c>
      <c r="D408" s="43" t="n">
        <v>131</v>
      </c>
      <c r="E408" s="43" t="n"/>
      <c r="F408" s="43" t="n"/>
      <c r="G408" s="130" t="n">
        <v>131</v>
      </c>
      <c r="H408" s="130" t="n">
        <v>2026</v>
      </c>
      <c r="I408" s="41" t="inlineStr">
        <is>
          <t>Early Prediction of Delirium in Postcardiac Surgery Patients: Machine Learning Model Development and External Validation</t>
        </is>
      </c>
      <c r="J408" s="43" t="inlineStr">
        <is>
          <t>10.2196/73283</t>
        </is>
      </c>
      <c r="K408" s="43" t="inlineStr">
        <is>
          <t>Huixiu Hu and Yuxiang Wang and Houfeng Li and Qinglai Zang and Jing Huang and Ying Zhang and Jinjing Wu and Long Liu and Zhen Xing and Yaohua Yu</t>
        </is>
      </c>
      <c r="L408" s="41" t="inlineStr">
        <is>
          <t>JMIR Medical Informatics</t>
        </is>
      </c>
      <c r="M408" s="43" t="inlineStr">
        <is>
          <t>article</t>
        </is>
      </c>
      <c r="N408" s="43" t="inlineStr">
        <is>
          <t>JMIR Publications Inc.</t>
        </is>
      </c>
      <c r="O408" s="43">
        <f>'Actualizacion_430'!B132</f>
        <v/>
      </c>
      <c r="P408" s="41">
        <f>'Actualizacion_430'!C132</f>
        <v/>
      </c>
      <c r="Q408" s="43">
        <f>'Actualizacion_430'!D132</f>
        <v/>
      </c>
      <c r="R408" s="43">
        <f>'Actualizacion_430'!E132</f>
        <v/>
      </c>
      <c r="S408" s="41">
        <f>'Actualizacion_430'!G132</f>
        <v/>
      </c>
      <c r="T408" s="41">
        <f>'Actualizacion_430'!I132</f>
        <v/>
      </c>
      <c r="U408" s="41">
        <f>'Actualizacion_430'!J132</f>
        <v/>
      </c>
      <c r="V408" s="43">
        <f>'Actualizacion_430'!K132</f>
        <v/>
      </c>
      <c r="W408" s="43">
        <f>'Actualizacion_430'!L132</f>
        <v/>
      </c>
      <c r="X408" s="43" t="inlineStr">
        <is>
          <t>https://doi.org/10.2196/73283</t>
        </is>
      </c>
      <c r="Y408" s="43" t="inlineStr">
        <is>
          <t>doi:10.2196/73283</t>
        </is>
      </c>
      <c r="Z408" s="43" t="inlineStr">
        <is>
          <t>Background: Delirium is a frequent postoperative complication among patients who have undergone cardiac surgery and is associated with prolonged hospitalization, cognitive decline, and increased mortality. Early prediction of delirium is therefore critical for initiating timely interventions. Objective: This study proposes the development and validation of a machine learning–based model to predict postoperative delirium in patients undergoing cardiac surgery during intensive care unit (ICU) care, facilitating the early detection of individuals at high risk of delirium and supporting clinicians in the deployment of targeted preventive strategies. Methods: This study extracted data on postoperative cardiac surgery patients who remained in the ICU for more than 24 hours from the Medical Information Mart for Intensive Care IV version 2.0 (MIMIC-IV 2.0) database and the eICU Collaborative Research Database (eICU-CRD). The MIMIC-IV 2.0 cohort was randomly divided into a training set and an internal validation set in a 7:3 ratio, whereas the eICU-CRD functioned as an independent validation cohort. We used data from the first 24 hours of ICU monitoring to model the likelihood of delirium over the entire ICU admission period. Delirium was identified by a positive Confusion Assessment Method for the Intensive Care Unit evaluation (ie, score ≥4). We built predictive models by using logistic regression, support vector classifier, extreme gradient boosting (XGB), and random forest classifiers. Their performance was assessed via the area under the receiver operating characteristic curve, accuracy, sensitivity, positive predictive value, negative predictive value, and F1-score. Results: The analysis involved 2124 patients from the MIMIC-IV 2.0 database and 2406 from the eICU-CRD. A set of 57variables was selected to construct the predictive models. Among the various machine learning models tested, the XGB model demonstrated the best performance for delirium prediction during internal validation. As for external validation, the model achieved an area under the receiver operating characteristic curve of 0.75, indicating strong discriminatory ability. The most important predictive features identified by the model included hospital length of stay, minimum Glasgow Coma Scale score, mean blood pressure, Sequential Organ Failure Assessment score, weight, urine output, heart rate, and age. Conclusions: The XGB model with strong predictive capability for ICU delirium after cardiac surgery was developed and externally validated. This model offers essential technical support for building real-time delirium alert systems and enables ongoing risk stratification and evidence-based decision-making within the ICU environment.</t>
        </is>
      </c>
      <c r="AA408" s="43" t="inlineStr">
        <is>
          <t>title_abstract_plus_targeted_primary_source_verification</t>
        </is>
      </c>
      <c r="AB408" s="43">
        <f>COUNTIF($A$2:$A$707,A408)</f>
        <v/>
      </c>
    </row>
    <row r="409" ht="32" customHeight="1">
      <c r="A409" s="43" t="inlineStr">
        <is>
          <t>U-0132</t>
        </is>
      </c>
      <c r="B409" s="43" t="inlineStr">
        <is>
          <t>Update 2026</t>
        </is>
      </c>
      <c r="C409" s="43" t="inlineStr">
        <is>
          <t>New full-text included (open full text)</t>
        </is>
      </c>
      <c r="D409" s="43" t="n">
        <v>132</v>
      </c>
      <c r="E409" s="43" t="n"/>
      <c r="F409" s="43" t="n"/>
      <c r="G409" s="130" t="n">
        <v>132</v>
      </c>
      <c r="H409" s="130" t="n">
        <v>2025</v>
      </c>
      <c r="I409" s="41" t="inlineStr">
        <is>
          <t>A Brief Observation to Screen Autism in Toddlers and Predict Developmental Trajectory</t>
        </is>
      </c>
      <c r="J409" s="43" t="inlineStr">
        <is>
          <t>10.1016/j.jpedcp.2025.200176</t>
        </is>
      </c>
      <c r="K409" s="43" t="inlineStr">
        <is>
          <t>Fiona Journal and Thibaut Chataing and Michel Godel and Nada Kojovic and Kenza Latrèche and Maude Schneider and Marie Schaer</t>
        </is>
      </c>
      <c r="L409" s="41" t="inlineStr">
        <is>
          <t>Journal of Pediatrics: Clinical Practice</t>
        </is>
      </c>
      <c r="M409" s="43" t="inlineStr">
        <is>
          <t>article</t>
        </is>
      </c>
      <c r="N409" s="43" t="inlineStr">
        <is>
          <t>Elsevier Inc.</t>
        </is>
      </c>
      <c r="O409" s="43">
        <f>'Actualizacion_430'!B133</f>
        <v/>
      </c>
      <c r="P409" s="41">
        <f>'Actualizacion_430'!C133</f>
        <v/>
      </c>
      <c r="Q409" s="43">
        <f>'Actualizacion_430'!D133</f>
        <v/>
      </c>
      <c r="R409" s="43">
        <f>'Actualizacion_430'!E133</f>
        <v/>
      </c>
      <c r="S409" s="41">
        <f>'Actualizacion_430'!G133</f>
        <v/>
      </c>
      <c r="T409" s="41">
        <f>'Actualizacion_430'!I133</f>
        <v/>
      </c>
      <c r="U409" s="41">
        <f>'Actualizacion_430'!J133</f>
        <v/>
      </c>
      <c r="V409" s="43">
        <f>'Actualizacion_430'!K133</f>
        <v/>
      </c>
      <c r="W409" s="43">
        <f>'Actualizacion_430'!L133</f>
        <v/>
      </c>
      <c r="X409" s="43" t="inlineStr">
        <is>
          <t>https://www.sciencedirect.com/science/article/pii/S2950541025000389</t>
        </is>
      </c>
      <c r="Y409" s="43" t="inlineStr">
        <is>
          <t>doi:10.1016/j.jpedcp.2025.200176</t>
        </is>
      </c>
      <c r="Z409" s="43"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AA409" s="43" t="inlineStr">
        <is>
          <t>title_abstract_plus_targeted_primary_source_verification</t>
        </is>
      </c>
      <c r="AB409" s="43">
        <f>COUNTIF($A$2:$A$707,A409)</f>
        <v/>
      </c>
    </row>
    <row r="410" ht="32" customHeight="1">
      <c r="A410" s="43" t="inlineStr">
        <is>
          <t>U-0133</t>
        </is>
      </c>
      <c r="B410" s="43" t="inlineStr">
        <is>
          <t>Update 2026</t>
        </is>
      </c>
      <c r="C410" s="43" t="inlineStr">
        <is>
          <t>New record excluded</t>
        </is>
      </c>
      <c r="D410" s="43" t="n">
        <v>133</v>
      </c>
      <c r="E410" s="43" t="n"/>
      <c r="F410" s="43" t="n"/>
      <c r="G410" s="130" t="n">
        <v>133</v>
      </c>
      <c r="H410" s="130" t="n">
        <v>2026</v>
      </c>
      <c r="I410" s="41" t="inlineStr">
        <is>
          <t>Development and Evaluation of Individualized Music Therapy for Common Mental Disorders: Protocol for a Multistage Study</t>
        </is>
      </c>
      <c r="J410" s="43" t="inlineStr">
        <is>
          <t>10.2196/90617</t>
        </is>
      </c>
      <c r="K410" s="43" t="inlineStr">
        <is>
          <t>Chunfeng Xiao and Jing Wei and Tao Li and Jinya Cao and Qiaoyan Li and Yanping Duan and Wenqi Geng and Boheng Zhu and Bingzhou Liu and Yongxue Li</t>
        </is>
      </c>
      <c r="L410" s="41" t="inlineStr">
        <is>
          <t>JMIR Research Protocols</t>
        </is>
      </c>
      <c r="M410" s="43" t="inlineStr">
        <is>
          <t>article</t>
        </is>
      </c>
      <c r="N410" s="43" t="n"/>
      <c r="O410" s="43">
        <f>'Actualizacion_430'!B134</f>
        <v/>
      </c>
      <c r="P410" s="41">
        <f>'Actualizacion_430'!C134</f>
        <v/>
      </c>
      <c r="Q410" s="43">
        <f>'Actualizacion_430'!D134</f>
        <v/>
      </c>
      <c r="R410" s="43">
        <f>'Actualizacion_430'!E134</f>
        <v/>
      </c>
      <c r="S410" s="41">
        <f>'Actualizacion_430'!G134</f>
        <v/>
      </c>
      <c r="T410" s="41">
        <f>'Actualizacion_430'!I134</f>
        <v/>
      </c>
      <c r="U410" s="41">
        <f>'Actualizacion_430'!J134</f>
        <v/>
      </c>
      <c r="V410" s="43">
        <f>'Actualizacion_430'!K134</f>
        <v/>
      </c>
      <c r="W410" s="43">
        <f>'Actualizacion_430'!L134</f>
        <v/>
      </c>
      <c r="X410" s="43" t="inlineStr">
        <is>
          <t>https://www.researchprotocols.org/2026/1/e90617</t>
        </is>
      </c>
      <c r="Y410" s="43" t="inlineStr">
        <is>
          <t>doi:10.2196/90617</t>
        </is>
      </c>
      <c r="Z410" s="43" t="n"/>
      <c r="AA410" s="43" t="inlineStr">
        <is>
          <t>title_abstract_plus_targeted_primary_source_verification</t>
        </is>
      </c>
      <c r="AB410" s="43">
        <f>COUNTIF($A$2:$A$707,A410)</f>
        <v/>
      </c>
    </row>
    <row r="411" ht="32" customHeight="1">
      <c r="A411" s="43" t="inlineStr">
        <is>
          <t>U-0134</t>
        </is>
      </c>
      <c r="B411" s="43" t="inlineStr">
        <is>
          <t>Update 2026</t>
        </is>
      </c>
      <c r="C411" s="43" t="inlineStr">
        <is>
          <t>New provisional candidate</t>
        </is>
      </c>
      <c r="D411" s="43" t="n">
        <v>134</v>
      </c>
      <c r="E411" s="43" t="n"/>
      <c r="F411" s="43" t="n"/>
      <c r="G411" s="130" t="n">
        <v>134</v>
      </c>
      <c r="H411" s="130" t="n">
        <v>2025</v>
      </c>
      <c r="I411" s="41" t="inlineStr">
        <is>
          <t>ASD-HybridNet: A hybrid deep learning framework for detection of autism spectrum disorder</t>
        </is>
      </c>
      <c r="J411" s="43" t="inlineStr">
        <is>
          <t>10.1016/j.mri.2025.110492</t>
        </is>
      </c>
      <c r="K411" s="43" t="inlineStr">
        <is>
          <t>Nirmal Rai and P C Pradhan and Hemanta Saikia and Rinkila Bhutia and O P Singh</t>
        </is>
      </c>
      <c r="L411" s="41" t="inlineStr">
        <is>
          <t>Magnetic Resonance Imaging</t>
        </is>
      </c>
      <c r="M411" s="43" t="inlineStr">
        <is>
          <t>article</t>
        </is>
      </c>
      <c r="N411" s="43" t="inlineStr">
        <is>
          <t>Elsevier Inc.</t>
        </is>
      </c>
      <c r="O411" s="43">
        <f>'Actualizacion_430'!B135</f>
        <v/>
      </c>
      <c r="P411" s="41">
        <f>'Actualizacion_430'!C135</f>
        <v/>
      </c>
      <c r="Q411" s="43">
        <f>'Actualizacion_430'!D135</f>
        <v/>
      </c>
      <c r="R411" s="43">
        <f>'Actualizacion_430'!E135</f>
        <v/>
      </c>
      <c r="S411" s="41">
        <f>'Actualizacion_430'!G135</f>
        <v/>
      </c>
      <c r="T411" s="41">
        <f>'Actualizacion_430'!I135</f>
        <v/>
      </c>
      <c r="U411" s="41">
        <f>'Actualizacion_430'!J135</f>
        <v/>
      </c>
      <c r="V411" s="43">
        <f>'Actualizacion_430'!K135</f>
        <v/>
      </c>
      <c r="W411" s="43">
        <f>'Actualizacion_430'!L135</f>
        <v/>
      </c>
      <c r="X411" s="43" t="inlineStr">
        <is>
          <t>https://www.sciencedirect.com/science/article/pii/S0730725X25001766</t>
        </is>
      </c>
      <c r="Y411" s="43" t="inlineStr">
        <is>
          <t>doi:10.1016/j.mri.2025.110492</t>
        </is>
      </c>
      <c r="Z411"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AA411" s="43" t="inlineStr">
        <is>
          <t>title_abstract_plus_targeted_primary_source_verification</t>
        </is>
      </c>
      <c r="AB411" s="43">
        <f>COUNTIF($A$2:$A$707,A411)</f>
        <v/>
      </c>
    </row>
    <row r="412" ht="32" customHeight="1">
      <c r="A412" s="43" t="inlineStr">
        <is>
          <t>U-0135</t>
        </is>
      </c>
      <c r="B412" s="43" t="inlineStr">
        <is>
          <t>Update 2026</t>
        </is>
      </c>
      <c r="C412" s="43" t="inlineStr">
        <is>
          <t>New record excluded</t>
        </is>
      </c>
      <c r="D412" s="43" t="n">
        <v>135</v>
      </c>
      <c r="E412" s="43" t="n"/>
      <c r="F412" s="43" t="n"/>
      <c r="G412" s="130" t="n">
        <v>135</v>
      </c>
      <c r="H412" s="130" t="n">
        <v>2026</v>
      </c>
      <c r="I412" s="41" t="inlineStr">
        <is>
          <t>The Diagnostic Value of Image-Based Machine Learning for Osteoporosis: Systematic Review and Meta-Analysis</t>
        </is>
      </c>
      <c r="J412" s="43" t="inlineStr">
        <is>
          <t>10.2196/75965</t>
        </is>
      </c>
      <c r="K412" s="43" t="inlineStr">
        <is>
          <t>Rui Zhao and Haolin Yang and Yangbo Li and Xiaoyun Li and Zhijie Yang and Yanping Lin and Jiachun Huang and Lei Wan and Hongxing Huang</t>
        </is>
      </c>
      <c r="L412" s="41" t="inlineStr">
        <is>
          <t>Journal of Medical Internet Research</t>
        </is>
      </c>
      <c r="M412" s="43" t="inlineStr">
        <is>
          <t>article</t>
        </is>
      </c>
      <c r="N412" s="43" t="inlineStr">
        <is>
          <t>JMIR Publications Inc.</t>
        </is>
      </c>
      <c r="O412" s="43">
        <f>'Actualizacion_430'!B136</f>
        <v/>
      </c>
      <c r="P412" s="41">
        <f>'Actualizacion_430'!C136</f>
        <v/>
      </c>
      <c r="Q412" s="43">
        <f>'Actualizacion_430'!D136</f>
        <v/>
      </c>
      <c r="R412" s="43">
        <f>'Actualizacion_430'!E136</f>
        <v/>
      </c>
      <c r="S412" s="41">
        <f>'Actualizacion_430'!G136</f>
        <v/>
      </c>
      <c r="T412" s="41">
        <f>'Actualizacion_430'!I136</f>
        <v/>
      </c>
      <c r="U412" s="41">
        <f>'Actualizacion_430'!J136</f>
        <v/>
      </c>
      <c r="V412" s="43">
        <f>'Actualizacion_430'!K136</f>
        <v/>
      </c>
      <c r="W412" s="43">
        <f>'Actualizacion_430'!L136</f>
        <v/>
      </c>
      <c r="X412" s="43" t="inlineStr">
        <is>
          <t>https://doi.org/10.2196/75965</t>
        </is>
      </c>
      <c r="Y412" s="43" t="inlineStr">
        <is>
          <t>doi:10.2196/75965</t>
        </is>
      </c>
      <c r="Z412" s="43" t="inlineStr">
        <is>
          <t>Background: Osteoporosis (OP) is projected to be a major issue significantly impacting the well-being of middle-aged and old populations. Machine learning (ML) and deep learning (DL) models developed based on medical imaging have enhanced clinicians’ diagnostic accuracy and work efficiency. However, the diagnostic performance of different types of medical imaging for OP has not been systematically assessed. Objective: By summarizing related literature, this study aims to elucidate the role of DL models based on different medical imaging modalities in OP detection. Methods: PubMed, Embase, the Cochrane Library, and Web of Science were systematically searched for studies using ML for the diagnosis of OP based on medical imaging. The final search was conducted on May 16, 2024. The risk of bias in the included studies was assessed using the Quality Assessment of Diagnostic Accuracy Studies-2 tool. A bivariate mixed-effects model was applied to perform meta-analyses of sensitivity (SEN) and specificity (SPC), stratified by imaging modality (x-ray, computed tomography [CT], magnetic resonance imaging [MRI]). In addition, subgroup analyses were carried out based on the type of ML algorithm, the method of validation dataset generation, and the anatomical site of assessment. Results: A total of 60 studies comprising 66,195 participants were encompassed in this systematic review and meta-analysis. Among these, 22 studies used x-ray imaging, 37 applied CT imaging, and 3 used MRI for ML-based OP diagnosis. For x-ray–based models, the pooled SEN and SPC for studies focusing on the appendicular skeleton were 0.97 (95% CI 0.83‐0.99) and 0.90 (95% CI 0.75‐0.96), respectively. For studies using the mandible as the target site, SEN and SPC were 0.94 (95% CI 0.89‐0.97) and 0.80 (95% CI 0.56‐0.93), respectively. For those focusing on the lumbar spine, the pooled SEN and SPC were 0.87 (95% CI 0.77‐0.93) and 0.82 (95% CI 0.75‐0.87), respectively. For CT-based models, studies targeting the hip joint reported a pooled SEN and SPC of 0.87 (95% CI 0.83‐0.90) and 0.92 (95% CI 0.81‐0.96), respectively. For the thoracic spine, SEN and SPC were 0.91 (95% CI 0.86‐0.94) and 0.94 (95% CI 0.92‐0.95), respectively, while for the lumbar spine, they were 0.91 (95% CI 0.87‐0.94) and 0.92 (95% CI 0.86‐0.95), respectively. Conclusions: ML based on medical imaging demonstrates high diagnosis accuracy for OP, particularly DL models using x-ray and CT modalities. However, this study included only a limited number of original studies using MRI-based ML, and there remains a lack of adequate external validation across studies, which poses interpretative limitations. Future research should aim to develop artificial intelligence tools with broader applicability and enhanced diagnostic precision.</t>
        </is>
      </c>
      <c r="AA412" s="43" t="inlineStr">
        <is>
          <t>title_abstract_plus_targeted_primary_source_verification</t>
        </is>
      </c>
      <c r="AB412" s="43">
        <f>COUNTIF($A$2:$A$707,A412)</f>
        <v/>
      </c>
    </row>
    <row r="413" ht="32" customHeight="1">
      <c r="A413" s="43" t="inlineStr">
        <is>
          <t>U-0136</t>
        </is>
      </c>
      <c r="B413" s="43" t="inlineStr">
        <is>
          <t>Update 2026</t>
        </is>
      </c>
      <c r="C413" s="43" t="inlineStr">
        <is>
          <t>New record excluded</t>
        </is>
      </c>
      <c r="D413" s="43" t="n">
        <v>136</v>
      </c>
      <c r="E413" s="43" t="n"/>
      <c r="F413" s="43" t="n"/>
      <c r="G413" s="130" t="n">
        <v>136</v>
      </c>
      <c r="H413" s="130" t="n">
        <v>2025</v>
      </c>
      <c r="I413" s="41" t="inlineStr">
        <is>
          <t>96. MACHINE LEARNING-DERIVED SUBTYPES OF AUTISM REVEAL DISTINCT GENETIC CONTRIBUTIONS FROM COMMON AND RARE VARIANTS</t>
        </is>
      </c>
      <c r="J413" s="43" t="inlineStr">
        <is>
          <t>10.1016/j.euroneuro.2025.08.563</t>
        </is>
      </c>
      <c r="K413" s="43" t="inlineStr">
        <is>
          <t>Qing Tan and Jingyu Xie and LeeAnn Green Snyder and LeeAnn Green Snyder and Bridget Fernandez and Bridget Fernandez and Nicholas Mancuso and Charleston Chiang and Chang Shu</t>
        </is>
      </c>
      <c r="L413" s="41" t="inlineStr">
        <is>
          <t>European Neuropsychopharmacology</t>
        </is>
      </c>
      <c r="M413" s="43" t="inlineStr">
        <is>
          <t>article</t>
        </is>
      </c>
      <c r="N413" s="43" t="inlineStr">
        <is>
          <t>Elsevier BV</t>
        </is>
      </c>
      <c r="O413" s="43">
        <f>'Actualizacion_430'!B137</f>
        <v/>
      </c>
      <c r="P413" s="41">
        <f>'Actualizacion_430'!C137</f>
        <v/>
      </c>
      <c r="Q413" s="43">
        <f>'Actualizacion_430'!D137</f>
        <v/>
      </c>
      <c r="R413" s="43">
        <f>'Actualizacion_430'!E137</f>
        <v/>
      </c>
      <c r="S413" s="41">
        <f>'Actualizacion_430'!G137</f>
        <v/>
      </c>
      <c r="T413" s="41">
        <f>'Actualizacion_430'!I137</f>
        <v/>
      </c>
      <c r="U413" s="41">
        <f>'Actualizacion_430'!J137</f>
        <v/>
      </c>
      <c r="V413" s="43">
        <f>'Actualizacion_430'!K137</f>
        <v/>
      </c>
      <c r="W413" s="43">
        <f>'Actualizacion_430'!L137</f>
        <v/>
      </c>
      <c r="X413" s="43" t="inlineStr">
        <is>
          <t>https://www.sciencedirect.com/science/article/pii/S0924977X25007217</t>
        </is>
      </c>
      <c r="Y413" s="43" t="inlineStr">
        <is>
          <t>doi:10.1016/j.euroneuro.2025.08.563</t>
        </is>
      </c>
      <c r="Z413" s="43" t="inlineStr">
        <is>
          <t>Background: Autism spectrum disorder (ASD) is characterized by substantial heterogeneity in core symptom severity and co-occurring conditions, complicating efforts to understand its genetic basis. Most genetic studies rely on binary case-control ASD definitions, which may obscure the underlying biological differences and the diverse genetic contributions across ASD subtypes. Method(s): We constructed ASD subtypes and corresponding continuous subtype scores by using Discriminative Dimensionality Reduction via learning a Tree (DDRTree), an unsupervised machine learning clustering approach that projects data into a reduced-dimensional space while constructing a principal tree that captures the intrinsic structure of the data. We applied this method to 14 key ASD clinical traits including assessing social, cognitive, behavioral scores and comorbidity among 6,355 ASD children in the Simons Foundation Powering Autism Research for Knowledge (SPARK). We also projected individuals from the Simons Simplex Collection (SSC; N = 1,403) onto the SPARK-derived subtype structure using a k-nearest neighbors (k-NN) approach. We compared the burden of de novo loss-of-function (LoF) variants and SNP-based heritability across ASD subtypes in SPARK and SSC. Result(s): We identified three distinct ASD subtypes: Subtype 1 represents the most severely affected group, with highest therapy needs especially in language skills; Subtype 2 shows high comorbidity with mood disorders, with specific needs in medication and mood regulation; Subtype 3 is the least affected group with lowest support needs. Projected ASD subtypes in SSC showed similar clinical profiles as SPARK, supporting the generalizability of our model. The de novo LoF burden is consistently higher in Subtype 1 and 2 as compared with Subtype 3 in SPARK and SSC. The SNP heritability of the continuous Subtype 1 and 2 scores was 0.163 (SE = 0.053) and 0.129 (SE = 0.049) respectively, which are higher than SNP heritability of 0.118 observed for the binary ASD diagnosis. Discussion(s): We demonstrate that DDRTree can construct clinically meaningful ASD subtypes and continuous ASD subtype scores that capture both core and co-occurring symptoms. These subtypes are genetically distinct, supported by de novo LoF burden and SNP heritability analysis. Our findings highlight the potential of machine learning approaches in dissecting ASD heterogeneity and linking clinical phenotypes to common and rare variants.Copyright © 2025</t>
        </is>
      </c>
      <c r="AA413" s="43" t="inlineStr">
        <is>
          <t>title_abstract_plus_targeted_primary_source_verification</t>
        </is>
      </c>
      <c r="AB413" s="43">
        <f>COUNTIF($A$2:$A$707,A413)</f>
        <v/>
      </c>
    </row>
    <row r="414" ht="32" customHeight="1">
      <c r="A414" s="43" t="inlineStr">
        <is>
          <t>U-0137</t>
        </is>
      </c>
      <c r="B414" s="43" t="inlineStr">
        <is>
          <t>Update 2026</t>
        </is>
      </c>
      <c r="C414" s="43" t="inlineStr">
        <is>
          <t>New record excluded</t>
        </is>
      </c>
      <c r="D414" s="43" t="n">
        <v>137</v>
      </c>
      <c r="E414" s="43" t="n"/>
      <c r="F414" s="43" t="n"/>
      <c r="G414" s="130" t="n">
        <v>137</v>
      </c>
      <c r="H414" s="130" t="n">
        <v>2025</v>
      </c>
      <c r="I414" s="41" t="inlineStr">
        <is>
          <t>RWD184 FNEURONET: A SEX-SPECIFIC DEEP LEARNING FRAMEWORK FOR AUTISM SPECTRUM DISORDER (ASD) AND ATTENTION DEFICIT AND HYPERACTIVITY DISORDER (ADHD) CLASSIFICATION IN FEMALE COHORTS BASED ON RESTING-STATE FMRI IMAGES</t>
        </is>
      </c>
      <c r="J414" s="43" t="inlineStr">
        <is>
          <t>10.1016/j.vhri.2025.101222</t>
        </is>
      </c>
      <c r="K414" s="43" t="inlineStr">
        <is>
          <t>Xinyao YI and Zhiguang HUANG and Yan HE and Wai-kit Ming</t>
        </is>
      </c>
      <c r="L414" s="41" t="inlineStr">
        <is>
          <t>Value in Health Regional Issues</t>
        </is>
      </c>
      <c r="M414" s="43" t="inlineStr">
        <is>
          <t>article</t>
        </is>
      </c>
      <c r="N414" s="43" t="inlineStr">
        <is>
          <t>Elsevier BV</t>
        </is>
      </c>
      <c r="O414" s="43">
        <f>'Actualizacion_430'!B138</f>
        <v/>
      </c>
      <c r="P414" s="41">
        <f>'Actualizacion_430'!C138</f>
        <v/>
      </c>
      <c r="Q414" s="43">
        <f>'Actualizacion_430'!D138</f>
        <v/>
      </c>
      <c r="R414" s="43">
        <f>'Actualizacion_430'!E138</f>
        <v/>
      </c>
      <c r="S414" s="41">
        <f>'Actualizacion_430'!G138</f>
        <v/>
      </c>
      <c r="T414" s="41">
        <f>'Actualizacion_430'!I138</f>
        <v/>
      </c>
      <c r="U414" s="41">
        <f>'Actualizacion_430'!J138</f>
        <v/>
      </c>
      <c r="V414" s="43">
        <f>'Actualizacion_430'!K138</f>
        <v/>
      </c>
      <c r="W414" s="43">
        <f>'Actualizacion_430'!L138</f>
        <v/>
      </c>
      <c r="X414" s="43" t="inlineStr">
        <is>
          <t>https://www.sciencedirect.com/science/article/pii/S2212109925001487</t>
        </is>
      </c>
      <c r="Y414" s="43" t="inlineStr">
        <is>
          <t>doi:10.1016/j.vhri.2025.101222</t>
        </is>
      </c>
      <c r="Z414" s="43" t="n"/>
      <c r="AA414" s="43" t="inlineStr">
        <is>
          <t>title_abstract_plus_targeted_primary_source_verification</t>
        </is>
      </c>
      <c r="AB414" s="43">
        <f>COUNTIF($A$2:$A$707,A414)</f>
        <v/>
      </c>
    </row>
    <row r="415" ht="32" customHeight="1">
      <c r="A415" s="43" t="inlineStr">
        <is>
          <t>U-0138</t>
        </is>
      </c>
      <c r="B415" s="43" t="inlineStr">
        <is>
          <t>Update 2026</t>
        </is>
      </c>
      <c r="C415" s="43" t="inlineStr">
        <is>
          <t>New record excluded</t>
        </is>
      </c>
      <c r="D415" s="43" t="n">
        <v>138</v>
      </c>
      <c r="E415" s="43" t="n"/>
      <c r="F415" s="43" t="n"/>
      <c r="G415" s="130" t="n">
        <v>138</v>
      </c>
      <c r="H415" s="130" t="n">
        <v>2026</v>
      </c>
      <c r="I415" s="41" t="inlineStr">
        <is>
          <t>Detecting Pediatric Emergency Service Use for Suicide and Self-Harm: Multimodal Analysis of 3828 Encounters</t>
        </is>
      </c>
      <c r="J415" s="43" t="inlineStr">
        <is>
          <t>10.2196/82371</t>
        </is>
      </c>
      <c r="K415" s="43" t="inlineStr">
        <is>
          <t>Juliet Beni Edgcomb and Angshuman Saha and Alexandra Klomhaus and Elyse Tascione and Chrislie G Ponce and Joshua J Lee and Theona Tacorda and Bonnie T Zima</t>
        </is>
      </c>
      <c r="L415" s="41" t="inlineStr">
        <is>
          <t>JMIR Mental Health</t>
        </is>
      </c>
      <c r="M415" s="43" t="inlineStr">
        <is>
          <t>article</t>
        </is>
      </c>
      <c r="N415" s="43" t="inlineStr">
        <is>
          <t>JMIR Publications Inc.</t>
        </is>
      </c>
      <c r="O415" s="43">
        <f>'Actualizacion_430'!B139</f>
        <v/>
      </c>
      <c r="P415" s="41">
        <f>'Actualizacion_430'!C139</f>
        <v/>
      </c>
      <c r="Q415" s="43">
        <f>'Actualizacion_430'!D139</f>
        <v/>
      </c>
      <c r="R415" s="43">
        <f>'Actualizacion_430'!E139</f>
        <v/>
      </c>
      <c r="S415" s="41">
        <f>'Actualizacion_430'!G139</f>
        <v/>
      </c>
      <c r="T415" s="41">
        <f>'Actualizacion_430'!I139</f>
        <v/>
      </c>
      <c r="U415" s="41">
        <f>'Actualizacion_430'!J139</f>
        <v/>
      </c>
      <c r="V415" s="43">
        <f>'Actualizacion_430'!K139</f>
        <v/>
      </c>
      <c r="W415" s="43">
        <f>'Actualizacion_430'!L139</f>
        <v/>
      </c>
      <c r="X415" s="43" t="inlineStr">
        <is>
          <t>https://doi.org/10.2196/82371</t>
        </is>
      </c>
      <c r="Y415" s="43" t="inlineStr">
        <is>
          <t>doi:10.2196/82371</t>
        </is>
      </c>
      <c r="Z415" s="43" t="inlineStr">
        <is>
          <t>Background: Suicide is the second-leading cause of US childhood mortality after 9 years of age. The accurate measurement of pediatric emergency service use for self-injurious thoughts and behaviors (SITB) remains challenging, as diagnostic codes undercount children. This measurement gap impedes public health and prevention efforts. Current research has not established which combination of electronic health record data elements achieves both high detection accuracy and consistent performance across youth populations. Objective: This study aims to (1) compare the detection accuracy of electronic health record−based methods for identifying SITB-related pediatric emergency department (ED) visits: basic structured data (International Classification of Diseases Version 10, Clinical Modification codes, chief concern), comprehensive structured data, clinical note text with natural language processing, and hybrid approaches combining structured data with notes; and (2) for each method, measure variability in detection by youth demographics and underlying mental health diagnosis. Methods: Multiple human experts reviewed clinical records of 3828 pediatric mental health emergency visits (28,861 clinical notes) to a large health system with 2 EDs (June 2022-October 2024). The reviewers used the Columbia Classification Algorithm for Suicide Assessment to label the presence of SITB at the visit. Random forest classifiers were developed using 3 data modalities: (1) structured data (low-dimensional [International Classification of Diseases codes and chief concerns], medium-dimensional [adding Columbia Suicide Severity Rating Scale screening or mental health diagnoses], and high-dimensional [all structured data or augmented case surveillance, aCS]); (2) text data (general-purpose natural language processing, medical text-specific trained natural language processing, and Large Language Model Meta AI−derived scores), and (3) hybrid data (combining aCS with each text approach). Model performance was evaluated using area under the receiver operating characteristic curve (AUROC). Results: Of the 3828 visits, 1760 (n=1760, 46.0%) were SITB-related. Detection performance improved with dimensionality: low-dimensional (AUROC=0.865), medium-dimensional (AUROC=0.934‐0.935), and high-dimensional (AUROC=0.965). Low-dimensional structured (International Classification of Diseases codes and chief concerns) showed high variability in detection, with lower accuracy among preadolescents (AUROC=0.821 vs 0.880 for adolescents); male participants (AUROC=0.817 vs 0.902 for females); and patients with neurodevelopmental (AUROC=0.568‐0.809), psychotic (AUROC=0.718), and disruptive disorders (AUROC=0.703). Hybrid modality (aCS+Large Language Model Meta AI) achieved optimal performance (AUROC=0.977), with AUROC ≥0.90 for all 20 demographic and 12/15 diagnostic subgroups. Conclusions: This cross-sectional retrospective study identified that, relative to diagnostic codes and chief concern alone, hybrid structured-text detection methods improved accuracy and mitigated unwanted detection variability. The findings offer a scaffold for future clinical deployment of improved information retrieval of pediatric suicide and self-harm−related emergencies.</t>
        </is>
      </c>
      <c r="AA415" s="43" t="inlineStr">
        <is>
          <t>title_abstract_plus_targeted_primary_source_verification</t>
        </is>
      </c>
      <c r="AB415" s="43">
        <f>COUNTIF($A$2:$A$707,A415)</f>
        <v/>
      </c>
    </row>
    <row r="416" ht="32" customHeight="1">
      <c r="A416" s="43" t="inlineStr">
        <is>
          <t>U-0139</t>
        </is>
      </c>
      <c r="B416" s="43" t="inlineStr">
        <is>
          <t>Update 2026</t>
        </is>
      </c>
      <c r="C416" s="43" t="inlineStr">
        <is>
          <t>New record excluded</t>
        </is>
      </c>
      <c r="D416" s="43" t="n">
        <v>139</v>
      </c>
      <c r="E416" s="43" t="n"/>
      <c r="F416" s="43" t="n"/>
      <c r="G416" s="130" t="n">
        <v>139</v>
      </c>
      <c r="H416" s="130" t="n">
        <v>2025</v>
      </c>
      <c r="I416" s="41" t="inlineStr">
        <is>
          <t>T53. DEEP LEARNING REVEALS AUTISM SUBTYPES DEFINED BY DISTINCT REGULATORY ARCHITECTURES AND VARIANT BURDEN</t>
        </is>
      </c>
      <c r="J416" s="43" t="inlineStr">
        <is>
          <t>10.1016/j.euroneuro.2025.08.336</t>
        </is>
      </c>
      <c r="K416" s="43" t="inlineStr">
        <is>
          <t>Yujin Kim and Ilbin Kim and Hyeji Lee and Soo-Whee Kim and So Hyun Kim and Min Ji Jeon and Heejeong Yoo and Joon-Yong An</t>
        </is>
      </c>
      <c r="L416" s="41" t="inlineStr">
        <is>
          <t>European Neuropsychopharmacology</t>
        </is>
      </c>
      <c r="M416" s="43" t="inlineStr">
        <is>
          <t>article</t>
        </is>
      </c>
      <c r="N416" s="43" t="inlineStr">
        <is>
          <t>Elsevier BV</t>
        </is>
      </c>
      <c r="O416" s="43">
        <f>'Actualizacion_430'!B140</f>
        <v/>
      </c>
      <c r="P416" s="41">
        <f>'Actualizacion_430'!C140</f>
        <v/>
      </c>
      <c r="Q416" s="43">
        <f>'Actualizacion_430'!D140</f>
        <v/>
      </c>
      <c r="R416" s="43">
        <f>'Actualizacion_430'!E140</f>
        <v/>
      </c>
      <c r="S416" s="41">
        <f>'Actualizacion_430'!G140</f>
        <v/>
      </c>
      <c r="T416" s="41">
        <f>'Actualizacion_430'!I140</f>
        <v/>
      </c>
      <c r="U416" s="41">
        <f>'Actualizacion_430'!J140</f>
        <v/>
      </c>
      <c r="V416" s="43">
        <f>'Actualizacion_430'!K140</f>
        <v/>
      </c>
      <c r="W416" s="43">
        <f>'Actualizacion_430'!L140</f>
        <v/>
      </c>
      <c r="X416" s="43" t="inlineStr">
        <is>
          <t>https://www.sciencedirect.com/science/article/pii/S0924977X25004857</t>
        </is>
      </c>
      <c r="Y416" s="43" t="inlineStr">
        <is>
          <t>doi:10.1016/j.euroneuro.2025.08.336</t>
        </is>
      </c>
      <c r="Z416" s="43" t="n"/>
      <c r="AA416" s="43" t="inlineStr">
        <is>
          <t>title_abstract_plus_targeted_primary_source_verification</t>
        </is>
      </c>
      <c r="AB416" s="43">
        <f>COUNTIF($A$2:$A$707,A416)</f>
        <v/>
      </c>
    </row>
    <row r="417" ht="32" customHeight="1">
      <c r="A417" s="43" t="inlineStr">
        <is>
          <t>U-0140</t>
        </is>
      </c>
      <c r="B417" s="43" t="inlineStr">
        <is>
          <t>Update 2026</t>
        </is>
      </c>
      <c r="C417" s="43" t="inlineStr">
        <is>
          <t>New record excluded</t>
        </is>
      </c>
      <c r="D417" s="43" t="n">
        <v>140</v>
      </c>
      <c r="E417" s="43" t="n"/>
      <c r="F417" s="43" t="n"/>
      <c r="G417" s="130" t="n">
        <v>140</v>
      </c>
      <c r="H417" s="130" t="n">
        <v>2026</v>
      </c>
      <c r="I417" s="41" t="inlineStr">
        <is>
          <t>Explainable and Interpretable AI for Voice and Speech Analysis in Clinical Care: Systematic Review</t>
        </is>
      </c>
      <c r="J417" s="43" t="inlineStr">
        <is>
          <t>10.2196/83790</t>
        </is>
      </c>
      <c r="K417" s="43"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L417" s="41" t="inlineStr">
        <is>
          <t>Journal of Medical Internet Research</t>
        </is>
      </c>
      <c r="M417" s="43" t="inlineStr">
        <is>
          <t>article</t>
        </is>
      </c>
      <c r="N417" s="43" t="inlineStr">
        <is>
          <t>JMIR Publications Inc.</t>
        </is>
      </c>
      <c r="O417" s="43">
        <f>'Actualizacion_430'!B141</f>
        <v/>
      </c>
      <c r="P417" s="41">
        <f>'Actualizacion_430'!C141</f>
        <v/>
      </c>
      <c r="Q417" s="43">
        <f>'Actualizacion_430'!D141</f>
        <v/>
      </c>
      <c r="R417" s="43">
        <f>'Actualizacion_430'!E141</f>
        <v/>
      </c>
      <c r="S417" s="41">
        <f>'Actualizacion_430'!G141</f>
        <v/>
      </c>
      <c r="T417" s="41">
        <f>'Actualizacion_430'!I141</f>
        <v/>
      </c>
      <c r="U417" s="41">
        <f>'Actualizacion_430'!J141</f>
        <v/>
      </c>
      <c r="V417" s="43">
        <f>'Actualizacion_430'!K141</f>
        <v/>
      </c>
      <c r="W417" s="43">
        <f>'Actualizacion_430'!L141</f>
        <v/>
      </c>
      <c r="X417" s="43" t="inlineStr">
        <is>
          <t>https://doi.org/10.2196/83790</t>
        </is>
      </c>
      <c r="Y417" s="43" t="inlineStr">
        <is>
          <t>doi:10.2196/83790</t>
        </is>
      </c>
      <c r="Z417" s="43" t="inlineStr">
        <is>
          <t>Background: Driven by recent advances in artificial intelligence (AI), particularly in medicine, audio-based voice and speech biomarkers are increasingly investigated for various medical applications as a complementary or even alternative modality to traditional medical devices. The adoption of deep learning techniques in recent literature is motivated by their superior performance compared to classical machine learning methods. However, ethical and regulatory concerns regarding the black-box nature of these models have limited their integration into clinical workflows. Consequently, explainable artificial intelligence (XAI) has recently been used to address this issue by generating explanations for opaque model outputs. Ideally, medical XAI systems aim to provide human-understandable, clinically grounded explanations essential for enhanced AI trustworthiness and, thereby, facilitate adoption into real-world clinical settings. Objective: We conduct a systematic literature review of XAI methods applied for explaining deep learning techniques in audio-based voice and speech clinical applications. We aim to identify what XAI methods have been used to explain the decisions of deep learning voice and speech AI systems in health care, as well as XAI-informed insights. Additionally, we aim to contextualize these findings with respect to clinical applicability and stakeholder relevance. Lastly, we identify opportunities and recommendations for future clinical audio XAI design. Methods: We used PRISMA (Preferred Reporting Items for Systematic Reviews and Meta-Analyses). Six electronic databases (IEEE Xplore, ACM Digital Library, Scopus, PubMed, Web of Science, and Nature) were searched for papers published between January 2015 and February 2025. Eligible studies applied explainability or interpretability methods to deep learning models for voice or speech audio in health care contexts. Risk of bias was assessed using PROBAST+AI (Prediction Model Risk of Bias Assessment Tool). The results were thematically synthesized across explainability categories, input representations, clinical domains, validation strategies, and stakeholder considerations. Results: A total of 30 studies met the inclusion criteria. These studies used a range of explainability approaches, including gradient-based methods, perturbation-based techniques, surrogate model–based methods, model-internal representation analyses, concept-based detectors, and attention-based explanations. Applications spanned diverse clinical domains, including voice disorders, neurodegenerative diseases, psychiatric conditions, and traumatic brain injury. Overall, results indicate that most studies relied primarily on qualitative interpretation of explainability outputs, with limited quantitative validation of explanation consistency across external datasets. Furthermore, none of the included studies explicitly conducted human-in-the-loop evaluations with relevant stakeholders, highlighting a substantial gap in stakeholder alignment. Conclusions: Current XAI practices in clinical voice and speech analysis are limited by insufficient validation, lack of domain-specific design, and misalignment with clinical stakeholder needs. This review highlights opportunities for developing validated, audio-aware, and stakeholder-centered XAI approaches to support trustworthy clinical deployment. Interpretation of these findings should consider limitations related to single-reviewer study selection, potential high-risk of bias, and the repeated use of benchmark datasets.</t>
        </is>
      </c>
      <c r="AA417" s="43" t="inlineStr">
        <is>
          <t>title_abstract_plus_targeted_primary_source_verification</t>
        </is>
      </c>
      <c r="AB417" s="43">
        <f>COUNTIF($A$2:$A$707,A417)</f>
        <v/>
      </c>
    </row>
    <row r="418" ht="32" customHeight="1">
      <c r="A418" s="43" t="inlineStr">
        <is>
          <t>U-0141</t>
        </is>
      </c>
      <c r="B418" s="43" t="inlineStr">
        <is>
          <t>Update 2026</t>
        </is>
      </c>
      <c r="C418" s="43" t="inlineStr">
        <is>
          <t>New record excluded</t>
        </is>
      </c>
      <c r="D418" s="43" t="n">
        <v>141</v>
      </c>
      <c r="E418" s="43" t="n"/>
      <c r="F418" s="43" t="n"/>
      <c r="G418" s="130" t="n">
        <v>141</v>
      </c>
      <c r="H418" s="130" t="n">
        <v>2025</v>
      </c>
      <c r="I418" s="41" t="inlineStr">
        <is>
          <t>P97. Machine learning driven nomogram to predict prolonged ICU stay following ASD surgery</t>
        </is>
      </c>
      <c r="J418" s="43" t="inlineStr">
        <is>
          <t>10.1016/j.spinee.2025.08.098</t>
        </is>
      </c>
      <c r="K418" s="43"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L418" s="41" t="inlineStr">
        <is>
          <t>The Spine Journal</t>
        </is>
      </c>
      <c r="M418" s="43" t="inlineStr">
        <is>
          <t>article</t>
        </is>
      </c>
      <c r="N418" s="43" t="n"/>
      <c r="O418" s="43">
        <f>'Actualizacion_430'!B142</f>
        <v/>
      </c>
      <c r="P418" s="41">
        <f>'Actualizacion_430'!C142</f>
        <v/>
      </c>
      <c r="Q418" s="43">
        <f>'Actualizacion_430'!D142</f>
        <v/>
      </c>
      <c r="R418" s="43">
        <f>'Actualizacion_430'!E142</f>
        <v/>
      </c>
      <c r="S418" s="41">
        <f>'Actualizacion_430'!G142</f>
        <v/>
      </c>
      <c r="T418" s="41">
        <f>'Actualizacion_430'!I142</f>
        <v/>
      </c>
      <c r="U418" s="41">
        <f>'Actualizacion_430'!J142</f>
        <v/>
      </c>
      <c r="V418" s="43">
        <f>'Actualizacion_430'!K142</f>
        <v/>
      </c>
      <c r="W418" s="43">
        <f>'Actualizacion_430'!L142</f>
        <v/>
      </c>
      <c r="X418" s="43" t="inlineStr">
        <is>
          <t>https://www.sciencedirect.com/science/article/pii/S1529943025004784</t>
        </is>
      </c>
      <c r="Y418" s="43" t="inlineStr">
        <is>
          <t>doi:10.1016/j.spinee.2025.08.098</t>
        </is>
      </c>
      <c r="Z418" s="43" t="n"/>
      <c r="AA418" s="43" t="inlineStr">
        <is>
          <t>title_abstract_plus_targeted_primary_source_verification</t>
        </is>
      </c>
      <c r="AB418" s="43">
        <f>COUNTIF($A$2:$A$707,A418)</f>
        <v/>
      </c>
    </row>
    <row r="419" ht="32" customHeight="1">
      <c r="A419" s="43" t="inlineStr">
        <is>
          <t>U-0142</t>
        </is>
      </c>
      <c r="B419" s="43" t="inlineStr">
        <is>
          <t>Update 2026</t>
        </is>
      </c>
      <c r="C419" s="43" t="inlineStr">
        <is>
          <t>New provisional candidate</t>
        </is>
      </c>
      <c r="D419" s="43" t="n">
        <v>142</v>
      </c>
      <c r="E419" s="43" t="n"/>
      <c r="F419" s="43" t="n"/>
      <c r="G419" s="130" t="n">
        <v>142</v>
      </c>
      <c r="H419" s="130" t="n">
        <v>2025</v>
      </c>
      <c r="I419" s="41" t="inlineStr">
        <is>
          <t>Proximal policy optimization (PPO) algorithm's role in autonomous decision-making for autism</t>
        </is>
      </c>
      <c r="J419" s="43" t="inlineStr">
        <is>
          <t>10.1016/j.rineng.2025.107683</t>
        </is>
      </c>
      <c r="K419" s="43" t="inlineStr">
        <is>
          <t>Joypriyanka Mariselvam and Youseef Alotaibi and Surendran Rajendran</t>
        </is>
      </c>
      <c r="L419" s="41" t="inlineStr">
        <is>
          <t>Results in Engineering</t>
        </is>
      </c>
      <c r="M419" s="43" t="inlineStr">
        <is>
          <t>article</t>
        </is>
      </c>
      <c r="N419" s="43" t="inlineStr">
        <is>
          <t>Elsevier B.V.</t>
        </is>
      </c>
      <c r="O419" s="43">
        <f>'Actualizacion_430'!B143</f>
        <v/>
      </c>
      <c r="P419" s="41">
        <f>'Actualizacion_430'!C143</f>
        <v/>
      </c>
      <c r="Q419" s="43">
        <f>'Actualizacion_430'!D143</f>
        <v/>
      </c>
      <c r="R419" s="43">
        <f>'Actualizacion_430'!E143</f>
        <v/>
      </c>
      <c r="S419" s="41">
        <f>'Actualizacion_430'!G143</f>
        <v/>
      </c>
      <c r="T419" s="41">
        <f>'Actualizacion_430'!I143</f>
        <v/>
      </c>
      <c r="U419" s="41">
        <f>'Actualizacion_430'!J143</f>
        <v/>
      </c>
      <c r="V419" s="43">
        <f>'Actualizacion_430'!K143</f>
        <v/>
      </c>
      <c r="W419" s="43">
        <f>'Actualizacion_430'!L143</f>
        <v/>
      </c>
      <c r="X419" s="43" t="inlineStr">
        <is>
          <t>https://www.sciencedirect.com/science/article/pii/S2590123025037363</t>
        </is>
      </c>
      <c r="Y419" s="43" t="inlineStr">
        <is>
          <t>doi:10.1016/j.rineng.2025.107683</t>
        </is>
      </c>
      <c r="Z419" s="43"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AA419" s="43" t="inlineStr">
        <is>
          <t>title_abstract_plus_targeted_primary_source_verification</t>
        </is>
      </c>
      <c r="AB419" s="43">
        <f>COUNTIF($A$2:$A$707,A419)</f>
        <v/>
      </c>
    </row>
    <row r="420" ht="32" customHeight="1">
      <c r="A420" s="43" t="inlineStr">
        <is>
          <t>U-0143</t>
        </is>
      </c>
      <c r="B420" s="43" t="inlineStr">
        <is>
          <t>Update 2026</t>
        </is>
      </c>
      <c r="C420" s="43" t="inlineStr">
        <is>
          <t>New record excluded</t>
        </is>
      </c>
      <c r="D420" s="43" t="n">
        <v>143</v>
      </c>
      <c r="E420" s="43" t="n"/>
      <c r="F420" s="43" t="n"/>
      <c r="G420" s="130" t="n">
        <v>143</v>
      </c>
      <c r="H420" s="130" t="n">
        <v>2026</v>
      </c>
      <c r="I420" s="41" t="inlineStr">
        <is>
          <t>Communicative Behaviors in an Internet-Based Intervention for Individuals With Autism: Mixed Methods Analysis</t>
        </is>
      </c>
      <c r="J420" s="43" t="inlineStr">
        <is>
          <t>10.2196/76527</t>
        </is>
      </c>
      <c r="K420" s="43" t="inlineStr">
        <is>
          <t>Britta Westerberg and Karin Jacobson and Maria Unenge Hallerbäck and Susanne Bejerot and Fredrik Holländare</t>
        </is>
      </c>
      <c r="L420" s="41" t="inlineStr">
        <is>
          <t>Journal of Medical Internet Research</t>
        </is>
      </c>
      <c r="M420" s="43" t="inlineStr">
        <is>
          <t>article</t>
        </is>
      </c>
      <c r="N420" s="43" t="inlineStr">
        <is>
          <t>JMIR Publications Inc.</t>
        </is>
      </c>
      <c r="O420" s="43">
        <f>'Actualizacion_430'!B144</f>
        <v/>
      </c>
      <c r="P420" s="41">
        <f>'Actualizacion_430'!C144</f>
        <v/>
      </c>
      <c r="Q420" s="43">
        <f>'Actualizacion_430'!D144</f>
        <v/>
      </c>
      <c r="R420" s="43">
        <f>'Actualizacion_430'!E144</f>
        <v/>
      </c>
      <c r="S420" s="41">
        <f>'Actualizacion_430'!G144</f>
        <v/>
      </c>
      <c r="T420" s="41">
        <f>'Actualizacion_430'!I144</f>
        <v/>
      </c>
      <c r="U420" s="41">
        <f>'Actualizacion_430'!J144</f>
        <v/>
      </c>
      <c r="V420" s="43">
        <f>'Actualizacion_430'!K144</f>
        <v/>
      </c>
      <c r="W420" s="43">
        <f>'Actualizacion_430'!L144</f>
        <v/>
      </c>
      <c r="X420" s="43" t="inlineStr">
        <is>
          <t>https://doi.org/10.2196/76527</t>
        </is>
      </c>
      <c r="Y420" s="43" t="inlineStr">
        <is>
          <t>doi:10.2196/76527</t>
        </is>
      </c>
      <c r="Z420" s="43" t="inlineStr">
        <is>
          <t>Background: To meet the needs of individuals diagnosed with autism, internet-based interventions have been developed with a variety of objectives. A deeper understanding of the mechanisms of change may help tailor interventions to individual needs. The communicative behaviors of individuals with autism participating in text-based internet-based interventions remain largely unexplored, as do their potential relations to clinical outcomes. An improved understanding of participants’ behaviors may help therapists better tailor support, promote engagement, and enhance treatment outcomes. Objective: This study aimed to explore the communicative behaviors of individuals with autism participating in an internet-based intervention and to examine whether different behavioral patterns were associated with treatment outcomes or treatment adherence. Methods: Messages from 34 participants enrolled in an 18-week internet-based cognitive behavioral therapy program were analyzed using abductive qualitative content analysis. Correlational analyses were used to examine the relationships between qualitative categories and change scores on outcome measures and rates of module completion. Results: Fourteen behavioral categories were identified and grouped into three overarching domains: (1) “This is me,” which encompasses the participants’ narratives on identity, personality, autistic functioning, current and past circumstances, and worldview; (2) “Working with the treatment,” which included statements related to engagement with the treatment process; and (3) “I struggle,” which comprised of past and present negative experiences and challenges. Correlational analyses revealed associations between several behavioral categories and improvements in quality of life and treatment adherence. Conclusions: The findings highlight the importance of self-narrative formulation among individuals with autism and suggest that certain communicative behaviors—particularly those involving identity reflection and recognition of treatment-related gains—were positively associated with therapeutic outcomes. The findings enhance our understanding of how individuals with autism engage in internet-based cognitive behavioral therapy and may serve as a valuable source of information for therapists when guiding expectations regarding client outcomes and identifying participants who may benefit from additional support.</t>
        </is>
      </c>
      <c r="AA420" s="43" t="inlineStr">
        <is>
          <t>title_abstract_plus_targeted_primary_source_verification</t>
        </is>
      </c>
      <c r="AB420" s="43">
        <f>COUNTIF($A$2:$A$707,A420)</f>
        <v/>
      </c>
    </row>
    <row r="421" ht="32" customHeight="1">
      <c r="A421" s="43" t="inlineStr">
        <is>
          <t>U-0144</t>
        </is>
      </c>
      <c r="B421" s="43" t="inlineStr">
        <is>
          <t>Update 2026</t>
        </is>
      </c>
      <c r="C421" s="43" t="inlineStr">
        <is>
          <t>New record excluded</t>
        </is>
      </c>
      <c r="D421" s="43" t="n">
        <v>144</v>
      </c>
      <c r="E421" s="43" t="n"/>
      <c r="F421" s="43" t="n"/>
      <c r="G421" s="130" t="n">
        <v>144</v>
      </c>
      <c r="H421" s="130" t="n">
        <v>2025</v>
      </c>
      <c r="I421" s="41" t="inlineStr">
        <is>
          <t>Maternal and cord blood lipidomics as predictors of autism spectrum disorders: A systematic review</t>
        </is>
      </c>
      <c r="J421" s="43" t="inlineStr">
        <is>
          <t>10.1016/j.metop.2025.100403</t>
        </is>
      </c>
      <c r="K421" s="43" t="inlineStr">
        <is>
          <t>Antigoni Sarantaki and Ali Ghanchi and Joeri Vermeulen and Anastasia Barbouni and Ekaterina Charvalos and Aikaterini Sousamli and Dimitrios K Anagnostopoulos</t>
        </is>
      </c>
      <c r="L421" s="41" t="inlineStr">
        <is>
          <t>Metabolism Open</t>
        </is>
      </c>
      <c r="M421" s="43" t="inlineStr">
        <is>
          <t>article</t>
        </is>
      </c>
      <c r="N421" s="43" t="inlineStr">
        <is>
          <t>Elsevier BV</t>
        </is>
      </c>
      <c r="O421" s="43">
        <f>'Actualizacion_430'!B145</f>
        <v/>
      </c>
      <c r="P421" s="41">
        <f>'Actualizacion_430'!C145</f>
        <v/>
      </c>
      <c r="Q421" s="43">
        <f>'Actualizacion_430'!D145</f>
        <v/>
      </c>
      <c r="R421" s="43">
        <f>'Actualizacion_430'!E145</f>
        <v/>
      </c>
      <c r="S421" s="41">
        <f>'Actualizacion_430'!G145</f>
        <v/>
      </c>
      <c r="T421" s="41">
        <f>'Actualizacion_430'!I145</f>
        <v/>
      </c>
      <c r="U421" s="41">
        <f>'Actualizacion_430'!J145</f>
        <v/>
      </c>
      <c r="V421" s="43">
        <f>'Actualizacion_430'!K145</f>
        <v/>
      </c>
      <c r="W421" s="43">
        <f>'Actualizacion_430'!L145</f>
        <v/>
      </c>
      <c r="X421" s="43" t="inlineStr">
        <is>
          <t>https://www.sciencedirect.com/science/article/pii/S2589936825000593</t>
        </is>
      </c>
      <c r="Y421" s="43" t="inlineStr">
        <is>
          <t>doi:10.1016/j.metop.2025.100403</t>
        </is>
      </c>
      <c r="Z421" s="43" t="inlineStr">
        <is>
          <t>Background Lipid metabolism is integral to neurodevelopment, contributing to neuronal membrane integrity, myelination, and signaling processes. Recent evidence indicates that disruptions in maternal and perinatal lipidomic profiles may be linked to an increased risk of autism spectrum disorders (ASD). To date, no systematic review has synthesized findings from human cohort studies examining lipidomic biomarkers during pregnancy or at birth in relation to subsequent ASD development. Methods We systematically searched PubMed/MEDLINE, Embase, Scopus, Web of Science, Google Scholar, PsycINFO, CINAHL, and grey literature sources from inception to September 2025 for studies assessing maternal lipidomics during pregnancy, postpartum lipid profiles, or cord/neonatal lipidomics in relation to ASD diagnoses or autistic traits measured in offspring. Eligible study designs included prospective cohorts and nested case–control studies. Data extraction followed a standardized template, and methodological quality was appraised using the Newcastle–Ottawa Scale (NOS). Findings were synthesized narratively given heterogeneity in biospecimen timing, lipidomic platforms, and outcome measures. The protocol was registered with PROSPERO (CRD420251152074). Results Nine prospective studies met the inclusion criteria. Maternal lipidomics during pregnancy indicated that lower ω-3 to ω-6 polyunsaturated fatty acid ratios and deficiencies in docosahexaenoic acid were associated with increased autistic traits or ASD with intellectual disability. Postpartum maternal lipid profiles showed that low low-density lipoprotein (LDL) cholesterol predicted greater ASD risk. Cord blood and neonatal lipidomics implicated acylcarnitines, sphingomyelins, and arachidonic acid–derived oxylipins in later ASD symptoms, with some studies demonstrating moderate predictive accuracy (AUROC ranging from 0.71 to 0.85) using machine learning approaches. Overall, recurrent disturbances in fatty acid metabolism, mitochondrial β-oxidation, and inflammatory lipid mediators were observed. Conclusions Prospective evidence supports an association between maternal and neonatal lipidomic alterations and ASD risk, suggesting potential early biomarkers. However, heterogeneity across studies and reliance on single-timepoint measures limit comparability. Standardized lipidomic protocols, longitudinal sampling, and replication in diverse cohorts are needed to establish clinical utility and inform prevention strategies.</t>
        </is>
      </c>
      <c r="AA421" s="43" t="inlineStr">
        <is>
          <t>title_abstract_plus_targeted_primary_source_verification</t>
        </is>
      </c>
      <c r="AB421" s="43">
        <f>COUNTIF($A$2:$A$707,A421)</f>
        <v/>
      </c>
    </row>
    <row r="422" ht="32" customHeight="1">
      <c r="A422" s="43" t="inlineStr">
        <is>
          <t>U-0145</t>
        </is>
      </c>
      <c r="B422" s="43" t="inlineStr">
        <is>
          <t>Update 2026</t>
        </is>
      </c>
      <c r="C422" s="43" t="inlineStr">
        <is>
          <t>New full-text included (open full text)</t>
        </is>
      </c>
      <c r="D422" s="43" t="n">
        <v>145</v>
      </c>
      <c r="E422" s="43" t="n"/>
      <c r="F422" s="43" t="n"/>
      <c r="G422" s="130" t="n">
        <v>145</v>
      </c>
      <c r="H422" s="130" t="n">
        <v>2026</v>
      </c>
      <c r="I422" s="41" t="inlineStr">
        <is>
          <t>Explainable Ensemble Learning Framework for Early Detection of Autism Spectrum Disorder: Enhancing Trust, Interpretability and Reliability in AI-Driven Healthcare</t>
        </is>
      </c>
      <c r="J422" s="43" t="inlineStr">
        <is>
          <t>10.32604/cmes.2025.074627</t>
        </is>
      </c>
      <c r="K422" s="43" t="inlineStr">
        <is>
          <t>Menwa Alshammeri and Noshina Tariq and N Z Jhanji and Mamoona Humayun and Muhammad Attique Khan</t>
        </is>
      </c>
      <c r="L422" s="41" t="inlineStr">
        <is>
          <t>CMES - Computer Modeling in Engineering and Sciences</t>
        </is>
      </c>
      <c r="M422" s="43" t="inlineStr">
        <is>
          <t>article</t>
        </is>
      </c>
      <c r="N422" s="43" t="inlineStr">
        <is>
          <t>Tech Science Press</t>
        </is>
      </c>
      <c r="O422" s="43">
        <f>'Actualizacion_430'!B146</f>
        <v/>
      </c>
      <c r="P422" s="41">
        <f>'Actualizacion_430'!C146</f>
        <v/>
      </c>
      <c r="Q422" s="43">
        <f>'Actualizacion_430'!D146</f>
        <v/>
      </c>
      <c r="R422" s="43">
        <f>'Actualizacion_430'!E146</f>
        <v/>
      </c>
      <c r="S422" s="41">
        <f>'Actualizacion_430'!G146</f>
        <v/>
      </c>
      <c r="T422" s="41">
        <f>'Actualizacion_430'!I146</f>
        <v/>
      </c>
      <c r="U422" s="41">
        <f>'Actualizacion_430'!J146</f>
        <v/>
      </c>
      <c r="V422" s="43">
        <f>'Actualizacion_430'!K146</f>
        <v/>
      </c>
      <c r="W422" s="43">
        <f>'Actualizacion_430'!L146</f>
        <v/>
      </c>
      <c r="X422" s="43" t="inlineStr">
        <is>
          <t>https://www.sciencedirect.com/science/article/pii/S152614922600041X</t>
        </is>
      </c>
      <c r="Y422" s="43" t="inlineStr">
        <is>
          <t>doi:10.32604/cmes.2025.074627</t>
        </is>
      </c>
      <c r="Z422" s="43"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AA422" s="43" t="inlineStr">
        <is>
          <t>title_abstract_plus_targeted_primary_source_verification</t>
        </is>
      </c>
      <c r="AB422" s="43">
        <f>COUNTIF($A$2:$A$707,A422)</f>
        <v/>
      </c>
    </row>
    <row r="423" ht="32" customHeight="1">
      <c r="A423" s="43" t="inlineStr">
        <is>
          <t>U-0146</t>
        </is>
      </c>
      <c r="B423" s="43" t="inlineStr">
        <is>
          <t>Update 2026</t>
        </is>
      </c>
      <c r="C423" s="43" t="inlineStr">
        <is>
          <t>New provisional candidate</t>
        </is>
      </c>
      <c r="D423" s="43" t="n">
        <v>146</v>
      </c>
      <c r="E423" s="43" t="n"/>
      <c r="F423" s="43" t="n"/>
      <c r="G423" s="130" t="n">
        <v>146</v>
      </c>
      <c r="H423" s="130" t="n">
        <v>2026</v>
      </c>
      <c r="I423" s="41" t="inlineStr">
        <is>
          <t>Deep learning-based detection of autism spectrum disorder and emotion recognition in children</t>
        </is>
      </c>
      <c r="J423" s="43" t="inlineStr">
        <is>
          <t>10.1016/j.patcog.2025.112906</t>
        </is>
      </c>
      <c r="K423" s="43" t="inlineStr">
        <is>
          <t>T Akalya and D Ramyachitra and M Shabarna and C Legha</t>
        </is>
      </c>
      <c r="L423" s="41" t="inlineStr">
        <is>
          <t>Pattern Recognition</t>
        </is>
      </c>
      <c r="M423" s="43" t="inlineStr">
        <is>
          <t>article</t>
        </is>
      </c>
      <c r="N423" s="43" t="inlineStr">
        <is>
          <t>Elsevier Ltd</t>
        </is>
      </c>
      <c r="O423" s="43">
        <f>'Actualizacion_430'!B147</f>
        <v/>
      </c>
      <c r="P423" s="41">
        <f>'Actualizacion_430'!C147</f>
        <v/>
      </c>
      <c r="Q423" s="43">
        <f>'Actualizacion_430'!D147</f>
        <v/>
      </c>
      <c r="R423" s="43">
        <f>'Actualizacion_430'!E147</f>
        <v/>
      </c>
      <c r="S423" s="41">
        <f>'Actualizacion_430'!G147</f>
        <v/>
      </c>
      <c r="T423" s="41">
        <f>'Actualizacion_430'!I147</f>
        <v/>
      </c>
      <c r="U423" s="41">
        <f>'Actualizacion_430'!J147</f>
        <v/>
      </c>
      <c r="V423" s="43">
        <f>'Actualizacion_430'!K147</f>
        <v/>
      </c>
      <c r="W423" s="43">
        <f>'Actualizacion_430'!L147</f>
        <v/>
      </c>
      <c r="X423" s="43" t="inlineStr">
        <is>
          <t>https://www.sciencedirect.com/science/article/pii/S0031320325015699</t>
        </is>
      </c>
      <c r="Y423" s="43" t="inlineStr">
        <is>
          <t>doi:10.1016/j.patcog.2025.112906</t>
        </is>
      </c>
      <c r="Z423" s="43"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AA423" s="43" t="inlineStr">
        <is>
          <t>title_abstract_plus_targeted_primary_source_verification</t>
        </is>
      </c>
      <c r="AB423" s="43">
        <f>COUNTIF($A$2:$A$707,A423)</f>
        <v/>
      </c>
    </row>
    <row r="424" ht="32" customHeight="1">
      <c r="A424" s="43" t="inlineStr">
        <is>
          <t>U-0147</t>
        </is>
      </c>
      <c r="B424" s="43" t="inlineStr">
        <is>
          <t>Update 2026</t>
        </is>
      </c>
      <c r="C424" s="43" t="inlineStr">
        <is>
          <t>New record excluded</t>
        </is>
      </c>
      <c r="D424" s="43" t="n">
        <v>147</v>
      </c>
      <c r="E424" s="43" t="n"/>
      <c r="F424" s="43" t="n"/>
      <c r="G424" s="130" t="n">
        <v>147</v>
      </c>
      <c r="H424" s="130" t="n">
        <v>2026</v>
      </c>
      <c r="I424" s="41" t="inlineStr">
        <is>
          <t>Psychiatric decompensation following AI chatbot use in autism spectrum disorder</t>
        </is>
      </c>
      <c r="J424" s="43" t="inlineStr">
        <is>
          <t>10.1016/j.ajp.2026.104889</t>
        </is>
      </c>
      <c r="K424" s="43" t="inlineStr">
        <is>
          <t>Idris Altinisik and Hamiyet Ipek and Zubeyde Sisman and Murat Emul</t>
        </is>
      </c>
      <c r="L424" s="41" t="inlineStr">
        <is>
          <t>Asian Journal of Psychiatry</t>
        </is>
      </c>
      <c r="M424" s="43" t="inlineStr">
        <is>
          <t>article</t>
        </is>
      </c>
      <c r="N424" s="43" t="inlineStr">
        <is>
          <t>Elsevier B.V.</t>
        </is>
      </c>
      <c r="O424" s="43">
        <f>'Actualizacion_430'!B148</f>
        <v/>
      </c>
      <c r="P424" s="41">
        <f>'Actualizacion_430'!C148</f>
        <v/>
      </c>
      <c r="Q424" s="43">
        <f>'Actualizacion_430'!D148</f>
        <v/>
      </c>
      <c r="R424" s="43">
        <f>'Actualizacion_430'!E148</f>
        <v/>
      </c>
      <c r="S424" s="41">
        <f>'Actualizacion_430'!G148</f>
        <v/>
      </c>
      <c r="T424" s="41">
        <f>'Actualizacion_430'!I148</f>
        <v/>
      </c>
      <c r="U424" s="41">
        <f>'Actualizacion_430'!J148</f>
        <v/>
      </c>
      <c r="V424" s="43">
        <f>'Actualizacion_430'!K148</f>
        <v/>
      </c>
      <c r="W424" s="43">
        <f>'Actualizacion_430'!L148</f>
        <v/>
      </c>
      <c r="X424" s="43" t="inlineStr">
        <is>
          <t>https://www.sciencedirect.com/science/article/pii/S1876201826000626</t>
        </is>
      </c>
      <c r="Y424" s="43" t="inlineStr">
        <is>
          <t>doi:10.1016/j.ajp.2026.104889</t>
        </is>
      </c>
      <c r="Z424" s="43" t="n"/>
      <c r="AA424" s="43" t="inlineStr">
        <is>
          <t>title_abstract_plus_targeted_primary_source_verification</t>
        </is>
      </c>
      <c r="AB424" s="43">
        <f>COUNTIF($A$2:$A$707,A424)</f>
        <v/>
      </c>
    </row>
    <row r="425" ht="32" customHeight="1">
      <c r="A425" s="43" t="inlineStr">
        <is>
          <t>U-0148</t>
        </is>
      </c>
      <c r="B425" s="43" t="inlineStr">
        <is>
          <t>Update 2026</t>
        </is>
      </c>
      <c r="C425" s="43" t="inlineStr">
        <is>
          <t>New record excluded</t>
        </is>
      </c>
      <c r="D425" s="43" t="n">
        <v>148</v>
      </c>
      <c r="E425" s="43" t="n"/>
      <c r="F425" s="43" t="n"/>
      <c r="G425" s="130" t="n">
        <v>148</v>
      </c>
      <c r="H425" s="130" t="n">
        <v>2026</v>
      </c>
      <c r="I425" s="41" t="inlineStr">
        <is>
          <t>Commonalities and Divergences in the Cognitive Profiles of Autism and Dementia: Protocol for a Narrative Literature Review</t>
        </is>
      </c>
      <c r="J425" s="43" t="inlineStr">
        <is>
          <t>10.2196/82349</t>
        </is>
      </c>
      <c r="K425" s="43" t="inlineStr">
        <is>
          <t>Lynsey Stewart and William J Mcgeown and Jonathan Delafield-Butt and Mario A Parra</t>
        </is>
      </c>
      <c r="L425" s="41" t="inlineStr">
        <is>
          <t>JMIR Research Protocols</t>
        </is>
      </c>
      <c r="M425" s="43" t="inlineStr">
        <is>
          <t>article</t>
        </is>
      </c>
      <c r="N425" s="43" t="inlineStr">
        <is>
          <t>JMIR Publications Inc.</t>
        </is>
      </c>
      <c r="O425" s="43">
        <f>'Actualizacion_430'!B149</f>
        <v/>
      </c>
      <c r="P425" s="41">
        <f>'Actualizacion_430'!C149</f>
        <v/>
      </c>
      <c r="Q425" s="43">
        <f>'Actualizacion_430'!D149</f>
        <v/>
      </c>
      <c r="R425" s="43">
        <f>'Actualizacion_430'!E149</f>
        <v/>
      </c>
      <c r="S425" s="41">
        <f>'Actualizacion_430'!G149</f>
        <v/>
      </c>
      <c r="T425" s="41">
        <f>'Actualizacion_430'!I149</f>
        <v/>
      </c>
      <c r="U425" s="41">
        <f>'Actualizacion_430'!J149</f>
        <v/>
      </c>
      <c r="V425" s="43">
        <f>'Actualizacion_430'!K149</f>
        <v/>
      </c>
      <c r="W425" s="43">
        <f>'Actualizacion_430'!L149</f>
        <v/>
      </c>
      <c r="X425" s="43" t="inlineStr">
        <is>
          <t>https://doi.org/10.2196/82349</t>
        </is>
      </c>
      <c r="Y425" s="43" t="inlineStr">
        <is>
          <t>doi:10.2196/82349</t>
        </is>
      </c>
      <c r="Z425" s="43" t="n"/>
      <c r="AA425" s="43" t="inlineStr">
        <is>
          <t>title_abstract_plus_targeted_primary_source_verification</t>
        </is>
      </c>
      <c r="AB425" s="43">
        <f>COUNTIF($A$2:$A$707,A425)</f>
        <v/>
      </c>
    </row>
    <row r="426" ht="32" customHeight="1">
      <c r="A426" s="43" t="inlineStr">
        <is>
          <t>U-0149</t>
        </is>
      </c>
      <c r="B426" s="43" t="inlineStr">
        <is>
          <t>Update 2026</t>
        </is>
      </c>
      <c r="C426" s="43" t="inlineStr">
        <is>
          <t>New provisional candidate</t>
        </is>
      </c>
      <c r="D426" s="43" t="n">
        <v>149</v>
      </c>
      <c r="E426" s="43" t="n"/>
      <c r="F426" s="43" t="n"/>
      <c r="G426" s="130" t="n">
        <v>149</v>
      </c>
      <c r="H426" s="130" t="n">
        <v>2026</v>
      </c>
      <c r="I426" s="41" t="inlineStr">
        <is>
          <t>A new approach in autism diagnosis: Evaluating natural interaction using point of view (POV) glasses</t>
        </is>
      </c>
      <c r="J426" s="43" t="inlineStr">
        <is>
          <t>10.1016/j.ajp.2025.104798</t>
        </is>
      </c>
      <c r="K426" s="43" t="inlineStr">
        <is>
          <t>Hakan Kayış and Murat Çelik and Çınar Gedizlioğlu and Elif Kayış and Cumhur Aydemir and Arda Hatipoğlu and Seda Sarı and Nurhak Dogan and Elif Mumcu and Rabia Arı and Burcu Özbaran</t>
        </is>
      </c>
      <c r="L426" s="41" t="inlineStr">
        <is>
          <t>Asian Journal of Psychiatry</t>
        </is>
      </c>
      <c r="M426" s="43" t="inlineStr">
        <is>
          <t>article</t>
        </is>
      </c>
      <c r="N426" s="43" t="inlineStr">
        <is>
          <t>Elsevier B.V.</t>
        </is>
      </c>
      <c r="O426" s="43">
        <f>'Actualizacion_430'!B150</f>
        <v/>
      </c>
      <c r="P426" s="41">
        <f>'Actualizacion_430'!C150</f>
        <v/>
      </c>
      <c r="Q426" s="43">
        <f>'Actualizacion_430'!D150</f>
        <v/>
      </c>
      <c r="R426" s="43">
        <f>'Actualizacion_430'!E150</f>
        <v/>
      </c>
      <c r="S426" s="41">
        <f>'Actualizacion_430'!G150</f>
        <v/>
      </c>
      <c r="T426" s="41">
        <f>'Actualizacion_430'!I150</f>
        <v/>
      </c>
      <c r="U426" s="41">
        <f>'Actualizacion_430'!J150</f>
        <v/>
      </c>
      <c r="V426" s="43">
        <f>'Actualizacion_430'!K150</f>
        <v/>
      </c>
      <c r="W426" s="43">
        <f>'Actualizacion_430'!L150</f>
        <v/>
      </c>
      <c r="X426" s="43" t="inlineStr">
        <is>
          <t>https://www.sciencedirect.com/science/article/pii/S1876201825004411</t>
        </is>
      </c>
      <c r="Y426" s="43" t="inlineStr">
        <is>
          <t>doi:10.1016/j.ajp.2025.104798</t>
        </is>
      </c>
      <c r="Z426"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AA426" s="43" t="inlineStr">
        <is>
          <t>title_abstract_plus_targeted_primary_source_verification</t>
        </is>
      </c>
      <c r="AB426" s="43">
        <f>COUNTIF($A$2:$A$707,A426)</f>
        <v/>
      </c>
    </row>
    <row r="427" ht="32" customHeight="1">
      <c r="A427" s="43" t="inlineStr">
        <is>
          <t>U-0150</t>
        </is>
      </c>
      <c r="B427" s="43" t="inlineStr">
        <is>
          <t>Update 2026</t>
        </is>
      </c>
      <c r="C427" s="43" t="inlineStr">
        <is>
          <t>New record excluded</t>
        </is>
      </c>
      <c r="D427" s="43" t="n">
        <v>150</v>
      </c>
      <c r="E427" s="43" t="n"/>
      <c r="F427" s="43" t="n"/>
      <c r="G427" s="130" t="n">
        <v>150</v>
      </c>
      <c r="H427" s="130" t="n">
        <v>2026</v>
      </c>
      <c r="I427" s="41" t="inlineStr">
        <is>
          <t>Multimodal data integration for early autism detection and LLM-driven personalized intervention: A review</t>
        </is>
      </c>
      <c r="J427" s="43" t="inlineStr">
        <is>
          <t>10.1016/j.compmedimag.2026.102743</t>
        </is>
      </c>
      <c r="K427" s="43" t="inlineStr">
        <is>
          <t>Olfa Adouni and Alaa Bessadok and Mohamed Hamroun and Ridha Ejbali and Hedi Sakli</t>
        </is>
      </c>
      <c r="L427" s="41" t="inlineStr">
        <is>
          <t>Computerized Medical Imaging and Graphics</t>
        </is>
      </c>
      <c r="M427" s="43" t="inlineStr">
        <is>
          <t>article</t>
        </is>
      </c>
      <c r="N427" s="43" t="inlineStr">
        <is>
          <t>Elsevier Ltd</t>
        </is>
      </c>
      <c r="O427" s="43">
        <f>'Actualizacion_430'!B151</f>
        <v/>
      </c>
      <c r="P427" s="41">
        <f>'Actualizacion_430'!C151</f>
        <v/>
      </c>
      <c r="Q427" s="43">
        <f>'Actualizacion_430'!D151</f>
        <v/>
      </c>
      <c r="R427" s="43">
        <f>'Actualizacion_430'!E151</f>
        <v/>
      </c>
      <c r="S427" s="41">
        <f>'Actualizacion_430'!G151</f>
        <v/>
      </c>
      <c r="T427" s="41">
        <f>'Actualizacion_430'!I151</f>
        <v/>
      </c>
      <c r="U427" s="41">
        <f>'Actualizacion_430'!J151</f>
        <v/>
      </c>
      <c r="V427" s="43">
        <f>'Actualizacion_430'!K151</f>
        <v/>
      </c>
      <c r="W427" s="43">
        <f>'Actualizacion_430'!L151</f>
        <v/>
      </c>
      <c r="X427" s="43" t="inlineStr">
        <is>
          <t>https://www.sciencedirect.com/science/article/pii/S0895611126000467</t>
        </is>
      </c>
      <c r="Y427" s="43" t="inlineStr">
        <is>
          <t>doi:10.1016/j.compmedimag.2026.102743</t>
        </is>
      </c>
      <c r="Z427" s="43" t="inlineStr">
        <is>
          <t>Autism Spectrum Disorder (ASD) is a complex neurodevelopmental condition that poses significant challenges for early detection and intervention. AI is playing an increasingly important role in advancing healthcare research, particularly in ASD detection. Leveraging AI to integrate multimodal data and support intervention planning is essential, as it enables a more comprehensive and accurate understanding of autistic behaviors while facilitating the development of timely, personalized treatment strategies. However, despite the advancements and ongoing efforts, current AI applications often struggle to effectively integrate multimodal data for early autism detection and optimize intervention planning. Addressing these concerns, we first examine the emerging role of AI in integrating diverse data modalities (e.g. image, audio, video...), to provide a more comprehensive understanding of autism. Then, we discuss the application of generative models such as Large Language Models (LLMs) in early intervention planning, this involves the generation of medical reports that outline personalized treatment plans for autistic children. By integrating these research topics, we aim to provide a holistic view of current advancements and future directions in autism early detection.</t>
        </is>
      </c>
      <c r="AA427" s="43" t="inlineStr">
        <is>
          <t>title_abstract_plus_targeted_primary_source_verification</t>
        </is>
      </c>
      <c r="AB427" s="43">
        <f>COUNTIF($A$2:$A$707,A427)</f>
        <v/>
      </c>
    </row>
    <row r="428" ht="32" customHeight="1">
      <c r="A428" s="43" t="inlineStr">
        <is>
          <t>U-0151</t>
        </is>
      </c>
      <c r="B428" s="43" t="inlineStr">
        <is>
          <t>Update 2026</t>
        </is>
      </c>
      <c r="C428" s="43" t="inlineStr">
        <is>
          <t>New record excluded</t>
        </is>
      </c>
      <c r="D428" s="43" t="n">
        <v>151</v>
      </c>
      <c r="E428" s="43" t="n"/>
      <c r="F428" s="43" t="n"/>
      <c r="G428" s="130" t="n">
        <v>151</v>
      </c>
      <c r="H428" s="130" t="n">
        <v>2026</v>
      </c>
      <c r="I428" s="41" t="inlineStr">
        <is>
          <t>Knowledge Graphs Based on Meta-Analysis Papers Improve the Quality of Case Formulation: Mixed Methods Design</t>
        </is>
      </c>
      <c r="J428" s="43" t="inlineStr">
        <is>
          <t>10.2196/76808</t>
        </is>
      </c>
      <c r="K428" s="43" t="inlineStr">
        <is>
          <t>Kenji Yokotani and Yasumitsu Jikihara and Kohei Koiwa</t>
        </is>
      </c>
      <c r="L428" s="41" t="inlineStr">
        <is>
          <t>JMIR Formative Research</t>
        </is>
      </c>
      <c r="M428" s="43" t="inlineStr">
        <is>
          <t>article</t>
        </is>
      </c>
      <c r="N428" s="43" t="inlineStr">
        <is>
          <t>JMIR Publications Inc.</t>
        </is>
      </c>
      <c r="O428" s="43">
        <f>'Actualizacion_430'!B152</f>
        <v/>
      </c>
      <c r="P428" s="41">
        <f>'Actualizacion_430'!C152</f>
        <v/>
      </c>
      <c r="Q428" s="43">
        <f>'Actualizacion_430'!D152</f>
        <v/>
      </c>
      <c r="R428" s="43">
        <f>'Actualizacion_430'!E152</f>
        <v/>
      </c>
      <c r="S428" s="41">
        <f>'Actualizacion_430'!G152</f>
        <v/>
      </c>
      <c r="T428" s="41">
        <f>'Actualizacion_430'!I152</f>
        <v/>
      </c>
      <c r="U428" s="41">
        <f>'Actualizacion_430'!J152</f>
        <v/>
      </c>
      <c r="V428" s="43">
        <f>'Actualizacion_430'!K152</f>
        <v/>
      </c>
      <c r="W428" s="43">
        <f>'Actualizacion_430'!L152</f>
        <v/>
      </c>
      <c r="X428" s="43" t="inlineStr">
        <is>
          <t>https://doi.org/10.2196/76808</t>
        </is>
      </c>
      <c r="Y428" s="43" t="inlineStr">
        <is>
          <t>doi:10.2196/76808</t>
        </is>
      </c>
      <c r="Z428" s="43" t="inlineStr">
        <is>
          <t>BACKGROUND: Case formulation (CF) is a core skill for therapists; however,  creating high-quality CF requires considerable time. OBJECTIVE: This study demonstrates that providing a knowledge graph based on the meta-analytic literature can enhance CF quality. METHODS: Five groups were established, including four large language model (LLM) groups and one human expert group, each generating 25 CFs based on 25 vignettes. The Control group with Claude Sonnet 3.7 produced 25 CFs. The Personalization group served as the control group with additional personalization prompts. The Knowledge Graph group employed an LLM that generated 25 CFs, which was provided with a meta-analysis Knowledge Graph. Further incorporation of additional personalization prompts then comprised the Knowledge Graph with Personalization group. Finally, the Expert Group consisted of 25 CFs generated by a human expert. These 125 CFs in total were evaluated for general quality (i.e., correctness, completeness, feasibility, and consistency) using a 7-point scale and 18 essential elements with binary scores (0 or 1) by another human expert. The CFs were also qualitatively analyzed. RESULTS: The Knowledge Graph and Knowledge Graph with Personalization groups scored significantly higher than the control group in terms of correctness, completeness, and feasibility. The Expert group scored significantly higher on consistency than the machine-generated groups. Additionally, there was no significant difference in the feasibility scores between the Knowledge Graph, Knowledge Graph with Personalization, and expert groups. The qualitative evaluation suggested that human CFs narrow the text to content that is easy for the client to read, whereas machine CFs are more likely to include expressions that are unnatural to the client. CONCLUSIONS: These results indicate that providing knowledge graphs to novice therapists increases the correctness, completeness, and feasibility of CF. Providing experienced therapists with knowledge graphs is suggested to improve the quality of their CF and mental health services. CLINICALTRIAL: None.</t>
        </is>
      </c>
      <c r="AA428" s="43" t="inlineStr">
        <is>
          <t>title_abstract_plus_targeted_primary_source_verification</t>
        </is>
      </c>
      <c r="AB428" s="43">
        <f>COUNTIF($A$2:$A$707,A428)</f>
        <v/>
      </c>
    </row>
    <row r="429" ht="32" customHeight="1">
      <c r="A429" s="43" t="inlineStr">
        <is>
          <t>U-0152</t>
        </is>
      </c>
      <c r="B429" s="43" t="inlineStr">
        <is>
          <t>Update 2026</t>
        </is>
      </c>
      <c r="C429" s="43" t="inlineStr">
        <is>
          <t>New record excluded</t>
        </is>
      </c>
      <c r="D429" s="43" t="n">
        <v>152</v>
      </c>
      <c r="E429" s="43" t="n"/>
      <c r="F429" s="43" t="n"/>
      <c r="G429" s="130" t="n">
        <v>152</v>
      </c>
      <c r="H429" s="130" t="n">
        <v>2026</v>
      </c>
      <c r="I429" s="41" t="inlineStr">
        <is>
          <t>Serious Game Aimed at Assessing Executive Planning Skills in Children With Autism: Cross-Sectional Design and Formative Evaluation of ShopAutiPlan</t>
        </is>
      </c>
      <c r="J429" s="43" t="inlineStr">
        <is>
          <t>10.2196/90444</t>
        </is>
      </c>
      <c r="K429" s="43" t="inlineStr">
        <is>
          <t>Athmar N M Shamhan and Mohamad Hassan Fadi Hijab and Marwa Qaraqe and Dena Al-Thani</t>
        </is>
      </c>
      <c r="L429" s="41" t="inlineStr">
        <is>
          <t>JMIR Serious Games</t>
        </is>
      </c>
      <c r="M429" s="43" t="inlineStr">
        <is>
          <t>article</t>
        </is>
      </c>
      <c r="N429" s="43" t="inlineStr">
        <is>
          <t>JMIR Publications Inc.</t>
        </is>
      </c>
      <c r="O429" s="43">
        <f>'Actualizacion_430'!B153</f>
        <v/>
      </c>
      <c r="P429" s="41">
        <f>'Actualizacion_430'!C153</f>
        <v/>
      </c>
      <c r="Q429" s="43">
        <f>'Actualizacion_430'!D153</f>
        <v/>
      </c>
      <c r="R429" s="43">
        <f>'Actualizacion_430'!E153</f>
        <v/>
      </c>
      <c r="S429" s="41">
        <f>'Actualizacion_430'!G153</f>
        <v/>
      </c>
      <c r="T429" s="41">
        <f>'Actualizacion_430'!I153</f>
        <v/>
      </c>
      <c r="U429" s="41">
        <f>'Actualizacion_430'!J153</f>
        <v/>
      </c>
      <c r="V429" s="43">
        <f>'Actualizacion_430'!K153</f>
        <v/>
      </c>
      <c r="W429" s="43">
        <f>'Actualizacion_430'!L153</f>
        <v/>
      </c>
      <c r="X429" s="43" t="inlineStr">
        <is>
          <t>https://doi.org/10.2196/90444</t>
        </is>
      </c>
      <c r="Y429" s="43" t="inlineStr">
        <is>
          <t>doi:10.2196/90444</t>
        </is>
      </c>
      <c r="Z429" s="43" t="inlineStr">
        <is>
          <t>Background: Planning deficits are a common and functionally significant executive function difficulty in children with autism, affecting everyday activities such as organizing tasks, prioritizing goals, and monitoring progress. Traditional neuropsychological assessments often lack ecological validity and may not capture these skills in real-world contexts. Serious games offer promising alternatives by simulating everyday scenarios and enabling observation of planning behaviors during interactive tasks. However, most existing systems focus on training rather than theory-driven assessment, and are rarely evaluated for usability before deployment with children with autism. Objective: This study aimed to design and evaluate ShopAutiPlan, a supermarket-based serious game intended to assess executive planning skills in children with ASD by conducting a formative expert evaluation before its use in clinical or research settings. The evaluation sought to identify usability strengths and limitations, ensuring that the system aligns with planning theory and accommodates the unique needs of autistic users. Methods: A theory-driven design approach grounded in the Hayes-Roth cognitive model of planning was used to map planning subcomponents—including goal formulation, strategy generation, sequencing, execution, and monitoring—to in-game tasks and logged behavioral metrics. A cross-sectional, formative expert-based usability evaluation was conducted using inspection and think-aloud protocols. Six domain experts (2 psychologists, 2 human-computer interaction researchers, and 2 game developers) participated in individual evaluation sessions. Usability assessment was guided by ASD-specific usability heuristics, and experts completed the System Usability Scale (SUS). SUS scores were summarized using descriptive statistics, and qualitative feedback was analyzed through deductive coding mapped to heuristic categories. Results: Across experts, 45 usability issues were identified, spanning cognitive accessibility, feedback clarity, realism, and technical performance. Severity ratings varied according to disciplinary perspectives: psychologists highlighted cognitive load, sensory accessibility, and task clarity, whereas developers focused on system responsiveness, interaction consistency, and technical reliability. The overall SUS score (mean 70.4, 95% CI 45.2‐95.7) exceeded the standard benchmark of 68, supporting the acceptability of the system and complementing the qualitative findings from the heuristic evaluation. Recommendations from the evaluation informed iterative refinements to interface design, interaction flow, and task representation to enhance alignment between planning constructs and user experience. Conclusions: To the best of our knowledge, this study introduces the first shopping-based serious game specifically designed to assess executive planning skills in children with autism. Unlike many existing autism-related serious games that primarily focus on intervention or training, ShopAutiPlan adopts a theory-driven assessment-oriented design grounded in a cognitive model of planning and supported by gameplay-based behavioral measures. By integrating cognitive theory, serious game design, and interdisciplinary usability evaluation, the study proposes a structured framework for developing ecologically valid digital assessment tools that may complement conventional neuropsychological approaches in autism research and clinical practice.</t>
        </is>
      </c>
      <c r="AA429" s="43" t="inlineStr">
        <is>
          <t>title_abstract_plus_targeted_primary_source_verification</t>
        </is>
      </c>
      <c r="AB429" s="43">
        <f>COUNTIF($A$2:$A$707,A429)</f>
        <v/>
      </c>
    </row>
    <row r="430" ht="32" customHeight="1">
      <c r="A430" s="43" t="inlineStr">
        <is>
          <t>U-0153</t>
        </is>
      </c>
      <c r="B430" s="43" t="inlineStr">
        <is>
          <t>Update 2026</t>
        </is>
      </c>
      <c r="C430" s="43" t="inlineStr">
        <is>
          <t>New record excluded</t>
        </is>
      </c>
      <c r="D430" s="43" t="n">
        <v>153</v>
      </c>
      <c r="E430" s="43" t="n"/>
      <c r="F430" s="43" t="n"/>
      <c r="G430" s="130" t="n">
        <v>153</v>
      </c>
      <c r="H430" s="130" t="n">
        <v>2026</v>
      </c>
      <c r="I430" s="41" t="inlineStr">
        <is>
          <t>Physical activity and salivary serotonin levels among children with or without autism spectrum disorders: A comparative cross-sectional study</t>
        </is>
      </c>
      <c r="J430" s="43" t="inlineStr">
        <is>
          <t>10.1016/j.reia.2026.202879</t>
        </is>
      </c>
      <c r="K430" s="43" t="inlineStr">
        <is>
          <t>Sima Dastamooz and Shahzad Tahmasebi Boroujeni and Liye Zou and Mohammad H D Farahani and Mina Hasani and Sanaz Dastamouz and Nahid Sarahian and Seyed Ahmad Hosseini and Masoume Kordnayej</t>
        </is>
      </c>
      <c r="L430" s="41" t="inlineStr">
        <is>
          <t>Research in Autism</t>
        </is>
      </c>
      <c r="M430" s="43" t="inlineStr">
        <is>
          <t>article</t>
        </is>
      </c>
      <c r="N430" s="43" t="inlineStr">
        <is>
          <t>Elsevier Ltd</t>
        </is>
      </c>
      <c r="O430" s="43">
        <f>'Actualizacion_430'!B154</f>
        <v/>
      </c>
      <c r="P430" s="41">
        <f>'Actualizacion_430'!C154</f>
        <v/>
      </c>
      <c r="Q430" s="43">
        <f>'Actualizacion_430'!D154</f>
        <v/>
      </c>
      <c r="R430" s="43">
        <f>'Actualizacion_430'!E154</f>
        <v/>
      </c>
      <c r="S430" s="41">
        <f>'Actualizacion_430'!G154</f>
        <v/>
      </c>
      <c r="T430" s="41">
        <f>'Actualizacion_430'!I154</f>
        <v/>
      </c>
      <c r="U430" s="41">
        <f>'Actualizacion_430'!J154</f>
        <v/>
      </c>
      <c r="V430" s="43">
        <f>'Actualizacion_430'!K154</f>
        <v/>
      </c>
      <c r="W430" s="43">
        <f>'Actualizacion_430'!L154</f>
        <v/>
      </c>
      <c r="X430" s="43" t="inlineStr">
        <is>
          <t>https://www.sciencedirect.com/science/article/pii/S3050656526000933</t>
        </is>
      </c>
      <c r="Y430" s="43" t="inlineStr">
        <is>
          <t>doi:10.1016/j.reia.2026.202879</t>
        </is>
      </c>
      <c r="Z430" s="43" t="inlineStr">
        <is>
          <t>Introduction: Serotonergic dysregulation is implicated in autism spectrum disorders (ASD), and saliva offers a feasible, noninvasive matrix for serotonin assessment. Physical activity (PA) can influence peripheral serotonin. However, the relationship between PA and salivary serotonin in children and adolescents with ASD remains unclear. Accordingly, we compared salivary serotonin, PA, and sedentary behavior (SB) in children and adolescents with ASD versus typically developing (TD) peers, assessed PA and serotonin associations within each group, and examined whether findings varied across DSM-5 autism severity levels (1−3). Methods: In a multi-center cross-sectional study in Iran, salivary serotonin (ELISA) and parent-proxy PA (International Physical Activity Questionnaire) were assessed in children and adolescents with ASD (n = 62; DSM-5 severity levels 1–3) and TD peers (n = 16), aged 5–13 years. Group differences were evaluated using Mann–Whitney U tests, and associations between PA, SB, and serotonin were examined using robust regression. Results: Children and adolescents with ASD had higher salivary serotonin than TD (160 ± 94.3 vs 81.8 ± 40.6 pg. ml−1; p = 0.001). Compared with TD, children and adolescents with ASD reported lower walking, moderate activity, and lower sitting time. PA indices were not correlated with salivary serotonin in either group, or outcomes did not differ across ASD severity levels. Discussion: Findings support altered peripheral serotonergic functioning in ASD and suggest that differences in reported PA do not explain salivary serotonin variation. Longitudinal and device-based activity assessments are warranted.</t>
        </is>
      </c>
      <c r="AA430" s="43" t="inlineStr">
        <is>
          <t>title_abstract_plus_targeted_primary_source_verification</t>
        </is>
      </c>
      <c r="AB430" s="43">
        <f>COUNTIF($A$2:$A$707,A430)</f>
        <v/>
      </c>
    </row>
    <row r="431" ht="32" customHeight="1">
      <c r="A431" s="43" t="inlineStr">
        <is>
          <t>U-0154</t>
        </is>
      </c>
      <c r="B431" s="43" t="inlineStr">
        <is>
          <t>Update 2026</t>
        </is>
      </c>
      <c r="C431" s="43" t="inlineStr">
        <is>
          <t>New provisional candidate</t>
        </is>
      </c>
      <c r="D431" s="43" t="n">
        <v>154</v>
      </c>
      <c r="E431" s="43" t="n"/>
      <c r="F431" s="43" t="n"/>
      <c r="G431" s="130" t="n">
        <v>154</v>
      </c>
      <c r="H431" s="130" t="n">
        <v>2026</v>
      </c>
      <c r="I431" s="41" t="inlineStr">
        <is>
          <t>A two-step temporal data augmentation and supervised learning framework for predicting autism diagnosis at 36 months in patients with tuberous sclerosis complex</t>
        </is>
      </c>
      <c r="J431" s="43" t="inlineStr">
        <is>
          <t>10.1016/j.compbiomed.2026.111719</t>
        </is>
      </c>
      <c r="K431" s="43" t="inlineStr">
        <is>
          <t>Cancan Zhang and Runqiu Wang and Jamie K Capal and Siddharth Srivastava and Rajna Filip-Dhima and E Martina Bebin and Darcy A Krueger and Hope Northrup and Joyce Y Wu and Simon K Warfield and Mustafa Sahin and Bo Zhang</t>
        </is>
      </c>
      <c r="L431" s="41" t="inlineStr">
        <is>
          <t>Computers in Biology and Medicine</t>
        </is>
      </c>
      <c r="M431" s="43" t="inlineStr">
        <is>
          <t>article</t>
        </is>
      </c>
      <c r="N431" s="43" t="inlineStr">
        <is>
          <t>Elsevier Ltd</t>
        </is>
      </c>
      <c r="O431" s="43">
        <f>'Actualizacion_430'!B155</f>
        <v/>
      </c>
      <c r="P431" s="41">
        <f>'Actualizacion_430'!C155</f>
        <v/>
      </c>
      <c r="Q431" s="43">
        <f>'Actualizacion_430'!D155</f>
        <v/>
      </c>
      <c r="R431" s="43">
        <f>'Actualizacion_430'!E155</f>
        <v/>
      </c>
      <c r="S431" s="41">
        <f>'Actualizacion_430'!G155</f>
        <v/>
      </c>
      <c r="T431" s="41">
        <f>'Actualizacion_430'!I155</f>
        <v/>
      </c>
      <c r="U431" s="41">
        <f>'Actualizacion_430'!J155</f>
        <v/>
      </c>
      <c r="V431" s="43">
        <f>'Actualizacion_430'!K155</f>
        <v/>
      </c>
      <c r="W431" s="43">
        <f>'Actualizacion_430'!L155</f>
        <v/>
      </c>
      <c r="X431" s="43" t="inlineStr">
        <is>
          <t>https://www.sciencedirect.com/science/article/pii/S0010482526002830</t>
        </is>
      </c>
      <c r="Y431" s="43" t="inlineStr">
        <is>
          <t>doi:10.1016/j.compbiomed.2026.111719</t>
        </is>
      </c>
      <c r="Z431"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AA431" s="43" t="inlineStr">
        <is>
          <t>title_abstract_plus_targeted_primary_source_verification</t>
        </is>
      </c>
      <c r="AB431" s="43">
        <f>COUNTIF($A$2:$A$707,A431)</f>
        <v/>
      </c>
    </row>
    <row r="432" ht="32" customHeight="1">
      <c r="A432" s="43" t="inlineStr">
        <is>
          <t>U-0155</t>
        </is>
      </c>
      <c r="B432" s="43" t="inlineStr">
        <is>
          <t>Update 2026</t>
        </is>
      </c>
      <c r="C432" s="43" t="inlineStr">
        <is>
          <t>New record excluded</t>
        </is>
      </c>
      <c r="D432" s="43" t="n">
        <v>155</v>
      </c>
      <c r="E432" s="43" t="n"/>
      <c r="F432" s="43" t="n"/>
      <c r="G432" s="130" t="n">
        <v>155</v>
      </c>
      <c r="H432" s="130" t="n">
        <v>2026</v>
      </c>
      <c r="I432" s="41" t="inlineStr">
        <is>
          <t>Digital Health Interventions for Sexual Health Education Among Adolescents With Autism Spectrum Disorder: Scoping Review</t>
        </is>
      </c>
      <c r="J432" s="43" t="inlineStr">
        <is>
          <t>10.2196/79009</t>
        </is>
      </c>
      <c r="K432" s="43" t="inlineStr">
        <is>
          <t>Elsi Rahmadani and Idris Adewale Ahmed</t>
        </is>
      </c>
      <c r="L432" s="41" t="inlineStr">
        <is>
          <t>JMIR Pediatrics and Parenting</t>
        </is>
      </c>
      <c r="M432" s="43" t="inlineStr">
        <is>
          <t>article</t>
        </is>
      </c>
      <c r="N432" s="43" t="inlineStr">
        <is>
          <t>JMIR Publications Inc.</t>
        </is>
      </c>
      <c r="O432" s="43">
        <f>'Actualizacion_430'!B156</f>
        <v/>
      </c>
      <c r="P432" s="41">
        <f>'Actualizacion_430'!C156</f>
        <v/>
      </c>
      <c r="Q432" s="43">
        <f>'Actualizacion_430'!D156</f>
        <v/>
      </c>
      <c r="R432" s="43">
        <f>'Actualizacion_430'!E156</f>
        <v/>
      </c>
      <c r="S432" s="41">
        <f>'Actualizacion_430'!G156</f>
        <v/>
      </c>
      <c r="T432" s="41">
        <f>'Actualizacion_430'!I156</f>
        <v/>
      </c>
      <c r="U432" s="41">
        <f>'Actualizacion_430'!J156</f>
        <v/>
      </c>
      <c r="V432" s="43">
        <f>'Actualizacion_430'!K156</f>
        <v/>
      </c>
      <c r="W432" s="43">
        <f>'Actualizacion_430'!L156</f>
        <v/>
      </c>
      <c r="X432" s="43" t="inlineStr">
        <is>
          <t>https://doi.org/10.2196/79009</t>
        </is>
      </c>
      <c r="Y432" s="43" t="inlineStr">
        <is>
          <t>doi:10.2196/79009</t>
        </is>
      </c>
      <c r="Z432" s="43" t="inlineStr">
        <is>
          <t>BACKGROUND: Adolescents with autism spectrum disorder (ASD) experience persistent barriers to accessing comprehensive and developmentally appropriate sexual health  education. Conventional curricula often fail to reflect their cognitive, social,  and communication needs, increasing vulnerability to misinformation and sexual  exploitation. Digital health interventions offer a promising avenue to deliver  tailored, interactive, and accessible learning experiences for adolescents with  ASD. OBJECTIVE: This scoping review aimed to map and synthesize the evidence on  digital health interventions designed to provide sexual health education to  adolescents with ASD. METHODS: A scoping review was conducted using Arksey and  O'Malley's framework, refined with Joanna Briggs Institute guidance and reported  following the PRISMA-ScR (Preferred Reporting Items for Systematic Reviews and  Meta-Analyses extension for Scoping Reviews) standards. In total, 6 databases  (ie, PubMed, Scopus, CINAHL, ERIC, PsycINFO, and Web of Science) were searched  from 2010 to June 2025. Eligible studies involved adolescents aged 10 to 19 years  with ASD, used digital platforms to deliver sexual or reproductive health  education, and were published in English. Two reviewers independently screened,  extracted, and synthesized data using descriptive and thematic approaches.  RESULTS: A total of 16 studies met the inclusion criteria. Most studies were  conducted in high-income countries and delivered content through video-based,  web-based, or mobile modalities. Key features associated with positive learning  outcomes included personalization, strong visual interactivity, and caregiver  involvement. Reported improvements focused on sexual knowledge, behavioral  understanding, and user acceptability. However, methodological limitations were  common, including small and nonrepresentative samples, a lack of standardized  outcome measures, and minimal gender-specific or culturally adapted content.  Notably, co-design with autistic adolescents and implementation in low- and  middle-income countries was scarce. CONCLUSIONS: Digital health interventions  demonstrate promising early effectiveness for delivering inclusive,  developmentally appropriate sexual health education to adolescents with ASD. To  advance this field, future research must strengthen methodological rigor, include  diverse and gender-balanced populations, use participatory design, and ensure  cultural adaptability to support equitable access globally.</t>
        </is>
      </c>
      <c r="AA432" s="43" t="inlineStr">
        <is>
          <t>title_abstract_plus_targeted_primary_source_verification</t>
        </is>
      </c>
      <c r="AB432" s="43">
        <f>COUNTIF($A$2:$A$707,A432)</f>
        <v/>
      </c>
    </row>
    <row r="433" ht="32" customHeight="1">
      <c r="A433" s="43" t="inlineStr">
        <is>
          <t>U-0156</t>
        </is>
      </c>
      <c r="B433" s="43" t="inlineStr">
        <is>
          <t>Update 2026</t>
        </is>
      </c>
      <c r="C433" s="43" t="inlineStr">
        <is>
          <t>New record excluded</t>
        </is>
      </c>
      <c r="D433" s="43" t="n">
        <v>156</v>
      </c>
      <c r="E433" s="43" t="n"/>
      <c r="F433" s="43" t="n"/>
      <c r="G433" s="130" t="n">
        <v>156</v>
      </c>
      <c r="H433" s="130" t="n">
        <v>2026</v>
      </c>
      <c r="I433" s="41" t="inlineStr">
        <is>
          <t>Effects of consumption of selenium biofortified milk on antioxidant and inflammatory biomarkers in children with autism spectrum disorder: A controlled, single-blind intervention study</t>
        </is>
      </c>
      <c r="J433" s="43" t="inlineStr">
        <is>
          <t>10.1016/j.jff.2026.107161</t>
        </is>
      </c>
      <c r="K433" s="43" t="inlineStr">
        <is>
          <t>Marta Liliane de Vasconcelos and Fábio da Veiga Ued and Marcia Delgado da Cruz Gomes and Luiz Fernando Costa e Silva and Giovana Fumes Ghantous and Arlindo Saran Netto and João Alberto Negrão and Jeremy Paul Hill and Ana Maria Centola Vidal</t>
        </is>
      </c>
      <c r="L433" s="41" t="inlineStr">
        <is>
          <t>Journal of Functional Foods</t>
        </is>
      </c>
      <c r="M433" s="43" t="inlineStr">
        <is>
          <t>article</t>
        </is>
      </c>
      <c r="N433" s="43" t="inlineStr">
        <is>
          <t>Elsevier Ltd</t>
        </is>
      </c>
      <c r="O433" s="43">
        <f>'Actualizacion_430'!B157</f>
        <v/>
      </c>
      <c r="P433" s="41">
        <f>'Actualizacion_430'!C157</f>
        <v/>
      </c>
      <c r="Q433" s="43">
        <f>'Actualizacion_430'!D157</f>
        <v/>
      </c>
      <c r="R433" s="43">
        <f>'Actualizacion_430'!E157</f>
        <v/>
      </c>
      <c r="S433" s="41">
        <f>'Actualizacion_430'!G157</f>
        <v/>
      </c>
      <c r="T433" s="41">
        <f>'Actualizacion_430'!I157</f>
        <v/>
      </c>
      <c r="U433" s="41">
        <f>'Actualizacion_430'!J157</f>
        <v/>
      </c>
      <c r="V433" s="43">
        <f>'Actualizacion_430'!K157</f>
        <v/>
      </c>
      <c r="W433" s="43">
        <f>'Actualizacion_430'!L157</f>
        <v/>
      </c>
      <c r="X433" s="43" t="inlineStr">
        <is>
          <t>https://www.sciencedirect.com/science/article/pii/S1756464626000113</t>
        </is>
      </c>
      <c r="Y433" s="43" t="inlineStr">
        <is>
          <t>doi:10.1016/j.jff.2026.107161</t>
        </is>
      </c>
      <c r="Z433" s="43" t="inlineStr">
        <is>
          <t>Children with Autism Spectrum Disorder (ASD) often exhibit food selectivity, which may be associated with inadequate Selenium (Se) intake and imbalances in serum levels of enzymatic and non-enzymatic antioxidants as well as inflammatory cytokines. Several studies suggest an association between autism and increased oxidative stress. However, clinical studies in this population remain scarce due to methodological challenges, as do studies assessing Se status and the effects of Se biofortified foods. In this context, the present study aimed to quantify serum levels of Se, zinc (Zn), vitamin E (VitE), antioxidant enzymes, and pro-inflammatory cytokines in children with ASD before and after dietary intervention with Se biofortified cow's milk. Seventeen children with ASD aged between 3 and 10 years were selected and allocated into a conventional milk ( n = 8), and the Se biofortification group ( n = 9), which received cow's milk containing 190 μg/L of Se for 12 weeks (84 days). Serum levels of enzymatic and non-enzymatic antioxidants and gene expression of pro-inflammatory cytokines were measured at baseline and the end of the study. Following the intervention, serum Se levels were significantly higher in the biofortified group (62.97 vs 102.82 μg/dL, p &lt; 0.05). No significant differences were observed in antioxidant enzyme expression; although not statistically significant, greater glutathione peroxidase 1 (GPx1) and catalase (CAT) levels were observed post-intervention, as well as a tendency toward lower VitE and Zn levels. Among the measured pro-inflammatory cytokines, only interleukin 8 (IL-8) significantly increased. Tumor necrosis factor-alpha (TNF-α) and interferon-gamma (IFN-γ) showed a positive correlation with antioxidant enzymes ( p &lt; 0.05). These findings suggest that Se biofortification of milk may serve as a potential nutritional strategy for children with ASD.</t>
        </is>
      </c>
      <c r="AA433" s="43" t="inlineStr">
        <is>
          <t>title_abstract_plus_targeted_primary_source_verification</t>
        </is>
      </c>
      <c r="AB433" s="43">
        <f>COUNTIF($A$2:$A$707,A433)</f>
        <v/>
      </c>
    </row>
    <row r="434" ht="32" customHeight="1">
      <c r="A434" s="43" t="inlineStr">
        <is>
          <t>U-0157</t>
        </is>
      </c>
      <c r="B434" s="43" t="inlineStr">
        <is>
          <t>Update 2026</t>
        </is>
      </c>
      <c r="C434" s="43" t="inlineStr">
        <is>
          <t>New record excluded</t>
        </is>
      </c>
      <c r="D434" s="43" t="n">
        <v>157</v>
      </c>
      <c r="E434" s="43" t="n"/>
      <c r="F434" s="43" t="n"/>
      <c r="G434" s="130" t="n">
        <v>157</v>
      </c>
      <c r="H434" s="130" t="n">
        <v>2026</v>
      </c>
      <c r="I434" s="41" t="inlineStr">
        <is>
          <t>Natural Language Processing Applied to Psychiatric Clinical Notes: Scoping Review</t>
        </is>
      </c>
      <c r="J434" s="43" t="inlineStr">
        <is>
          <t>10.2196/91249</t>
        </is>
      </c>
      <c r="K434" s="43" t="inlineStr">
        <is>
          <t>Shuying Rao and Xi'ang Chen and Guifeng Deng and Junyi Xie and Tiecheng Jiang and Tao Li and Yaoyun Zhang and Haiteng Jiang</t>
        </is>
      </c>
      <c r="L434" s="41" t="inlineStr">
        <is>
          <t>JMIR Medical Informatics</t>
        </is>
      </c>
      <c r="M434" s="43" t="inlineStr">
        <is>
          <t>article</t>
        </is>
      </c>
      <c r="N434" s="43" t="inlineStr">
        <is>
          <t>JMIR Publications Inc.</t>
        </is>
      </c>
      <c r="O434" s="43">
        <f>'Actualizacion_430'!B158</f>
        <v/>
      </c>
      <c r="P434" s="41">
        <f>'Actualizacion_430'!C158</f>
        <v/>
      </c>
      <c r="Q434" s="43">
        <f>'Actualizacion_430'!D158</f>
        <v/>
      </c>
      <c r="R434" s="43">
        <f>'Actualizacion_430'!E158</f>
        <v/>
      </c>
      <c r="S434" s="41">
        <f>'Actualizacion_430'!G158</f>
        <v/>
      </c>
      <c r="T434" s="41">
        <f>'Actualizacion_430'!I158</f>
        <v/>
      </c>
      <c r="U434" s="41">
        <f>'Actualizacion_430'!J158</f>
        <v/>
      </c>
      <c r="V434" s="43">
        <f>'Actualizacion_430'!K158</f>
        <v/>
      </c>
      <c r="W434" s="43">
        <f>'Actualizacion_430'!L158</f>
        <v/>
      </c>
      <c r="X434" s="43" t="inlineStr">
        <is>
          <t>https://doi.org/10.2196/91249</t>
        </is>
      </c>
      <c r="Y434" s="43" t="inlineStr">
        <is>
          <t>doi:10.2196/91249</t>
        </is>
      </c>
      <c r="Z434" s="43" t="inlineStr">
        <is>
          <t>Background: Psychiatric clinical notes in electronic health records (EHRs) provide rich longitudinal information that can support clinical decision-making. Using historical medical data can enable earlier identification of mental illness, better characterization of disease trajectories, and more personalized treatment planning. Natural language processing (NLP) transforms these unstructured notes into analyzable representations for research and care. Objective: This study aims to systematically summarize NLP methodologies for psychiatric clinical notes, compare major modeling paradigms and application areas, and highlight emerging large language model (LLM) trends, key challenges, and future research directions. Methods: Following the PRISMA-ScR (Preferred Reporting Items for Systematic Reviews and Meta-Analyses Extension for Scoping Reviews) guidelines, a literature search was conducted for articles on NLP methods based on psychiatric clinical notes published from January 2021 to December 2025 in Ovid MEDLINE, Ovid EMBASE, PubMed, Scopus, Web of Science, the ACM Digital Library, and ScienceDirect. This scoping review analyzed NLP methods applied to psychiatric clinical notes, focusing on major trends, identifying suitable features for traditional machine learning (ML)–based models, applications of pretrained language models (PLMs), and key challenges. Approaches were categorized as rule-based, traditional ML, hybrid, deep learning (DL), and LLM-based methods across information extraction and text classification tasks. Results: In total, 101 studies were eligible for inclusion. Rule-based methods (n=36) and hybrid approaches (n=34) remained the most widely used techniques, largely favored for their interpretability in handling nuanced, subjective clinical notes. These were followed by DL (n=15), traditional ML (n=10), and LLM-based approaches (n=6). Traditional ML studies relied heavily on engineered features, which could be grouped into 5 broad categories: domain knowledge features, lexical and statistical features, vector-based semantic features, emotion-related features, and temporal features. PLMs improved performance mainly through domain adaptation and task-specific fine-tuning, enhancing the handling of psychiatric language, medical terminology, and clinical note structure. LLM-based studies, although still limited in number, indicated a growing shift toward generative and reasoning-based applications. Conclusions: Hybrid NLP approaches remain dominant, combining domain rules with ML for extraction and classification. DL approaches continue to advance, with domain adaptation supporting medical terminology and clinical semantics. LLMs may further automate complex workflows via zero-shot capabilities and reasoning, alongside growing interest in temporal modeling and multimodal integration. Key future needs include improved generalizability across institutions, privacy protection, and careful attention to ethical implications in clinical deployment.</t>
        </is>
      </c>
      <c r="AA434" s="43" t="inlineStr">
        <is>
          <t>title_abstract_plus_targeted_primary_source_verification</t>
        </is>
      </c>
      <c r="AB434" s="43">
        <f>COUNTIF($A$2:$A$707,A434)</f>
        <v/>
      </c>
    </row>
    <row r="435" ht="32" customHeight="1">
      <c r="A435" s="43" t="inlineStr">
        <is>
          <t>U-0158</t>
        </is>
      </c>
      <c r="B435" s="43" t="inlineStr">
        <is>
          <t>Update 2026</t>
        </is>
      </c>
      <c r="C435" s="43" t="inlineStr">
        <is>
          <t>New record excluded</t>
        </is>
      </c>
      <c r="D435" s="43" t="n">
        <v>158</v>
      </c>
      <c r="E435" s="43" t="n"/>
      <c r="F435" s="43" t="n"/>
      <c r="G435" s="130" t="n">
        <v>158</v>
      </c>
      <c r="H435" s="130" t="n">
        <v>2026</v>
      </c>
      <c r="I435" s="41" t="inlineStr">
        <is>
          <t>The emergence of artificial intelligence in autism spectrum disorder research: A review of neuroimaging and behavioral applications</t>
        </is>
      </c>
      <c r="J435" s="43" t="inlineStr">
        <is>
          <t>10.1016/j.cosrev.2026.100985</t>
        </is>
      </c>
      <c r="K435" s="43" t="inlineStr">
        <is>
          <t>K B Indra Devi and P M Durai Raj Vincent</t>
        </is>
      </c>
      <c r="L435" s="41" t="inlineStr">
        <is>
          <t>Computer Science Review</t>
        </is>
      </c>
      <c r="M435" s="43" t="inlineStr">
        <is>
          <t>article</t>
        </is>
      </c>
      <c r="N435" s="43" t="inlineStr">
        <is>
          <t>Elsevier Ireland Ltd</t>
        </is>
      </c>
      <c r="O435" s="43">
        <f>'Actualizacion_430'!B159</f>
        <v/>
      </c>
      <c r="P435" s="41">
        <f>'Actualizacion_430'!C159</f>
        <v/>
      </c>
      <c r="Q435" s="43">
        <f>'Actualizacion_430'!D159</f>
        <v/>
      </c>
      <c r="R435" s="43">
        <f>'Actualizacion_430'!E159</f>
        <v/>
      </c>
      <c r="S435" s="41">
        <f>'Actualizacion_430'!G159</f>
        <v/>
      </c>
      <c r="T435" s="41">
        <f>'Actualizacion_430'!I159</f>
        <v/>
      </c>
      <c r="U435" s="41">
        <f>'Actualizacion_430'!J159</f>
        <v/>
      </c>
      <c r="V435" s="43">
        <f>'Actualizacion_430'!K159</f>
        <v/>
      </c>
      <c r="W435" s="43">
        <f>'Actualizacion_430'!L159</f>
        <v/>
      </c>
      <c r="X435" s="43" t="inlineStr">
        <is>
          <t>https://www.sciencedirect.com/science/article/pii/S1574013726000936</t>
        </is>
      </c>
      <c r="Y435" s="43" t="inlineStr">
        <is>
          <t>doi:10.1016/j.cosrev.2026.100985</t>
        </is>
      </c>
      <c r="Z435"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 analysis of various approaches and highlighting recent advancements.</t>
        </is>
      </c>
      <c r="AA435" s="43" t="inlineStr">
        <is>
          <t>title_abstract_plus_targeted_primary_source_verification</t>
        </is>
      </c>
      <c r="AB435" s="43">
        <f>COUNTIF($A$2:$A$707,A435)</f>
        <v/>
      </c>
    </row>
    <row r="436" ht="32" customHeight="1">
      <c r="A436" s="43" t="inlineStr">
        <is>
          <t>U-0159</t>
        </is>
      </c>
      <c r="B436" s="43" t="inlineStr">
        <is>
          <t>Update 2026</t>
        </is>
      </c>
      <c r="C436" s="43" t="inlineStr">
        <is>
          <t>New record excluded</t>
        </is>
      </c>
      <c r="D436" s="43" t="n">
        <v>159</v>
      </c>
      <c r="E436" s="43" t="n"/>
      <c r="F436" s="43" t="n"/>
      <c r="G436" s="130" t="n">
        <v>159</v>
      </c>
      <c r="H436" s="130" t="n">
        <v>2026</v>
      </c>
      <c r="I436" s="41" t="inlineStr">
        <is>
          <t>Reflections on the Inclusive Co-Design Process of a Virtual Assistant for Individuals With Complex Care Needs: Mixed Methods Study</t>
        </is>
      </c>
      <c r="J436" s="43" t="inlineStr">
        <is>
          <t>10.2196/81941</t>
        </is>
      </c>
      <c r="K436" s="43" t="inlineStr">
        <is>
          <t>Julia F E van Calis and Kirsten E Bevelander and Anneke W C van der Cruijsen and Jenneken Naaldenberg and Geraline L Leusink</t>
        </is>
      </c>
      <c r="L436" s="41" t="inlineStr">
        <is>
          <t>JMIR Human Factors</t>
        </is>
      </c>
      <c r="M436" s="43" t="inlineStr">
        <is>
          <t>article</t>
        </is>
      </c>
      <c r="N436" s="43" t="inlineStr">
        <is>
          <t>JMIR Publications Inc.</t>
        </is>
      </c>
      <c r="O436" s="43">
        <f>'Actualizacion_430'!B160</f>
        <v/>
      </c>
      <c r="P436" s="41">
        <f>'Actualizacion_430'!C160</f>
        <v/>
      </c>
      <c r="Q436" s="43">
        <f>'Actualizacion_430'!D160</f>
        <v/>
      </c>
      <c r="R436" s="43">
        <f>'Actualizacion_430'!E160</f>
        <v/>
      </c>
      <c r="S436" s="41">
        <f>'Actualizacion_430'!G160</f>
        <v/>
      </c>
      <c r="T436" s="41">
        <f>'Actualizacion_430'!I160</f>
        <v/>
      </c>
      <c r="U436" s="41">
        <f>'Actualizacion_430'!J160</f>
        <v/>
      </c>
      <c r="V436" s="43">
        <f>'Actualizacion_430'!K160</f>
        <v/>
      </c>
      <c r="W436" s="43">
        <f>'Actualizacion_430'!L160</f>
        <v/>
      </c>
      <c r="X436" s="43" t="inlineStr">
        <is>
          <t>https://doi.org/10.2196/81941</t>
        </is>
      </c>
      <c r="Y436" s="43" t="inlineStr">
        <is>
          <t>doi:10.2196/81941</t>
        </is>
      </c>
      <c r="Z436" s="43" t="inlineStr">
        <is>
          <t>Background: The digitalization of society has transformed daily life and health care, offering opportunities for accessibility and independence for individuals with complex care needs. However, users with limited digital skills still experience challenges because the technologies do not to align with their needs. Inclusive research and design approaches can improve technology by actively involving end users and stakeholders. Objective: This study investigated the experiences of co-researchers with a mild intellectual disability or autism spectrum disorder and other key stakeholders over time regarding the inclusive design process for a digital tool for individuals with complex care needs that was developed in a transdisciplinary consortium. Methods: The project that was examined applied an inclusive design process to develop a sensitive virtual assistant using the Vision in Product Design method and the design thinking approach. Nine consortium members, including 3 co-researchers, participated in semistructured interviews and a group discussion about the inclusive design process after each of the project’s 5 work packages (WPs). This resulted in 31 interviews and 5 group discussions in total. Individual experiences were gathered during interviews, and group discussions facilitated collective reflection. During the interviews, an adapted questionnaire was used for each WP with Likert scales and open-ended questions. The data analysis was conducted using a thematic approach and descriptive statistics for the questionnaire data. Results: Quantitative findings from questionnaires were complemented with qualitative insights from interviews and group discussions, with results presented chronologically per WP. The qualitative analysis resulted in 3 main themes: project approach, collaborative dynamics, and co-design in practice. Project approach showed how the team adapted its inclusive collaboration through expectation management, structured processes, and accessible materials. Collaborative dynamics described how communication and support evolved and how inclusive design principles were applied in practice. Co-design in practice outlined co-researcher involvement and content adaptations across the 5 WPs, highlighting how experiential knowledge directly informed design decisions. These findings show that inclusive collaboration developed over time and contributed meaningfully to both process and content. Conclusions: This study shows that, to accommodate an inclusive research and design process, tensions between project efficiency and meaningful inclusion need to be addressed, underlining the importance of continuous coordination, collaboration, and flexibility in transdisciplinary settings. Further, applying a stepwise approach in inclusive collaborations supports coordination, continuous evaluation, and flexibility. Inclusive methods, like preparatory activities, clear role division, accessible materials, and iterative feedback, enabled active co-researcher participation. These methods contributed to a shift in ownership, allowing co-researchers to gain greater influence and co-shape both the development process and the content. The findings provide insights into how to enhance equity and relevance in inclusive technology design for individuals with complex care needs, such as individuals with a mild intellectual disability or autism spectrum disorder.</t>
        </is>
      </c>
      <c r="AA436" s="43" t="inlineStr">
        <is>
          <t>title_abstract_plus_targeted_primary_source_verification</t>
        </is>
      </c>
      <c r="AB436" s="43">
        <f>COUNTIF($A$2:$A$707,A436)</f>
        <v/>
      </c>
    </row>
    <row r="437" ht="32" customHeight="1">
      <c r="A437" s="43" t="inlineStr">
        <is>
          <t>U-0160</t>
        </is>
      </c>
      <c r="B437" s="43" t="inlineStr">
        <is>
          <t>Update 2026</t>
        </is>
      </c>
      <c r="C437" s="43" t="inlineStr">
        <is>
          <t>New full-text included (open full text)</t>
        </is>
      </c>
      <c r="D437" s="43" t="n">
        <v>160</v>
      </c>
      <c r="E437" s="43" t="n"/>
      <c r="F437" s="43" t="n"/>
      <c r="G437" s="130" t="n">
        <v>160</v>
      </c>
      <c r="H437" s="130" t="n">
        <v>2025</v>
      </c>
      <c r="I437" s="41" t="inlineStr">
        <is>
          <t>LLM-Assisted Annotation Framework for Cross Platform Analysis of Autism Online Communities: Implications for Parent Education and Digital Support (Preprint)</t>
        </is>
      </c>
      <c r="J437" s="43" t="inlineStr">
        <is>
          <t>10.2196/85290</t>
        </is>
      </c>
      <c r="K437" s="43" t="inlineStr">
        <is>
          <t>Yifan Xu and Jianhao Ma and Yujia Hu and Yixue Liu and Yu Chen and Wei Feng and Changwei Zhang and Lei Zhang and Xuening Zhang and Ruochen Huang</t>
        </is>
      </c>
      <c r="L437" s="41" t="inlineStr">
        <is>
          <t>Journal of Medical Internet Research</t>
        </is>
      </c>
      <c r="M437" s="43" t="inlineStr">
        <is>
          <t>article</t>
        </is>
      </c>
      <c r="N437" s="43" t="inlineStr">
        <is>
          <t>JMIR Publications Inc.</t>
        </is>
      </c>
      <c r="O437" s="43">
        <f>'Actualizacion_430'!B161</f>
        <v/>
      </c>
      <c r="P437" s="41">
        <f>'Actualizacion_430'!C161</f>
        <v/>
      </c>
      <c r="Q437" s="43">
        <f>'Actualizacion_430'!D161</f>
        <v/>
      </c>
      <c r="R437" s="43">
        <f>'Actualizacion_430'!E161</f>
        <v/>
      </c>
      <c r="S437" s="41">
        <f>'Actualizacion_430'!G161</f>
        <v/>
      </c>
      <c r="T437" s="41">
        <f>'Actualizacion_430'!I161</f>
        <v/>
      </c>
      <c r="U437" s="41">
        <f>'Actualizacion_430'!J161</f>
        <v/>
      </c>
      <c r="V437" s="43">
        <f>'Actualizacion_430'!K161</f>
        <v/>
      </c>
      <c r="W437" s="43">
        <f>'Actualizacion_430'!L161</f>
        <v/>
      </c>
      <c r="X437" s="43" t="inlineStr">
        <is>
          <t>https://www.jmir.org/2026/1/e85290</t>
        </is>
      </c>
      <c r="Y437" s="43" t="inlineStr">
        <is>
          <t>doi:10.2196/85290</t>
        </is>
      </c>
      <c r="Z437" s="43" t="n"/>
      <c r="AA437" s="43" t="inlineStr">
        <is>
          <t>title_abstract_plus_targeted_primary_source_verification</t>
        </is>
      </c>
      <c r="AB437" s="43">
        <f>COUNTIF($A$2:$A$707,A437)</f>
        <v/>
      </c>
    </row>
    <row r="438" ht="32" customHeight="1">
      <c r="A438" s="43" t="inlineStr">
        <is>
          <t>U-0161</t>
        </is>
      </c>
      <c r="B438" s="43" t="inlineStr">
        <is>
          <t>Update 2026</t>
        </is>
      </c>
      <c r="C438" s="43" t="inlineStr">
        <is>
          <t>New record excluded</t>
        </is>
      </c>
      <c r="D438" s="43" t="n">
        <v>161</v>
      </c>
      <c r="E438" s="43" t="n"/>
      <c r="F438" s="43" t="n"/>
      <c r="G438" s="130" t="n">
        <v>161</v>
      </c>
      <c r="H438" s="130" t="n">
        <v>2026</v>
      </c>
      <c r="I438" s="41" t="inlineStr">
        <is>
          <t>Causal Discovery in Observational Medical Research: Scoping Review</t>
        </is>
      </c>
      <c r="J438" s="43" t="inlineStr">
        <is>
          <t>10.2196/82499</t>
        </is>
      </c>
      <c r="K438" s="43" t="inlineStr">
        <is>
          <t>Zuting Liu and Tian Luo and Hailin Ma and Jiali Mo and Xia Yang and Zhenglong Huang and Jingkun Li and Jie Kuang</t>
        </is>
      </c>
      <c r="L438" s="41" t="inlineStr">
        <is>
          <t>JMIR Medical Informatics</t>
        </is>
      </c>
      <c r="M438" s="43" t="inlineStr">
        <is>
          <t>article</t>
        </is>
      </c>
      <c r="N438" s="43" t="inlineStr">
        <is>
          <t>JMIR Publications Inc.</t>
        </is>
      </c>
      <c r="O438" s="43">
        <f>'Actualizacion_430'!B162</f>
        <v/>
      </c>
      <c r="P438" s="41">
        <f>'Actualizacion_430'!C162</f>
        <v/>
      </c>
      <c r="Q438" s="43">
        <f>'Actualizacion_430'!D162</f>
        <v/>
      </c>
      <c r="R438" s="43">
        <f>'Actualizacion_430'!E162</f>
        <v/>
      </c>
      <c r="S438" s="41">
        <f>'Actualizacion_430'!G162</f>
        <v/>
      </c>
      <c r="T438" s="41">
        <f>'Actualizacion_430'!I162</f>
        <v/>
      </c>
      <c r="U438" s="41">
        <f>'Actualizacion_430'!J162</f>
        <v/>
      </c>
      <c r="V438" s="43">
        <f>'Actualizacion_430'!K162</f>
        <v/>
      </c>
      <c r="W438" s="43">
        <f>'Actualizacion_430'!L162</f>
        <v/>
      </c>
      <c r="X438" s="43" t="inlineStr">
        <is>
          <t>https://doi.org/10.2196/82499</t>
        </is>
      </c>
      <c r="Y438" s="43" t="inlineStr">
        <is>
          <t>doi:10.2196/82499</t>
        </is>
      </c>
      <c r="Z438" s="43"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c r="AA438" s="43" t="inlineStr">
        <is>
          <t>title_abstract_plus_targeted_primary_source_verification</t>
        </is>
      </c>
      <c r="AB438" s="43">
        <f>COUNTIF($A$2:$A$707,A438)</f>
        <v/>
      </c>
    </row>
    <row r="439" ht="32" customHeight="1">
      <c r="A439" s="43" t="inlineStr">
        <is>
          <t>U-0162</t>
        </is>
      </c>
      <c r="B439" s="43" t="inlineStr">
        <is>
          <t>Update 2026</t>
        </is>
      </c>
      <c r="C439" s="43" t="inlineStr">
        <is>
          <t>New provisional candidate</t>
        </is>
      </c>
      <c r="D439" s="43" t="n">
        <v>162</v>
      </c>
      <c r="E439" s="43" t="n"/>
      <c r="F439" s="43" t="n"/>
      <c r="G439" s="130" t="n">
        <v>162</v>
      </c>
      <c r="H439" s="130" t="n">
        <v>2026</v>
      </c>
      <c r="I439" s="41" t="inlineStr">
        <is>
          <t>EMLF-Net: A multi-level feature fusion network based on autism EEG signals for autism spectrum disorder classification</t>
        </is>
      </c>
      <c r="J439" s="43" t="inlineStr">
        <is>
          <t>10.1016/j.bspc.2025.109180</t>
        </is>
      </c>
      <c r="K439" s="43" t="inlineStr">
        <is>
          <t>Lijuan Shi and Lintao Ma and Jian Zhao and Haiyan Wang and Zhejun Kuang and Qiulei Han and Lei Sun</t>
        </is>
      </c>
      <c r="L439" s="41" t="inlineStr">
        <is>
          <t>Biomedical Signal Processing and Control</t>
        </is>
      </c>
      <c r="M439" s="43" t="inlineStr">
        <is>
          <t>article</t>
        </is>
      </c>
      <c r="N439" s="43" t="inlineStr">
        <is>
          <t>Elsevier Ltd</t>
        </is>
      </c>
      <c r="O439" s="43">
        <f>'Actualizacion_430'!B163</f>
        <v/>
      </c>
      <c r="P439" s="41">
        <f>'Actualizacion_430'!C163</f>
        <v/>
      </c>
      <c r="Q439" s="43">
        <f>'Actualizacion_430'!D163</f>
        <v/>
      </c>
      <c r="R439" s="43">
        <f>'Actualizacion_430'!E163</f>
        <v/>
      </c>
      <c r="S439" s="41">
        <f>'Actualizacion_430'!G163</f>
        <v/>
      </c>
      <c r="T439" s="41">
        <f>'Actualizacion_430'!I163</f>
        <v/>
      </c>
      <c r="U439" s="41">
        <f>'Actualizacion_430'!J163</f>
        <v/>
      </c>
      <c r="V439" s="43">
        <f>'Actualizacion_430'!K163</f>
        <v/>
      </c>
      <c r="W439" s="43">
        <f>'Actualizacion_430'!L163</f>
        <v/>
      </c>
      <c r="X439" s="43" t="inlineStr">
        <is>
          <t>https://www.sciencedirect.com/science/article/pii/S174680942501691X</t>
        </is>
      </c>
      <c r="Y439" s="43" t="inlineStr">
        <is>
          <t>doi:10.1016/j.bspc.2025.109180</t>
        </is>
      </c>
      <c r="Z439" s="43"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AA439" s="43" t="inlineStr">
        <is>
          <t>title_abstract_plus_targeted_primary_source_verification</t>
        </is>
      </c>
      <c r="AB439" s="43">
        <f>COUNTIF($A$2:$A$707,A439)</f>
        <v/>
      </c>
    </row>
    <row r="440" ht="32" customHeight="1">
      <c r="A440" s="43" t="inlineStr">
        <is>
          <t>U-0163</t>
        </is>
      </c>
      <c r="B440" s="43" t="inlineStr">
        <is>
          <t>Update 2026</t>
        </is>
      </c>
      <c r="C440" s="43" t="inlineStr">
        <is>
          <t>New record excluded</t>
        </is>
      </c>
      <c r="D440" s="43" t="n">
        <v>163</v>
      </c>
      <c r="E440" s="43" t="n"/>
      <c r="F440" s="43" t="n"/>
      <c r="G440" s="130" t="n">
        <v>163</v>
      </c>
      <c r="H440" s="130" t="n">
        <v>2026</v>
      </c>
      <c r="I440" s="41" t="inlineStr">
        <is>
          <t>Effects of Virtual Reality–Based Physical Exercise Interventions on Behavioral, Executive Function, and Motor Outcomes in Children and Adolescents With Autism Spectrum Disorder: A Systematic Review and Meta-Analysis (Preprint)</t>
        </is>
      </c>
      <c r="J440" s="43" t="inlineStr">
        <is>
          <t>10.2196/98579</t>
        </is>
      </c>
      <c r="K440" s="43" t="inlineStr">
        <is>
          <t>Yaxiang Jia and Kai Qi and Kelong Cai and Ye Mao and Hui Guo and Qiyi Wang and Aiguo Chen</t>
        </is>
      </c>
      <c r="L440" s="41" t="inlineStr">
        <is>
          <t>Journal of Medical Internet Research</t>
        </is>
      </c>
      <c r="M440" s="43" t="inlineStr">
        <is>
          <t>article</t>
        </is>
      </c>
      <c r="N440" s="43" t="inlineStr">
        <is>
          <t>JMIR Publications Inc.</t>
        </is>
      </c>
      <c r="O440" s="43">
        <f>'Actualizacion_430'!B164</f>
        <v/>
      </c>
      <c r="P440" s="41">
        <f>'Actualizacion_430'!C164</f>
        <v/>
      </c>
      <c r="Q440" s="43">
        <f>'Actualizacion_430'!D164</f>
        <v/>
      </c>
      <c r="R440" s="43">
        <f>'Actualizacion_430'!E164</f>
        <v/>
      </c>
      <c r="S440" s="41">
        <f>'Actualizacion_430'!G164</f>
        <v/>
      </c>
      <c r="T440" s="41">
        <f>'Actualizacion_430'!I164</f>
        <v/>
      </c>
      <c r="U440" s="41">
        <f>'Actualizacion_430'!J164</f>
        <v/>
      </c>
      <c r="V440" s="43">
        <f>'Actualizacion_430'!K164</f>
        <v/>
      </c>
      <c r="W440" s="43">
        <f>'Actualizacion_430'!L164</f>
        <v/>
      </c>
      <c r="X440" s="43" t="inlineStr">
        <is>
          <t>https://doi.org/10.2196/98579</t>
        </is>
      </c>
      <c r="Y440" s="43" t="inlineStr">
        <is>
          <t>doi:10.2196/98579</t>
        </is>
      </c>
      <c r="Z440" s="43" t="n"/>
      <c r="AA440" s="43" t="inlineStr">
        <is>
          <t>title_abstract_plus_targeted_primary_source_verification</t>
        </is>
      </c>
      <c r="AB440" s="43">
        <f>COUNTIF($A$2:$A$707,A440)</f>
        <v/>
      </c>
    </row>
    <row r="441" ht="32" customHeight="1">
      <c r="A441" s="43" t="inlineStr">
        <is>
          <t>U-0164</t>
        </is>
      </c>
      <c r="B441" s="43" t="inlineStr">
        <is>
          <t>Update 2026</t>
        </is>
      </c>
      <c r="C441" s="43" t="inlineStr">
        <is>
          <t>New record excluded</t>
        </is>
      </c>
      <c r="D441" s="43" t="n">
        <v>164</v>
      </c>
      <c r="E441" s="43" t="n"/>
      <c r="F441" s="43" t="n"/>
      <c r="G441" s="130" t="n">
        <v>164</v>
      </c>
      <c r="H441" s="130" t="n">
        <v>2026</v>
      </c>
      <c r="I441" s="41" t="inlineStr">
        <is>
          <t>Rising to the Challenge of Early Screening in Primary Health Care Through the Web Italian Network for Autism Spectrum Disorder (Win4ASD) in the Pediatric Population: Retrospective Observational Study</t>
        </is>
      </c>
      <c r="J441" s="43" t="inlineStr">
        <is>
          <t>10.2196/74302</t>
        </is>
      </c>
      <c r="K441" s="43" t="inlineStr">
        <is>
          <t>Noemi Buo and Eleonora Rosi and Silvia Busti Ceccarelli and Mariarosa Ferrario and Valerio Maiorca and Erika Morandi and Nicole Viganó and Ivan Limosani and Laura Falcone and Massimo Molteni and Paola Colombo</t>
        </is>
      </c>
      <c r="L441" s="41" t="inlineStr">
        <is>
          <t>Journal of Medical Internet Research</t>
        </is>
      </c>
      <c r="M441" s="43" t="inlineStr">
        <is>
          <t>article</t>
        </is>
      </c>
      <c r="N441" s="43" t="inlineStr">
        <is>
          <t>JMIR Publications Inc.</t>
        </is>
      </c>
      <c r="O441" s="43">
        <f>'Actualizacion_430'!B165</f>
        <v/>
      </c>
      <c r="P441" s="41">
        <f>'Actualizacion_430'!C165</f>
        <v/>
      </c>
      <c r="Q441" s="43">
        <f>'Actualizacion_430'!D165</f>
        <v/>
      </c>
      <c r="R441" s="43">
        <f>'Actualizacion_430'!E165</f>
        <v/>
      </c>
      <c r="S441" s="41">
        <f>'Actualizacion_430'!G165</f>
        <v/>
      </c>
      <c r="T441" s="41">
        <f>'Actualizacion_430'!I165</f>
        <v/>
      </c>
      <c r="U441" s="41">
        <f>'Actualizacion_430'!J165</f>
        <v/>
      </c>
      <c r="V441" s="43">
        <f>'Actualizacion_430'!K165</f>
        <v/>
      </c>
      <c r="W441" s="43">
        <f>'Actualizacion_430'!L165</f>
        <v/>
      </c>
      <c r="X441" s="43" t="inlineStr">
        <is>
          <t>https://doi.org/10.2196/74302</t>
        </is>
      </c>
      <c r="Y441" s="43" t="inlineStr">
        <is>
          <t>doi:10.2196/74302</t>
        </is>
      </c>
      <c r="Z441" s="43" t="inlineStr">
        <is>
          <t>Background: Early identification of autism spectrum disorder (ASD) and neurodevelopmental disorders is a key element in the ability to intervene early and improve children’s outcomes. The American Academy of Pediatrics recommends routine autism screening for children aged 18 to 24 months. Telemedicine (health care services delivered remotely using digital technologies) is a valuable tool in supporting this objective. As highlighted in the literature, telemedicine increases the availability of treatment, reduces diagnostic waiting times, and supports the monitoring of neurodevelopmental disorders. The Web Italian Network for Autism Spectrum Disorder (Win4ASD) platform is a telemedicine-based screening tool designed to detect ASD early within the pediatric health care system in Italy. Objective: This study investigated the integration of the Win4ASD platform into the Italian National Health Service, providing a detailed account of its operational features and use patterns among family pediatricians. It further examined the platform’s contribution to reinforcing preventive health care strategies and enhancing coordination across child health services. Finally, through a retrospective observational analysis, this study evaluated the clinical effectiveness of Win4ASD in facilitating the early detection of ASD and improving screening outcomes. Methods: The Win4ASD platform, which is active in the Lombardy region, helps family pediatricians screen toddlers for autism at an early age (18-24 months) using the Checklist for Autism in Toddlers. Furthermore, children identified as at risk are referred for further diagnostic evaluation to the local specialized autism unit—a mental health specialist team comprising child neuropsychiatrists, psychologists, and developmental therapists. This platform, which created an integrated network for early identification of autism, ensures rapid access to diagnostic and therapeutic services. This study analyzed data collected from the platform between January 2022 and September 2024 to assess family pediatricians’ commitment and effectiveness in identifying children at risk of autism using descriptive analyses performed in SPSS. Results: The first key finding was the commitment of family pediatricians from the Regional Public Health Services in Lombardy to use the platform. In total, 72.5% (909/1253) of all family pediatricians working for the Regional Public Health Services actively used the platform. The platform enabled the screening of 58,419 infants from the general population in Lombardy, of whom 596 (1%) were identified as “at risk” and referred for fast-track diagnostic evaluation, which is consistent with global prevalence rates. In addition, diagnostic outcomes from a subsample are presented, showing the effectiveness of the platform in facilitating the early diagnosis of neurodevelopmental disorders. Conclusions: Early identification of risk and timely intervention can prevent the progressive development of behavioral atypicalities, have a significant impact on the quality of life of the child and their family, and allow for a reduction in health care costs and a consequent improvement in the organization of the health care system.</t>
        </is>
      </c>
      <c r="AA441" s="43" t="inlineStr">
        <is>
          <t>title_abstract_plus_targeted_primary_source_verification</t>
        </is>
      </c>
      <c r="AB441" s="43">
        <f>COUNTIF($A$2:$A$707,A441)</f>
        <v/>
      </c>
    </row>
    <row r="442" ht="32" customHeight="1">
      <c r="A442" s="43" t="inlineStr">
        <is>
          <t>U-0165</t>
        </is>
      </c>
      <c r="B442" s="43" t="inlineStr">
        <is>
          <t>Update 2026</t>
        </is>
      </c>
      <c r="C442" s="43" t="inlineStr">
        <is>
          <t>New record excluded</t>
        </is>
      </c>
      <c r="D442" s="43" t="n">
        <v>165</v>
      </c>
      <c r="E442" s="43" t="n"/>
      <c r="F442" s="43" t="n"/>
      <c r="G442" s="130" t="n">
        <v>165</v>
      </c>
      <c r="H442" s="130" t="n">
        <v>2026</v>
      </c>
      <c r="I442" s="41" t="inlineStr">
        <is>
          <t>Bridging gaps in early autism detection: A global perspective on AI-enhanced M-CHAT-R screening</t>
        </is>
      </c>
      <c r="J442" s="43" t="inlineStr">
        <is>
          <t>10.1016/j.psychres.2025.116893</t>
        </is>
      </c>
      <c r="K442" s="43" t="inlineStr">
        <is>
          <t>Ajeng Ayu Widiastuti and Ronal Surya Aditya and Ayu Dyah Hapsari and Dimas Arif Dewantoro and Eva Meizara Puspita Dewi</t>
        </is>
      </c>
      <c r="L442" s="41" t="inlineStr">
        <is>
          <t>Psychiatry Research</t>
        </is>
      </c>
      <c r="M442" s="43" t="inlineStr">
        <is>
          <t>article</t>
        </is>
      </c>
      <c r="N442" s="43" t="inlineStr">
        <is>
          <t>Elsevier Ireland Ltd</t>
        </is>
      </c>
      <c r="O442" s="43">
        <f>'Actualizacion_430'!B166</f>
        <v/>
      </c>
      <c r="P442" s="41">
        <f>'Actualizacion_430'!C166</f>
        <v/>
      </c>
      <c r="Q442" s="43">
        <f>'Actualizacion_430'!D166</f>
        <v/>
      </c>
      <c r="R442" s="43">
        <f>'Actualizacion_430'!E166</f>
        <v/>
      </c>
      <c r="S442" s="41">
        <f>'Actualizacion_430'!G166</f>
        <v/>
      </c>
      <c r="T442" s="41">
        <f>'Actualizacion_430'!I166</f>
        <v/>
      </c>
      <c r="U442" s="41">
        <f>'Actualizacion_430'!J166</f>
        <v/>
      </c>
      <c r="V442" s="43">
        <f>'Actualizacion_430'!K166</f>
        <v/>
      </c>
      <c r="W442" s="43">
        <f>'Actualizacion_430'!L166</f>
        <v/>
      </c>
      <c r="X442" s="43" t="inlineStr">
        <is>
          <t>https://www.sciencedirect.com/science/article/pii/S0165178125005384</t>
        </is>
      </c>
      <c r="Y442" s="43" t="inlineStr">
        <is>
          <t>doi:10.1016/j.psychres.2025.116893</t>
        </is>
      </c>
      <c r="Z442" s="43" t="n"/>
      <c r="AA442" s="43" t="inlineStr">
        <is>
          <t>title_abstract_plus_targeted_primary_source_verification</t>
        </is>
      </c>
      <c r="AB442" s="43">
        <f>COUNTIF($A$2:$A$707,A442)</f>
        <v/>
      </c>
    </row>
    <row r="443" ht="32" customHeight="1">
      <c r="A443" s="43" t="inlineStr">
        <is>
          <t>U-0166</t>
        </is>
      </c>
      <c r="B443" s="43" t="inlineStr">
        <is>
          <t>Update 2026</t>
        </is>
      </c>
      <c r="C443" s="43" t="inlineStr">
        <is>
          <t>New record excluded</t>
        </is>
      </c>
      <c r="D443" s="43" t="n">
        <v>166</v>
      </c>
      <c r="E443" s="43" t="n"/>
      <c r="F443" s="43" t="n"/>
      <c r="G443" s="130" t="n">
        <v>166</v>
      </c>
      <c r="H443" s="130" t="n">
        <v>2026</v>
      </c>
      <c r="I443" s="41" t="inlineStr">
        <is>
          <t>Feasibility and Acceptability of AI-Powered Tools for Early Autism Screening in Egypt: Semistructured Focus Group Study</t>
        </is>
      </c>
      <c r="J443" s="43" t="inlineStr">
        <is>
          <t>10.2196/82564</t>
        </is>
      </c>
      <c r="K443" s="43" t="inlineStr">
        <is>
          <t>Pratheepan Yogarajah and Ammal M Metwally and Priyanka Chaurasia and Ghada A Elshaarawy and Shereen M El Khateeb and Engy A Ashaat and Amal Elsaeid and Nahed A Elghareeb and Amira S ElRifay</t>
        </is>
      </c>
      <c r="L443" s="41" t="inlineStr">
        <is>
          <t>Journal of Medical Internet Research</t>
        </is>
      </c>
      <c r="M443" s="43" t="inlineStr">
        <is>
          <t>article</t>
        </is>
      </c>
      <c r="N443" s="43" t="inlineStr">
        <is>
          <t>JMIR Publications Inc.</t>
        </is>
      </c>
      <c r="O443" s="43">
        <f>'Actualizacion_430'!B167</f>
        <v/>
      </c>
      <c r="P443" s="41">
        <f>'Actualizacion_430'!C167</f>
        <v/>
      </c>
      <c r="Q443" s="43">
        <f>'Actualizacion_430'!D167</f>
        <v/>
      </c>
      <c r="R443" s="43">
        <f>'Actualizacion_430'!E167</f>
        <v/>
      </c>
      <c r="S443" s="41">
        <f>'Actualizacion_430'!G167</f>
        <v/>
      </c>
      <c r="T443" s="41">
        <f>'Actualizacion_430'!I167</f>
        <v/>
      </c>
      <c r="U443" s="41">
        <f>'Actualizacion_430'!J167</f>
        <v/>
      </c>
      <c r="V443" s="43">
        <f>'Actualizacion_430'!K167</f>
        <v/>
      </c>
      <c r="W443" s="43">
        <f>'Actualizacion_430'!L167</f>
        <v/>
      </c>
      <c r="X443" s="43" t="inlineStr">
        <is>
          <t>https://doi.org/10.2196/82564</t>
        </is>
      </c>
      <c r="Y443" s="43" t="inlineStr">
        <is>
          <t>doi:10.2196/82564</t>
        </is>
      </c>
      <c r="Z443"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AA443" s="43" t="inlineStr">
        <is>
          <t>title_abstract_plus_targeted_primary_source_verification</t>
        </is>
      </c>
      <c r="AB443" s="43">
        <f>COUNTIF($A$2:$A$707,A443)</f>
        <v/>
      </c>
    </row>
    <row r="444" ht="32" customHeight="1">
      <c r="A444" s="43" t="inlineStr">
        <is>
          <t>U-0167</t>
        </is>
      </c>
      <c r="B444" s="43" t="inlineStr">
        <is>
          <t>Update 2026</t>
        </is>
      </c>
      <c r="C444" s="43" t="inlineStr">
        <is>
          <t>New record excluded</t>
        </is>
      </c>
      <c r="D444" s="43" t="n">
        <v>167</v>
      </c>
      <c r="E444" s="43" t="n"/>
      <c r="F444" s="43" t="n"/>
      <c r="G444" s="130" t="n">
        <v>167</v>
      </c>
      <c r="H444" s="130" t="n">
        <v>2026</v>
      </c>
      <c r="I444" s="41" t="inlineStr">
        <is>
          <t>Transforming Pediatric Care Through AI: Bridging the Digital Divide in Health Informatics</t>
        </is>
      </c>
      <c r="J444" s="43" t="inlineStr">
        <is>
          <t>10.2196/82108</t>
        </is>
      </c>
      <c r="K444" s="43" t="inlineStr">
        <is>
          <t>Mercy Mbogori-Kairichi and R Sterling Snead and Julia Marczika and Radha Ambalavanan and Gideon Towett and Alex Malioukis</t>
        </is>
      </c>
      <c r="L444" s="41" t="inlineStr">
        <is>
          <t>Online Journal of Public Health Informatics</t>
        </is>
      </c>
      <c r="M444" s="43" t="inlineStr">
        <is>
          <t>article</t>
        </is>
      </c>
      <c r="N444" s="43" t="inlineStr">
        <is>
          <t>JMIR Publications Inc.</t>
        </is>
      </c>
      <c r="O444" s="43">
        <f>'Actualizacion_430'!B168</f>
        <v/>
      </c>
      <c r="P444" s="41">
        <f>'Actualizacion_430'!C168</f>
        <v/>
      </c>
      <c r="Q444" s="43">
        <f>'Actualizacion_430'!D168</f>
        <v/>
      </c>
      <c r="R444" s="43">
        <f>'Actualizacion_430'!E168</f>
        <v/>
      </c>
      <c r="S444" s="41">
        <f>'Actualizacion_430'!G168</f>
        <v/>
      </c>
      <c r="T444" s="41">
        <f>'Actualizacion_430'!I168</f>
        <v/>
      </c>
      <c r="U444" s="41">
        <f>'Actualizacion_430'!J168</f>
        <v/>
      </c>
      <c r="V444" s="43">
        <f>'Actualizacion_430'!K168</f>
        <v/>
      </c>
      <c r="W444" s="43">
        <f>'Actualizacion_430'!L168</f>
        <v/>
      </c>
      <c r="X444" s="43" t="inlineStr">
        <is>
          <t>https://doi.org/10.2196/82108</t>
        </is>
      </c>
      <c r="Y444" s="43" t="inlineStr">
        <is>
          <t>doi:10.2196/82108</t>
        </is>
      </c>
      <c r="Z444" s="43" t="inlineStr">
        <is>
          <t>Health informatics and artificial intelligence (AI) technologies are increasingly influencing pediatric health care delivery across diverse health system contexts. These technologies offer opportunities to improve diagnostic accuracy, personalized treatment approaches, and access to care globally. This viewpoint examines how health and public health informatics frameworks, when integrated with AI technologies, may help address persistent challenges in global pediatric care delivery. This paper is a viewpoint informed by selected published studies and international digital health guidance rather than a systematic review. Evidence from clinical implementations suggests that AI applications embedded in standardized electronic health records can facilitate improved pediatric diagnostic processes. For instance, machine learning–based algorithms to diagnose serious bacterial infections among febrile infants have shown high diagnostic accuracy and reduced unnecessary invasive procedures in certain clinical contexts. Case studies from the Pediatric Emergency Care Applied Research Network decision rules, neonatal intensive care units, and autism screening programs reflect diverse applications of AI-enabled clinical decision support across pediatric settings. However, there are concerns regarding implementation due to limitations in interoperability of health information systems, gaps in data standardization, inadequate digital infrastructure in resource-limited settings, and issues related to algorithmic bias and equitable access. We argue that strategic development of interoperable health information systems, standardized data governance frameworks, and equitable digital infrastructure is essential to responsibly realize the potential of AI-enhanced pediatric care at scale.</t>
        </is>
      </c>
      <c r="AA444" s="43" t="inlineStr">
        <is>
          <t>title_abstract_plus_targeted_primary_source_verification</t>
        </is>
      </c>
      <c r="AB444" s="43">
        <f>COUNTIF($A$2:$A$707,A444)</f>
        <v/>
      </c>
    </row>
    <row r="445" ht="32" customHeight="1">
      <c r="A445" s="43" t="inlineStr">
        <is>
          <t>U-0168</t>
        </is>
      </c>
      <c r="B445" s="43" t="inlineStr">
        <is>
          <t>Update 2026</t>
        </is>
      </c>
      <c r="C445" s="43" t="inlineStr">
        <is>
          <t>New record excluded</t>
        </is>
      </c>
      <c r="D445" s="43" t="n">
        <v>168</v>
      </c>
      <c r="E445" s="43" t="n"/>
      <c r="F445" s="43" t="n"/>
      <c r="G445" s="130" t="n">
        <v>168</v>
      </c>
      <c r="H445" s="130" t="n">
        <v>2026</v>
      </c>
      <c r="I445" s="41" t="inlineStr">
        <is>
          <t>Deep learning for autism spectrum disorder</t>
        </is>
      </c>
      <c r="J445" s="43" t="inlineStr">
        <is>
          <t>10.1016/B978-0-443-41459-6.00014-6</t>
        </is>
      </c>
      <c r="K445" s="43" t="inlineStr">
        <is>
          <t>P Padmakumari and A Prasanth and Pham Chien Thang and S L Haran Perumal and S Vidivelli</t>
        </is>
      </c>
      <c r="L445" s="41" t="inlineStr">
        <is>
          <t>Deep Learning Applications in Neuroinformatics: Advances, Methods, and Perspectives</t>
        </is>
      </c>
      <c r="M445" s="43" t="inlineStr">
        <is>
          <t>article</t>
        </is>
      </c>
      <c r="N445" s="43" t="inlineStr">
        <is>
          <t>Elsevier</t>
        </is>
      </c>
      <c r="O445" s="43">
        <f>'Actualizacion_430'!B169</f>
        <v/>
      </c>
      <c r="P445" s="41">
        <f>'Actualizacion_430'!C169</f>
        <v/>
      </c>
      <c r="Q445" s="43">
        <f>'Actualizacion_430'!D169</f>
        <v/>
      </c>
      <c r="R445" s="43">
        <f>'Actualizacion_430'!E169</f>
        <v/>
      </c>
      <c r="S445" s="41">
        <f>'Actualizacion_430'!G169</f>
        <v/>
      </c>
      <c r="T445" s="41">
        <f>'Actualizacion_430'!I169</f>
        <v/>
      </c>
      <c r="U445" s="41">
        <f>'Actualizacion_430'!J169</f>
        <v/>
      </c>
      <c r="V445" s="43">
        <f>'Actualizacion_430'!K169</f>
        <v/>
      </c>
      <c r="W445" s="43">
        <f>'Actualizacion_430'!L169</f>
        <v/>
      </c>
      <c r="X445" s="43" t="inlineStr">
        <is>
          <t>https://www.sciencedirect.com/science/article/pii/B9780443414596000146</t>
        </is>
      </c>
      <c r="Y445" s="43" t="inlineStr">
        <is>
          <t>doi:10.1016/b978-0-443-41459-6.00014-6</t>
        </is>
      </c>
      <c r="Z445" s="43" t="inlineStr">
        <is>
          <t>Autism spectrum disorder (ASD) is a highly heterogeneous neurological condition characterized by repetitive and restricted behaviors, communication difficulties, and impaired social interactions. Traditional diagnostic approaches, which rely on behavioral measures, are often lengthy, subjective, and insufficient in capturing the underlying neurological features of the condition. Recent advancements in Deep learning (DL) have significantly transformed ASD research and clinical practice by enabling the computeraided discovery of hidden patterns within large multimodal datasets, including behavioral records, Electroencephalography, Magnetic resonance imaging (MRI), and functional MRI. Convolutional neural networks have emerged as reliable tools for detecting structural abnormalities in the brain, while recurrent neural networks are particularly effective in identifying sequential patterns in both behavioral and neural timeseries data. Additionally, autoencoders facilitate dimensionality reduction and feature extraction, enhancing neurobehavioral assessments, and generative adversarial networks are useful for data generation to model therapeutic responses. Collectively, these systems improve diagnostic accuracy, promote early detection, and enable predictive analytics for ASDspecific therapeutic planning. This chapter examines the applications and implications of DL across key modalities in ASD research, evaluates its potential for predictive modeling and therapy monitoring, and analyzes the ethical considerations of using artificial intelligence in diagnostics and interventions for ASD.</t>
        </is>
      </c>
      <c r="AA445" s="43" t="inlineStr">
        <is>
          <t>title_abstract_plus_targeted_primary_source_verification</t>
        </is>
      </c>
      <c r="AB445" s="43">
        <f>COUNTIF($A$2:$A$707,A445)</f>
        <v/>
      </c>
    </row>
    <row r="446" ht="32" customHeight="1">
      <c r="A446" s="43" t="inlineStr">
        <is>
          <t>U-0169</t>
        </is>
      </c>
      <c r="B446" s="43" t="inlineStr">
        <is>
          <t>Update 2026</t>
        </is>
      </c>
      <c r="C446" s="43" t="inlineStr">
        <is>
          <t>New full-text included (open full text)</t>
        </is>
      </c>
      <c r="D446" s="43" t="n">
        <v>169</v>
      </c>
      <c r="E446" s="43" t="n"/>
      <c r="F446" s="43" t="n"/>
      <c r="G446" s="130" t="n">
        <v>169</v>
      </c>
      <c r="H446" s="130" t="n">
        <v>2026</v>
      </c>
      <c r="I446" s="41" t="inlineStr">
        <is>
          <t>GPT-Powered Chatbot-Based Positive Psychology Intervention for Well-Being Among Parents of Children With Autism Spectrum Disorder: Single-Arm Mixed Methods Study</t>
        </is>
      </c>
      <c r="J446" s="43" t="inlineStr">
        <is>
          <t>10.2196/85060</t>
        </is>
      </c>
      <c r="K446" s="43" t="inlineStr">
        <is>
          <t>Wen Zhang and Rachel Yim Fong Leung and Ka Ki Mak and Haoyan Ge and Tyrone Tai On Kwok and Ricky Van Yip Tso and Anni Wang and Haixia Ma and Janet Y H Wong</t>
        </is>
      </c>
      <c r="L446" s="41" t="inlineStr">
        <is>
          <t>JMIR Formative Research</t>
        </is>
      </c>
      <c r="M446" s="43" t="inlineStr">
        <is>
          <t>article</t>
        </is>
      </c>
      <c r="N446" s="43" t="inlineStr">
        <is>
          <t>JMIR Publications Inc.</t>
        </is>
      </c>
      <c r="O446" s="43">
        <f>'Actualizacion_430'!B170</f>
        <v/>
      </c>
      <c r="P446" s="41">
        <f>'Actualizacion_430'!C170</f>
        <v/>
      </c>
      <c r="Q446" s="43">
        <f>'Actualizacion_430'!D170</f>
        <v/>
      </c>
      <c r="R446" s="43">
        <f>'Actualizacion_430'!E170</f>
        <v/>
      </c>
      <c r="S446" s="41">
        <f>'Actualizacion_430'!G170</f>
        <v/>
      </c>
      <c r="T446" s="41">
        <f>'Actualizacion_430'!I170</f>
        <v/>
      </c>
      <c r="U446" s="41">
        <f>'Actualizacion_430'!J170</f>
        <v/>
      </c>
      <c r="V446" s="43">
        <f>'Actualizacion_430'!K170</f>
        <v/>
      </c>
      <c r="W446" s="43">
        <f>'Actualizacion_430'!L170</f>
        <v/>
      </c>
      <c r="X446" s="43" t="inlineStr">
        <is>
          <t>https://doi.org/10.2196/85060</t>
        </is>
      </c>
      <c r="Y446" s="43" t="inlineStr">
        <is>
          <t>doi:10.2196/85060</t>
        </is>
      </c>
      <c r="Z446" s="43"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AA446" s="43" t="inlineStr">
        <is>
          <t>title_abstract_plus_targeted_primary_source_verification</t>
        </is>
      </c>
      <c r="AB446" s="43">
        <f>COUNTIF($A$2:$A$707,A446)</f>
        <v/>
      </c>
    </row>
    <row r="447" ht="32" customHeight="1">
      <c r="A447" s="43" t="inlineStr">
        <is>
          <t>U-0170</t>
        </is>
      </c>
      <c r="B447" s="43" t="inlineStr">
        <is>
          <t>Update 2026</t>
        </is>
      </c>
      <c r="C447" s="43" t="inlineStr">
        <is>
          <t>New record excluded</t>
        </is>
      </c>
      <c r="D447" s="43" t="n">
        <v>170</v>
      </c>
      <c r="E447" s="43" t="n"/>
      <c r="F447" s="43" t="n"/>
      <c r="G447" s="130" t="n">
        <v>170</v>
      </c>
      <c r="H447" s="130" t="n">
        <v>2026</v>
      </c>
      <c r="I447" s="41" t="inlineStr">
        <is>
          <t>Beyond the usual suspects: primary hypoparathyroidism driving seizure exacerbation in a patient with autism and shunted hydrocephalus</t>
        </is>
      </c>
      <c r="J447" s="43" t="inlineStr">
        <is>
          <t>10.1016/j.amjms.2025.12.212</t>
        </is>
      </c>
      <c r="K447" s="43" t="inlineStr">
        <is>
          <t>E R Sullivan-Ingram and C E Johnson and J C Nichols and R K Boykin and G Beauchamp</t>
        </is>
      </c>
      <c r="L447" s="41" t="inlineStr">
        <is>
          <t>The American Journal of the Medical Sciences</t>
        </is>
      </c>
      <c r="M447" s="43" t="inlineStr">
        <is>
          <t>article</t>
        </is>
      </c>
      <c r="N447" s="43" t="inlineStr">
        <is>
          <t>Elsevier BV</t>
        </is>
      </c>
      <c r="O447" s="43">
        <f>'Actualizacion_430'!B171</f>
        <v/>
      </c>
      <c r="P447" s="41">
        <f>'Actualizacion_430'!C171</f>
        <v/>
      </c>
      <c r="Q447" s="43">
        <f>'Actualizacion_430'!D171</f>
        <v/>
      </c>
      <c r="R447" s="43">
        <f>'Actualizacion_430'!E171</f>
        <v/>
      </c>
      <c r="S447" s="41">
        <f>'Actualizacion_430'!G171</f>
        <v/>
      </c>
      <c r="T447" s="41">
        <f>'Actualizacion_430'!I171</f>
        <v/>
      </c>
      <c r="U447" s="41">
        <f>'Actualizacion_430'!J171</f>
        <v/>
      </c>
      <c r="V447" s="43">
        <f>'Actualizacion_430'!K171</f>
        <v/>
      </c>
      <c r="W447" s="43">
        <f>'Actualizacion_430'!L171</f>
        <v/>
      </c>
      <c r="X447" s="43" t="inlineStr">
        <is>
          <t>https://www.sciencedirect.com/science/article/pii/S0002962925014910</t>
        </is>
      </c>
      <c r="Y447" s="43" t="inlineStr">
        <is>
          <t>doi:10.1016/j.amjms.2025.12.212</t>
        </is>
      </c>
      <c r="Z447" s="43" t="n"/>
      <c r="AA447" s="43" t="inlineStr">
        <is>
          <t>title_abstract_plus_targeted_primary_source_verification</t>
        </is>
      </c>
      <c r="AB447" s="43">
        <f>COUNTIF($A$2:$A$707,A447)</f>
        <v/>
      </c>
    </row>
    <row r="448" ht="32" customHeight="1">
      <c r="A448" s="43" t="inlineStr">
        <is>
          <t>U-0171</t>
        </is>
      </c>
      <c r="B448" s="43" t="inlineStr">
        <is>
          <t>Update 2026</t>
        </is>
      </c>
      <c r="C448" s="43" t="inlineStr">
        <is>
          <t>New full-text included (open full text)</t>
        </is>
      </c>
      <c r="D448" s="43" t="n">
        <v>171</v>
      </c>
      <c r="E448" s="43" t="n"/>
      <c r="F448" s="43" t="n"/>
      <c r="G448" s="130" t="n">
        <v>171</v>
      </c>
      <c r="H448" s="130" t="n">
        <v>2025</v>
      </c>
      <c r="I448" s="41" t="inlineStr">
        <is>
          <t>Artificial Intelligence Prediction of Individual Treatment Response to Smartphone-Based Mindfulness in Autistic Adults with Anxiety Symptoms: A Randomized Controlled Trial Analysis (Preprint)</t>
        </is>
      </c>
      <c r="J448" s="43" t="inlineStr">
        <is>
          <t>10.2196/89054</t>
        </is>
      </c>
      <c r="K448" s="43" t="inlineStr">
        <is>
          <t>Gun Ahn and Cindy Li and Aixin Liang and Wonchang Choi and Seoin Ahn and Clark Roberts and John Gabrieli</t>
        </is>
      </c>
      <c r="L448" s="41" t="inlineStr">
        <is>
          <t>JMIR AI</t>
        </is>
      </c>
      <c r="M448" s="43" t="inlineStr">
        <is>
          <t>article</t>
        </is>
      </c>
      <c r="N448" s="43" t="inlineStr">
        <is>
          <t>JMIR Publications Inc.</t>
        </is>
      </c>
      <c r="O448" s="43">
        <f>'Actualizacion_430'!B172</f>
        <v/>
      </c>
      <c r="P448" s="41">
        <f>'Actualizacion_430'!C172</f>
        <v/>
      </c>
      <c r="Q448" s="43">
        <f>'Actualizacion_430'!D172</f>
        <v/>
      </c>
      <c r="R448" s="43">
        <f>'Actualizacion_430'!E172</f>
        <v/>
      </c>
      <c r="S448" s="41">
        <f>'Actualizacion_430'!G172</f>
        <v/>
      </c>
      <c r="T448" s="41">
        <f>'Actualizacion_430'!I172</f>
        <v/>
      </c>
      <c r="U448" s="41">
        <f>'Actualizacion_430'!J172</f>
        <v/>
      </c>
      <c r="V448" s="43">
        <f>'Actualizacion_430'!K172</f>
        <v/>
      </c>
      <c r="W448" s="43">
        <f>'Actualizacion_430'!L172</f>
        <v/>
      </c>
      <c r="X448" s="43" t="inlineStr">
        <is>
          <t>https://ai.jmir.org/2026/1/e89054</t>
        </is>
      </c>
      <c r="Y448" s="43" t="inlineStr">
        <is>
          <t>doi:10.2196/89054</t>
        </is>
      </c>
      <c r="Z448" s="43" t="n"/>
      <c r="AA448" s="43" t="inlineStr">
        <is>
          <t>title_abstract_plus_targeted_primary_source_verification</t>
        </is>
      </c>
      <c r="AB448" s="43">
        <f>COUNTIF($A$2:$A$707,A448)</f>
        <v/>
      </c>
    </row>
    <row r="449" ht="32" customHeight="1">
      <c r="A449" s="43" t="inlineStr">
        <is>
          <t>U-0172</t>
        </is>
      </c>
      <c r="B449" s="43" t="inlineStr">
        <is>
          <t>Update 2026</t>
        </is>
      </c>
      <c r="C449" s="43" t="inlineStr">
        <is>
          <t>New full-text included (open full text)</t>
        </is>
      </c>
      <c r="D449" s="43" t="n">
        <v>172</v>
      </c>
      <c r="E449" s="43" t="n"/>
      <c r="F449" s="43" t="n"/>
      <c r="G449" s="130" t="n">
        <v>172</v>
      </c>
      <c r="H449" s="130" t="n">
        <v>2026</v>
      </c>
      <c r="I449" s="41" t="inlineStr">
        <is>
          <t>Evaluating Public Sentiment on Attention-Deficit/Hyperactivity Disorder and Autism Spectrum Disorder Compared With Other Mental Health Disorders From Posts on X (Formerly Known as Twitter): Longitudinal Analysis</t>
        </is>
      </c>
      <c r="J449" s="43" t="inlineStr">
        <is>
          <t>10.2196/74440</t>
        </is>
      </c>
      <c r="K449" s="43" t="inlineStr">
        <is>
          <t>Vitor Tiosso Batistetti and Facundo G Sanchez and Andrea Varaona and Francisco Lara-Abelenda and Mariana Pinto da Costa and Juan Pablo Chart-Pascual and Alberto Rodriguez-Quiroga and Javier Quintero and Miguel Angel Alvarez-Mon</t>
        </is>
      </c>
      <c r="L449" s="41" t="inlineStr">
        <is>
          <t>JMIR Infodemiology</t>
        </is>
      </c>
      <c r="M449" s="43" t="inlineStr">
        <is>
          <t>article</t>
        </is>
      </c>
      <c r="N449" s="43" t="inlineStr">
        <is>
          <t>JMIR Publications Inc.</t>
        </is>
      </c>
      <c r="O449" s="43">
        <f>'Actualizacion_430'!B173</f>
        <v/>
      </c>
      <c r="P449" s="41">
        <f>'Actualizacion_430'!C173</f>
        <v/>
      </c>
      <c r="Q449" s="43">
        <f>'Actualizacion_430'!D173</f>
        <v/>
      </c>
      <c r="R449" s="43">
        <f>'Actualizacion_430'!E173</f>
        <v/>
      </c>
      <c r="S449" s="41">
        <f>'Actualizacion_430'!G173</f>
        <v/>
      </c>
      <c r="T449" s="41">
        <f>'Actualizacion_430'!I173</f>
        <v/>
      </c>
      <c r="U449" s="41">
        <f>'Actualizacion_430'!J173</f>
        <v/>
      </c>
      <c r="V449" s="43">
        <f>'Actualizacion_430'!K173</f>
        <v/>
      </c>
      <c r="W449" s="43">
        <f>'Actualizacion_430'!L173</f>
        <v/>
      </c>
      <c r="X449" s="43" t="inlineStr">
        <is>
          <t>https://doi.org/10.2196/74440</t>
        </is>
      </c>
      <c r="Y449" s="43" t="inlineStr">
        <is>
          <t>doi:10.2196/74440</t>
        </is>
      </c>
      <c r="Z449"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AA449" s="43" t="inlineStr">
        <is>
          <t>title_abstract_plus_targeted_primary_source_verification</t>
        </is>
      </c>
      <c r="AB449" s="43">
        <f>COUNTIF($A$2:$A$707,A449)</f>
        <v/>
      </c>
    </row>
    <row r="450" ht="32" customHeight="1">
      <c r="A450" s="43" t="inlineStr">
        <is>
          <t>U-0173</t>
        </is>
      </c>
      <c r="B450" s="43" t="inlineStr">
        <is>
          <t>Update 2026</t>
        </is>
      </c>
      <c r="C450" s="43" t="inlineStr">
        <is>
          <t>New full-text included (open full text)</t>
        </is>
      </c>
      <c r="D450" s="43" t="n">
        <v>173</v>
      </c>
      <c r="E450" s="43" t="n"/>
      <c r="F450" s="43" t="n"/>
      <c r="G450" s="130" t="n">
        <v>173</v>
      </c>
      <c r="H450" s="130" t="n">
        <v>2025</v>
      </c>
      <c r="I450" s="41" t="inlineStr">
        <is>
          <t>From Click to Chat: A Comparative, Bilingual Study of Autism-Related Information on Websites and General-Purpose AI Chatbots (Preprint)</t>
        </is>
      </c>
      <c r="J450" s="43" t="inlineStr">
        <is>
          <t>10.2196/85196</t>
        </is>
      </c>
      <c r="K450" s="43" t="inlineStr">
        <is>
          <t>Valentin Nădășan and Ciprian-Rareș Păroiu and Alexandra Neguțescu and Elena-Gabriela Strete</t>
        </is>
      </c>
      <c r="L450" s="41" t="inlineStr">
        <is>
          <t>JMIR Formative Research</t>
        </is>
      </c>
      <c r="M450" s="43" t="inlineStr">
        <is>
          <t>article</t>
        </is>
      </c>
      <c r="N450" s="43" t="inlineStr">
        <is>
          <t>JMIR Publications Inc.</t>
        </is>
      </c>
      <c r="O450" s="43">
        <f>'Actualizacion_430'!B174</f>
        <v/>
      </c>
      <c r="P450" s="41">
        <f>'Actualizacion_430'!C174</f>
        <v/>
      </c>
      <c r="Q450" s="43">
        <f>'Actualizacion_430'!D174</f>
        <v/>
      </c>
      <c r="R450" s="43">
        <f>'Actualizacion_430'!E174</f>
        <v/>
      </c>
      <c r="S450" s="41">
        <f>'Actualizacion_430'!G174</f>
        <v/>
      </c>
      <c r="T450" s="41">
        <f>'Actualizacion_430'!I174</f>
        <v/>
      </c>
      <c r="U450" s="41">
        <f>'Actualizacion_430'!J174</f>
        <v/>
      </c>
      <c r="V450" s="43">
        <f>'Actualizacion_430'!K174</f>
        <v/>
      </c>
      <c r="W450" s="43">
        <f>'Actualizacion_430'!L174</f>
        <v/>
      </c>
      <c r="X450" s="43" t="inlineStr">
        <is>
          <t>https://formative.jmir.org/2026/1/e85196</t>
        </is>
      </c>
      <c r="Y450" s="43" t="inlineStr">
        <is>
          <t>doi:10.2196/85196</t>
        </is>
      </c>
      <c r="Z450" s="43" t="n"/>
      <c r="AA450" s="43" t="inlineStr">
        <is>
          <t>title_abstract_plus_targeted_primary_source_verification</t>
        </is>
      </c>
      <c r="AB450" s="43">
        <f>COUNTIF($A$2:$A$707,A450)</f>
        <v/>
      </c>
    </row>
    <row r="451" ht="32" customHeight="1">
      <c r="A451" s="43" t="inlineStr">
        <is>
          <t>U-0174</t>
        </is>
      </c>
      <c r="B451" s="43" t="inlineStr">
        <is>
          <t>Update 2026</t>
        </is>
      </c>
      <c r="C451" s="43" t="inlineStr">
        <is>
          <t>New record excluded</t>
        </is>
      </c>
      <c r="D451" s="43" t="n">
        <v>174</v>
      </c>
      <c r="E451" s="43" t="n"/>
      <c r="F451" s="43" t="n"/>
      <c r="G451" s="130" t="n">
        <v>174</v>
      </c>
      <c r="H451" s="130" t="n">
        <v>2026</v>
      </c>
      <c r="I451" s="41" t="inlineStr">
        <is>
          <t>Empowering caregivers of individuals with autism spectrum disorder through sensor-based monitoring of emotional dysregulation: A scoping review</t>
        </is>
      </c>
      <c r="J451" s="43" t="inlineStr">
        <is>
          <t>10.1016/j.ijmedinf.2026.106262</t>
        </is>
      </c>
      <c r="K451" s="43" t="inlineStr">
        <is>
          <t>Moid Sandhu and Siddique Latif and Andrew Bayor and Wei Lu and Mahnoosh Kholghi and Deepa Prabhu and David Silvera-Tawil</t>
        </is>
      </c>
      <c r="L451" s="41" t="inlineStr">
        <is>
          <t>International Journal of Medical Informatics</t>
        </is>
      </c>
      <c r="M451" s="43" t="inlineStr">
        <is>
          <t>article</t>
        </is>
      </c>
      <c r="N451" s="43" t="inlineStr">
        <is>
          <t>Elsevier Ireland Ltd</t>
        </is>
      </c>
      <c r="O451" s="43">
        <f>'Actualizacion_430'!B175</f>
        <v/>
      </c>
      <c r="P451" s="41">
        <f>'Actualizacion_430'!C175</f>
        <v/>
      </c>
      <c r="Q451" s="43">
        <f>'Actualizacion_430'!D175</f>
        <v/>
      </c>
      <c r="R451" s="43">
        <f>'Actualizacion_430'!E175</f>
        <v/>
      </c>
      <c r="S451" s="41">
        <f>'Actualizacion_430'!G175</f>
        <v/>
      </c>
      <c r="T451" s="41">
        <f>'Actualizacion_430'!I175</f>
        <v/>
      </c>
      <c r="U451" s="41">
        <f>'Actualizacion_430'!J175</f>
        <v/>
      </c>
      <c r="V451" s="43">
        <f>'Actualizacion_430'!K175</f>
        <v/>
      </c>
      <c r="W451" s="43">
        <f>'Actualizacion_430'!L175</f>
        <v/>
      </c>
      <c r="X451" s="43" t="inlineStr">
        <is>
          <t>https://www.sciencedirect.com/science/article/pii/S138650562600002X</t>
        </is>
      </c>
      <c r="Y451" s="43" t="inlineStr">
        <is>
          <t>doi:10.1016/j.ijmedinf.2026.106262</t>
        </is>
      </c>
      <c r="Z451"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AA451" s="43" t="inlineStr">
        <is>
          <t>title_abstract_plus_targeted_primary_source_verification</t>
        </is>
      </c>
      <c r="AB451" s="43">
        <f>COUNTIF($A$2:$A$707,A451)</f>
        <v/>
      </c>
    </row>
    <row r="452" ht="32" customHeight="1">
      <c r="A452" s="43" t="inlineStr">
        <is>
          <t>U-0175</t>
        </is>
      </c>
      <c r="B452" s="43" t="inlineStr">
        <is>
          <t>Update 2026</t>
        </is>
      </c>
      <c r="C452" s="43" t="inlineStr">
        <is>
          <t>New record excluded</t>
        </is>
      </c>
      <c r="D452" s="43" t="n">
        <v>175</v>
      </c>
      <c r="E452" s="43" t="n"/>
      <c r="F452" s="43" t="n"/>
      <c r="G452" s="130" t="n">
        <v>175</v>
      </c>
      <c r="H452" s="130" t="n">
        <v>2026</v>
      </c>
      <c r="I452" s="41" t="inlineStr">
        <is>
          <t>Removal notice to “Machine learning in automated diagnosis of autism spectrum disorder: a comprehensive review”(Computer Science Review, (2025), 56, C, (100730), (S1574013725000073), 10.1016/j.cosrev.2025.100730)</t>
        </is>
      </c>
      <c r="J452" s="43" t="inlineStr">
        <is>
          <t>10.1016/j.cosrev.2026.100959</t>
        </is>
      </c>
      <c r="K452" s="43" t="inlineStr">
        <is>
          <t>Khosro Rezaee</t>
        </is>
      </c>
      <c r="L452" s="41" t="inlineStr">
        <is>
          <t>Computer Science Review</t>
        </is>
      </c>
      <c r="M452" s="43" t="inlineStr">
        <is>
          <t>article</t>
        </is>
      </c>
      <c r="N452" s="43" t="inlineStr">
        <is>
          <t>Elsevier Ireland Ltd</t>
        </is>
      </c>
      <c r="O452" s="43">
        <f>'Actualizacion_430'!B176</f>
        <v/>
      </c>
      <c r="P452" s="41">
        <f>'Actualizacion_430'!C176</f>
        <v/>
      </c>
      <c r="Q452" s="43">
        <f>'Actualizacion_430'!D176</f>
        <v/>
      </c>
      <c r="R452" s="43">
        <f>'Actualizacion_430'!E176</f>
        <v/>
      </c>
      <c r="S452" s="41">
        <f>'Actualizacion_430'!G176</f>
        <v/>
      </c>
      <c r="T452" s="41">
        <f>'Actualizacion_430'!I176</f>
        <v/>
      </c>
      <c r="U452" s="41">
        <f>'Actualizacion_430'!J176</f>
        <v/>
      </c>
      <c r="V452" s="43">
        <f>'Actualizacion_430'!K176</f>
        <v/>
      </c>
      <c r="W452" s="43">
        <f>'Actualizacion_430'!L176</f>
        <v/>
      </c>
      <c r="X452" s="43" t="inlineStr">
        <is>
          <t>https://www.sciencedirect.com/science/article/pii/S1574013726000675</t>
        </is>
      </c>
      <c r="Y452" s="43" t="inlineStr">
        <is>
          <t>doi:10.1016/j.cosrev.2026.100959</t>
        </is>
      </c>
      <c r="Z452"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 for clarification, and the author stated that they were not aware of these concerns. The Editors-in-Chief have determined that this article should be removed because the integrity and reliability of the study cannot be relied upon, and because some images from the dataset were republished. The author agrees to this decision. Apologies are offered to the readers of the journal.</t>
        </is>
      </c>
      <c r="AA452" s="43" t="inlineStr">
        <is>
          <t>title_abstract_plus_targeted_primary_source_verification</t>
        </is>
      </c>
      <c r="AB452" s="43">
        <f>COUNTIF($A$2:$A$707,A452)</f>
        <v/>
      </c>
    </row>
    <row r="453" ht="32" customHeight="1">
      <c r="A453" s="43" t="inlineStr">
        <is>
          <t>U-0176</t>
        </is>
      </c>
      <c r="B453" s="43" t="inlineStr">
        <is>
          <t>Update 2026</t>
        </is>
      </c>
      <c r="C453" s="43" t="inlineStr">
        <is>
          <t>New record excluded</t>
        </is>
      </c>
      <c r="D453" s="43" t="n">
        <v>176</v>
      </c>
      <c r="E453" s="43" t="n"/>
      <c r="F453" s="43" t="n"/>
      <c r="G453" s="130" t="n">
        <v>176</v>
      </c>
      <c r="H453" s="130" t="n">
        <v>2026</v>
      </c>
      <c r="I453" s="41" t="inlineStr">
        <is>
          <t>Artificial Intelligence and Chatbot-Supported Interventions for Physical Activity and Obesity-related Lifestyle Behaviors: A Scoping Review with Attention to Family Involvement (Preprint)</t>
        </is>
      </c>
      <c r="J453" s="43" t="inlineStr">
        <is>
          <t>10.2196/98889</t>
        </is>
      </c>
      <c r="K453" s="43" t="inlineStr">
        <is>
          <t>Qianxia Jiang and Xiayu Summer Chen and Dev Patel and Keith Brazendale and Sualba Alejandro</t>
        </is>
      </c>
      <c r="L453" s="41" t="inlineStr">
        <is>
          <t>JMIR Pediatrics and Parenting</t>
        </is>
      </c>
      <c r="M453" s="43" t="inlineStr">
        <is>
          <t>article</t>
        </is>
      </c>
      <c r="N453" s="43" t="inlineStr">
        <is>
          <t>JMIR Publications Inc.</t>
        </is>
      </c>
      <c r="O453" s="43">
        <f>'Actualizacion_430'!B177</f>
        <v/>
      </c>
      <c r="P453" s="41">
        <f>'Actualizacion_430'!C177</f>
        <v/>
      </c>
      <c r="Q453" s="43">
        <f>'Actualizacion_430'!D177</f>
        <v/>
      </c>
      <c r="R453" s="43">
        <f>'Actualizacion_430'!E177</f>
        <v/>
      </c>
      <c r="S453" s="41">
        <f>'Actualizacion_430'!G177</f>
        <v/>
      </c>
      <c r="T453" s="41">
        <f>'Actualizacion_430'!I177</f>
        <v/>
      </c>
      <c r="U453" s="41">
        <f>'Actualizacion_430'!J177</f>
        <v/>
      </c>
      <c r="V453" s="43">
        <f>'Actualizacion_430'!K177</f>
        <v/>
      </c>
      <c r="W453" s="43">
        <f>'Actualizacion_430'!L177</f>
        <v/>
      </c>
      <c r="X453" s="43" t="inlineStr">
        <is>
          <t>https://doi.org/10.2196/98889</t>
        </is>
      </c>
      <c r="Y453" s="43" t="inlineStr">
        <is>
          <t>doi:10.2196/98889</t>
        </is>
      </c>
      <c r="Z453" s="43" t="n"/>
      <c r="AA453" s="43" t="inlineStr">
        <is>
          <t>title_abstract_plus_targeted_primary_source_verification</t>
        </is>
      </c>
      <c r="AB453" s="43">
        <f>COUNTIF($A$2:$A$707,A453)</f>
        <v/>
      </c>
    </row>
    <row r="454" ht="32" customHeight="1">
      <c r="A454" s="43" t="inlineStr">
        <is>
          <t>U-0177</t>
        </is>
      </c>
      <c r="B454" s="43" t="inlineStr">
        <is>
          <t>Update 2026</t>
        </is>
      </c>
      <c r="C454" s="43" t="inlineStr">
        <is>
          <t>New record excluded</t>
        </is>
      </c>
      <c r="D454" s="43" t="n">
        <v>177</v>
      </c>
      <c r="E454" s="43" t="n"/>
      <c r="F454" s="43" t="n"/>
      <c r="G454" s="130" t="n">
        <v>177</v>
      </c>
      <c r="H454" s="130" t="n">
        <v>2026</v>
      </c>
      <c r="I454" s="41" t="inlineStr">
        <is>
          <t>Design and Iterative Development of Serious Exergames for Children With Autism Spectrum Disorder: Formative Multiple-Case Pilot Study</t>
        </is>
      </c>
      <c r="J454" s="43" t="inlineStr">
        <is>
          <t>10.2196/77727</t>
        </is>
      </c>
      <c r="K454" s="43" t="inlineStr">
        <is>
          <t>Won Kim and Minwoo Seong and Seung Jun Kim</t>
        </is>
      </c>
      <c r="L454" s="41" t="inlineStr">
        <is>
          <t>JMIR Serious Games</t>
        </is>
      </c>
      <c r="M454" s="43" t="inlineStr">
        <is>
          <t>article</t>
        </is>
      </c>
      <c r="N454" s="43" t="inlineStr">
        <is>
          <t>JMIR Publications Inc.</t>
        </is>
      </c>
      <c r="O454" s="43">
        <f>'Actualizacion_430'!B178</f>
        <v/>
      </c>
      <c r="P454" s="41">
        <f>'Actualizacion_430'!C178</f>
        <v/>
      </c>
      <c r="Q454" s="43">
        <f>'Actualizacion_430'!D178</f>
        <v/>
      </c>
      <c r="R454" s="43">
        <f>'Actualizacion_430'!E178</f>
        <v/>
      </c>
      <c r="S454" s="41">
        <f>'Actualizacion_430'!G178</f>
        <v/>
      </c>
      <c r="T454" s="41">
        <f>'Actualizacion_430'!I178</f>
        <v/>
      </c>
      <c r="U454" s="41">
        <f>'Actualizacion_430'!J178</f>
        <v/>
      </c>
      <c r="V454" s="43">
        <f>'Actualizacion_430'!K178</f>
        <v/>
      </c>
      <c r="W454" s="43">
        <f>'Actualizacion_430'!L178</f>
        <v/>
      </c>
      <c r="X454" s="43" t="inlineStr">
        <is>
          <t>https://doi.org/10.2196/77727</t>
        </is>
      </c>
      <c r="Y454" s="43" t="inlineStr">
        <is>
          <t>doi:10.2196/77727</t>
        </is>
      </c>
      <c r="Z454" s="43" t="inlineStr">
        <is>
          <t>Background: Children with autism spectrum disorder (ASD) exhibit cognitive, motor, and social difficulties that affect engagement, causing developmental delays, behavioral challenges, and obesity—interrelated concerns in daily functioning and well-being. Although interactive interventions have incorporated physical activity, they often rely on limited physical involvement and lack iterative, expert-informed design, as built on pre-existing game frameworks. Physical activity is often operationalized as constrained input (eg, gestures or in-place actions) rather than exertion-intensive, whole-body exercise, and design guidance for adapting exercise content under ASD-oriented safety and cognitive-sensory constraints remains limited. These limitations highlight the need for exergames that promote sustained, full-body participation aligned with developmental goals, motivating formative, co-design with expertise and initial field testing in this population. Objective: We aim to iteratively design exercise-based serious games (SGs) for children with ASD through a structured, expert-informed co-design process involving 21 professionals across special education, adapted physical education, and human-computer interaction, and to examine feasibility and use contexts through an exploratory multiple-case pilot study. Methods: We derived serious exergames using 4 design methods—stakeholder interview, concept mapping, creative matrix, and visualize the vote. Two exergames—“Fruit Sorting Run” and “Hazard Avoiding Ride”—were developed, integrating full-body running and cycling movements into goal-directed tasks under ASD-oriented constraints. We conducted a multiple-case pilot with 3 children with ASD. During gameplay, caregivers labeled engagement using a binary input interface, and we conducted postsession caregiver interviews to capture complementary observations. Results: Engagement in both exergames tended to increase over normalized time. Generalized estimating equations with a logit link and an autoregressive working correlation of order 1 (AR1), including participant indicators, showed a statistically significant association between normalized time and engagement in Fruit Sorting Run (per 0.1 increase: β=0.48; odds ratio 1.62, 95% CI 1.09-2.38; P=.02) and Hazard Avoiding Ride (per 0.1 increase: β=0.66; odds ratio 1.93, 95% CI 1.04-3.60, P=.04). Caregiver interviews reinforced these findings, reporting increased attention, motivation, and enjoyment across both activities. Conclusions: The findings support the applicability of an expert-informed design approach and the viability of the resulting exergames, integrating goal-directed physical activity, virtual agent–based prompting, and stakeholder-informed considerations such as motor-cognitive alignment, interactive scaffolding, and support for daily living skills. Distinct from prior SG approaches that operationalize physical activity through discrete gestures or in-place interactions, the proposed exergames embed sustained, exertion-intensive, whole-body movement within structured gameplay. Within this exploratory multiple-case pilot, engagement trajectories tended to increase over time. These preliminary observations provide an initial basis for a testable hypothesis that exertion-intensive, full-body SGs with virtual agent–based prompting may be associated with increasing engagement over time, meriting further examination in larger samples and applied educational and therapeutic contexts.</t>
        </is>
      </c>
      <c r="AA454" s="43" t="inlineStr">
        <is>
          <t>title_abstract_plus_targeted_primary_source_verification</t>
        </is>
      </c>
      <c r="AB454" s="43">
        <f>COUNTIF($A$2:$A$707,A454)</f>
        <v/>
      </c>
    </row>
    <row r="455" ht="32" customHeight="1">
      <c r="A455" s="43" t="inlineStr">
        <is>
          <t>U-0178</t>
        </is>
      </c>
      <c r="B455" s="43" t="inlineStr">
        <is>
          <t>Update 2026</t>
        </is>
      </c>
      <c r="C455" s="43" t="inlineStr">
        <is>
          <t>New record excluded</t>
        </is>
      </c>
      <c r="D455" s="43" t="n">
        <v>178</v>
      </c>
      <c r="E455" s="43" t="n"/>
      <c r="F455" s="43" t="n"/>
      <c r="G455" s="130" t="n">
        <v>178</v>
      </c>
      <c r="H455" s="130" t="n">
        <v>2026</v>
      </c>
      <c r="I455" s="41" t="inlineStr">
        <is>
          <t>The digital phenotype: artificial intelligence–driven biomarkers and clinical analytics for autism spectrum disorder</t>
        </is>
      </c>
      <c r="J455" s="43" t="inlineStr">
        <is>
          <t>10.1016/B978-0-443-45875-0.00016-8</t>
        </is>
      </c>
      <c r="K455" s="43" t="inlineStr">
        <is>
          <t>Subhi Kumari and Ali Imam Abidi and Sandeep Kumar</t>
        </is>
      </c>
      <c r="L455" s="41" t="inlineStr">
        <is>
          <t>Smart Hospital Anatomy with Advanced Sensors</t>
        </is>
      </c>
      <c r="M455" s="43" t="inlineStr">
        <is>
          <t>article</t>
        </is>
      </c>
      <c r="N455" s="43" t="inlineStr">
        <is>
          <t>Elsevier</t>
        </is>
      </c>
      <c r="O455" s="43">
        <f>'Actualizacion_430'!B179</f>
        <v/>
      </c>
      <c r="P455" s="41">
        <f>'Actualizacion_430'!C179</f>
        <v/>
      </c>
      <c r="Q455" s="43">
        <f>'Actualizacion_430'!D179</f>
        <v/>
      </c>
      <c r="R455" s="43">
        <f>'Actualizacion_430'!E179</f>
        <v/>
      </c>
      <c r="S455" s="41">
        <f>'Actualizacion_430'!G179</f>
        <v/>
      </c>
      <c r="T455" s="41">
        <f>'Actualizacion_430'!I179</f>
        <v/>
      </c>
      <c r="U455" s="41">
        <f>'Actualizacion_430'!J179</f>
        <v/>
      </c>
      <c r="V455" s="43">
        <f>'Actualizacion_430'!K179</f>
        <v/>
      </c>
      <c r="W455" s="43">
        <f>'Actualizacion_430'!L179</f>
        <v/>
      </c>
      <c r="X455" s="43" t="inlineStr">
        <is>
          <t>https://www.sciencedirect.com/science/article/pii/B9780443458750000168</t>
        </is>
      </c>
      <c r="Y455" s="43" t="inlineStr">
        <is>
          <t>doi:10.1016/b978-0-443-45875-0.00016-8</t>
        </is>
      </c>
      <c r="Z455" s="43" t="n"/>
      <c r="AA455" s="43" t="inlineStr">
        <is>
          <t>title_abstract_plus_targeted_primary_source_verification</t>
        </is>
      </c>
      <c r="AB455" s="43">
        <f>COUNTIF($A$2:$A$707,A455)</f>
        <v/>
      </c>
    </row>
    <row r="456" ht="32" customHeight="1">
      <c r="A456" s="43" t="inlineStr">
        <is>
          <t>U-0179</t>
        </is>
      </c>
      <c r="B456" s="43" t="inlineStr">
        <is>
          <t>Update 2026</t>
        </is>
      </c>
      <c r="C456" s="43" t="inlineStr">
        <is>
          <t>New full-text included (open full text)</t>
        </is>
      </c>
      <c r="D456" s="43" t="n">
        <v>179</v>
      </c>
      <c r="E456" s="43" t="n"/>
      <c r="F456" s="43" t="n"/>
      <c r="G456" s="130" t="n">
        <v>179</v>
      </c>
      <c r="H456" s="130" t="n">
        <v>2025</v>
      </c>
      <c r="I456" s="41" t="inlineStr">
        <is>
          <t>Free Water Corrected Diffusion Magnetic Resonance Imaging Reveals Microstructural Alterations in Corpus Callosum Subregions of Preschool Children With Autism</t>
        </is>
      </c>
      <c r="J456" s="43" t="inlineStr">
        <is>
          <t>10.1002/hbm.70435</t>
        </is>
      </c>
      <c r="K456" s="43" t="inlineStr">
        <is>
          <t>Doudou Cao and Litong Ni and Qi Qi and Lan Zhou and Junyi Wang and Yijie Li and Wei Zhang and Jiayan Wei and Yixiu Luo and Yi Wang and Fan Zhang and Shijun Li</t>
        </is>
      </c>
      <c r="L456" s="41" t="inlineStr">
        <is>
          <t>Human Brain Mapping</t>
        </is>
      </c>
      <c r="M456" s="43" t="inlineStr">
        <is>
          <t>article</t>
        </is>
      </c>
      <c r="N456" s="43" t="inlineStr">
        <is>
          <t>John Wiley and Sons Inc</t>
        </is>
      </c>
      <c r="O456" s="43">
        <f>'Actualizacion_430'!B180</f>
        <v/>
      </c>
      <c r="P456" s="41">
        <f>'Actualizacion_430'!C180</f>
        <v/>
      </c>
      <c r="Q456" s="43">
        <f>'Actualizacion_430'!D180</f>
        <v/>
      </c>
      <c r="R456" s="43">
        <f>'Actualizacion_430'!E180</f>
        <v/>
      </c>
      <c r="S456" s="41">
        <f>'Actualizacion_430'!G180</f>
        <v/>
      </c>
      <c r="T456" s="41">
        <f>'Actualizacion_430'!I180</f>
        <v/>
      </c>
      <c r="U456" s="41">
        <f>'Actualizacion_430'!J180</f>
        <v/>
      </c>
      <c r="V456" s="43">
        <f>'Actualizacion_430'!K180</f>
        <v/>
      </c>
      <c r="W456" s="43">
        <f>'Actualizacion_430'!L180</f>
        <v/>
      </c>
      <c r="X456" s="43" t="inlineStr">
        <is>
          <t>https://doi.org/10.1002/hbm.70435</t>
        </is>
      </c>
      <c r="Y456" s="43" t="inlineStr">
        <is>
          <t>doi:10.1002/hbm.70435</t>
        </is>
      </c>
      <c r="Z456"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AA456" s="43" t="inlineStr">
        <is>
          <t>title_abstract_plus_targeted_primary_source_verification</t>
        </is>
      </c>
      <c r="AB456" s="43">
        <f>COUNTIF($A$2:$A$707,A456)</f>
        <v/>
      </c>
    </row>
    <row r="457" ht="32" customHeight="1">
      <c r="A457" s="43" t="inlineStr">
        <is>
          <t>U-0180</t>
        </is>
      </c>
      <c r="B457" s="43" t="inlineStr">
        <is>
          <t>Update 2026</t>
        </is>
      </c>
      <c r="C457" s="43" t="inlineStr">
        <is>
          <t>New provisional candidate</t>
        </is>
      </c>
      <c r="D457" s="43" t="n">
        <v>180</v>
      </c>
      <c r="E457" s="43" t="n"/>
      <c r="F457" s="43" t="n"/>
      <c r="G457" s="130" t="n">
        <v>180</v>
      </c>
      <c r="H457" s="130" t="n">
        <v>2026</v>
      </c>
      <c r="I457" s="41" t="inlineStr">
        <is>
          <t>The effect of spatial and intensity level augmentation of structural magnetic resonance images on autism diagnosis model</t>
        </is>
      </c>
      <c r="J457" s="43" t="inlineStr">
        <is>
          <t>10.1016/j.ajp.2026.104830</t>
        </is>
      </c>
      <c r="K457" s="43" t="inlineStr">
        <is>
          <t>D Swainson Sujana and Peter Augustin D</t>
        </is>
      </c>
      <c r="L457" s="41" t="inlineStr">
        <is>
          <t>Asian Journal of Psychiatry</t>
        </is>
      </c>
      <c r="M457" s="43" t="inlineStr">
        <is>
          <t>article</t>
        </is>
      </c>
      <c r="N457" s="43" t="inlineStr">
        <is>
          <t>Elsevier B.V.</t>
        </is>
      </c>
      <c r="O457" s="43">
        <f>'Actualizacion_430'!B181</f>
        <v/>
      </c>
      <c r="P457" s="41">
        <f>'Actualizacion_430'!C181</f>
        <v/>
      </c>
      <c r="Q457" s="43">
        <f>'Actualizacion_430'!D181</f>
        <v/>
      </c>
      <c r="R457" s="43">
        <f>'Actualizacion_430'!E181</f>
        <v/>
      </c>
      <c r="S457" s="41">
        <f>'Actualizacion_430'!G181</f>
        <v/>
      </c>
      <c r="T457" s="41">
        <f>'Actualizacion_430'!I181</f>
        <v/>
      </c>
      <c r="U457" s="41">
        <f>'Actualizacion_430'!J181</f>
        <v/>
      </c>
      <c r="V457" s="43">
        <f>'Actualizacion_430'!K181</f>
        <v/>
      </c>
      <c r="W457" s="43">
        <f>'Actualizacion_430'!L181</f>
        <v/>
      </c>
      <c r="X457" s="43" t="inlineStr">
        <is>
          <t>https://doi.org/10.1016/j.ajp.2026.104830</t>
        </is>
      </c>
      <c r="Y457" s="43" t="inlineStr">
        <is>
          <t>doi:10.1016/j.ajp.2026.104830</t>
        </is>
      </c>
      <c r="Z457"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AA457" s="43" t="inlineStr">
        <is>
          <t>title_abstract_plus_targeted_primary_source_verification</t>
        </is>
      </c>
      <c r="AB457" s="43">
        <f>COUNTIF($A$2:$A$707,A457)</f>
        <v/>
      </c>
    </row>
    <row r="458" ht="32" customHeight="1">
      <c r="A458" s="43" t="inlineStr">
        <is>
          <t>U-0181</t>
        </is>
      </c>
      <c r="B458" s="43" t="inlineStr">
        <is>
          <t>Update 2026</t>
        </is>
      </c>
      <c r="C458" s="43" t="inlineStr">
        <is>
          <t>New provisional candidate</t>
        </is>
      </c>
      <c r="D458" s="43" t="n">
        <v>181</v>
      </c>
      <c r="E458" s="43" t="n"/>
      <c r="F458" s="43" t="n"/>
      <c r="G458" s="130" t="n">
        <v>181</v>
      </c>
      <c r="H458" s="130" t="n">
        <v>2026</v>
      </c>
      <c r="I458" s="41" t="inlineStr">
        <is>
          <t>Human-centered AI for inclusive tourism: enhancing travel planning for adults with autism spectrum disorder</t>
        </is>
      </c>
      <c r="J458" s="43" t="inlineStr">
        <is>
          <t>10.1016/j.ijhcs.2025.103696</t>
        </is>
      </c>
      <c r="K458" s="43" t="inlineStr">
        <is>
          <t>Noemi Mauro and Fabio Ferrero and Liliana Ardissono and Federica Cena</t>
        </is>
      </c>
      <c r="L458" s="41" t="inlineStr">
        <is>
          <t>International Journal of Human Computer Studies</t>
        </is>
      </c>
      <c r="M458" s="43" t="inlineStr">
        <is>
          <t>article</t>
        </is>
      </c>
      <c r="N458" s="43" t="inlineStr">
        <is>
          <t>Academic Press</t>
        </is>
      </c>
      <c r="O458" s="43">
        <f>'Actualizacion_430'!B182</f>
        <v/>
      </c>
      <c r="P458" s="41">
        <f>'Actualizacion_430'!C182</f>
        <v/>
      </c>
      <c r="Q458" s="43">
        <f>'Actualizacion_430'!D182</f>
        <v/>
      </c>
      <c r="R458" s="43">
        <f>'Actualizacion_430'!E182</f>
        <v/>
      </c>
      <c r="S458" s="41">
        <f>'Actualizacion_430'!G182</f>
        <v/>
      </c>
      <c r="T458" s="41">
        <f>'Actualizacion_430'!I182</f>
        <v/>
      </c>
      <c r="U458" s="41">
        <f>'Actualizacion_430'!J182</f>
        <v/>
      </c>
      <c r="V458" s="43">
        <f>'Actualizacion_430'!K182</f>
        <v/>
      </c>
      <c r="W458" s="43">
        <f>'Actualizacion_430'!L182</f>
        <v/>
      </c>
      <c r="X458" s="43" t="inlineStr">
        <is>
          <t>https://www.sciencedirect.com/science/article/pii/S1071581925002514</t>
        </is>
      </c>
      <c r="Y458" s="43" t="inlineStr">
        <is>
          <t>doi:10.1016/j.ijhcs.2025.103696</t>
        </is>
      </c>
      <c r="Z458" s="43"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AA458" s="43" t="inlineStr">
        <is>
          <t>title_abstract_plus_targeted_primary_source_verification</t>
        </is>
      </c>
      <c r="AB458" s="43">
        <f>COUNTIF($A$2:$A$707,A458)</f>
        <v/>
      </c>
    </row>
    <row r="459" ht="32" customHeight="1">
      <c r="A459" s="43" t="inlineStr">
        <is>
          <t>U-0182</t>
        </is>
      </c>
      <c r="B459" s="43" t="inlineStr">
        <is>
          <t>Update 2026</t>
        </is>
      </c>
      <c r="C459" s="43" t="inlineStr">
        <is>
          <t>New full-text included (open full text)</t>
        </is>
      </c>
      <c r="D459" s="43" t="n">
        <v>182</v>
      </c>
      <c r="E459" s="43" t="n"/>
      <c r="F459" s="43" t="n"/>
      <c r="G459" s="130" t="n">
        <v>182</v>
      </c>
      <c r="H459" s="130" t="n">
        <v>2026</v>
      </c>
      <c r="I459" s="41" t="inlineStr">
        <is>
          <t>Label leakage unmasked: a trustworthy-AI audit of autism screening models using the CLEAR-RD framework.</t>
        </is>
      </c>
      <c r="J459" s="43" t="inlineStr">
        <is>
          <t>10.3389/fpubh.2026.1881829</t>
        </is>
      </c>
      <c r="K459" s="43" t="inlineStr">
        <is>
          <t>Boulbaba Ben Ammar and Walid Karamti</t>
        </is>
      </c>
      <c r="L459" s="41" t="inlineStr">
        <is>
          <t>Frontiers in public health</t>
        </is>
      </c>
      <c r="M459" s="43" t="inlineStr">
        <is>
          <t>article</t>
        </is>
      </c>
      <c r="N459" s="43" t="inlineStr">
        <is>
          <t>Frontiers Media SA</t>
        </is>
      </c>
      <c r="O459" s="43">
        <f>'Actualizacion_430'!B183</f>
        <v/>
      </c>
      <c r="P459" s="41">
        <f>'Actualizacion_430'!C183</f>
        <v/>
      </c>
      <c r="Q459" s="43">
        <f>'Actualizacion_430'!D183</f>
        <v/>
      </c>
      <c r="R459" s="43">
        <f>'Actualizacion_430'!E183</f>
        <v/>
      </c>
      <c r="S459" s="41">
        <f>'Actualizacion_430'!G183</f>
        <v/>
      </c>
      <c r="T459" s="41">
        <f>'Actualizacion_430'!I183</f>
        <v/>
      </c>
      <c r="U459" s="41">
        <f>'Actualizacion_430'!J183</f>
        <v/>
      </c>
      <c r="V459" s="43">
        <f>'Actualizacion_430'!K183</f>
        <v/>
      </c>
      <c r="W459" s="43">
        <f>'Actualizacion_430'!L183</f>
        <v/>
      </c>
      <c r="X459" s="43" t="inlineStr">
        <is>
          <t>http://www.ncbi.nlm.nih.gov/pubmed/42454314 http://www.pubmedcentral.nih.gov/articlerender.fcgi?artid=PMC13365301</t>
        </is>
      </c>
      <c r="Y459" s="43" t="inlineStr">
        <is>
          <t>doi:10.3389/fpubh.2026.1881829</t>
        </is>
      </c>
      <c r="Z459" s="43"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AA459" s="43" t="inlineStr">
        <is>
          <t>title_abstract_plus_targeted_primary_source_verification</t>
        </is>
      </c>
      <c r="AB459" s="43">
        <f>COUNTIF($A$2:$A$707,A459)</f>
        <v/>
      </c>
    </row>
    <row r="460" ht="32" customHeight="1">
      <c r="A460" s="43" t="inlineStr">
        <is>
          <t>U-0183</t>
        </is>
      </c>
      <c r="B460" s="43" t="inlineStr">
        <is>
          <t>Update 2026</t>
        </is>
      </c>
      <c r="C460" s="43" t="inlineStr">
        <is>
          <t>New provisional candidate</t>
        </is>
      </c>
      <c r="D460" s="43" t="n">
        <v>183</v>
      </c>
      <c r="E460" s="43" t="n"/>
      <c r="F460" s="43" t="n"/>
      <c r="G460" s="130" t="n">
        <v>183</v>
      </c>
      <c r="H460" s="130" t="n">
        <v>2025</v>
      </c>
      <c r="I460" s="41" t="inlineStr">
        <is>
          <t>Adaptive Multi-Scale Dynamic Graph Representation Learning With Overlapping Community-Awareness for ASD Classification</t>
        </is>
      </c>
      <c r="J460" s="43" t="inlineStr">
        <is>
          <t>10.1109/JBHI.2025.3622540</t>
        </is>
      </c>
      <c r="K460" s="43" t="inlineStr">
        <is>
          <t>Wenwen Zeng and Feiyu Yin and Pengfei Song and Yonghuang Wu and Chengqian Zhao and Guoqing Wu and Jinhua Yu</t>
        </is>
      </c>
      <c r="L460" s="41" t="inlineStr">
        <is>
          <t>IEEE Journal of Biomedical and Health Informatics</t>
        </is>
      </c>
      <c r="M460" s="43" t="inlineStr">
        <is>
          <t>article</t>
        </is>
      </c>
      <c r="N460" s="43" t="inlineStr">
        <is>
          <t>Institute of Electrical and Electronics Engineers Inc.</t>
        </is>
      </c>
      <c r="O460" s="43">
        <f>'Actualizacion_430'!B184</f>
        <v/>
      </c>
      <c r="P460" s="41">
        <f>'Actualizacion_430'!C184</f>
        <v/>
      </c>
      <c r="Q460" s="43">
        <f>'Actualizacion_430'!D184</f>
        <v/>
      </c>
      <c r="R460" s="43">
        <f>'Actualizacion_430'!E184</f>
        <v/>
      </c>
      <c r="S460" s="41">
        <f>'Actualizacion_430'!G184</f>
        <v/>
      </c>
      <c r="T460" s="41">
        <f>'Actualizacion_430'!I184</f>
        <v/>
      </c>
      <c r="U460" s="41">
        <f>'Actualizacion_430'!J184</f>
        <v/>
      </c>
      <c r="V460" s="43">
        <f>'Actualizacion_430'!K184</f>
        <v/>
      </c>
      <c r="W460" s="43">
        <f>'Actualizacion_430'!L184</f>
        <v/>
      </c>
      <c r="X460" s="43" t="inlineStr">
        <is>
          <t>https://doi.org/10.1109/JBHI.2025.3622540</t>
        </is>
      </c>
      <c r="Y460" s="43" t="inlineStr">
        <is>
          <t>doi:10.1109/jbhi.2025.3622540</t>
        </is>
      </c>
      <c r="Z460"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AA460" s="43" t="inlineStr">
        <is>
          <t>title_abstract_plus_targeted_primary_source_verification</t>
        </is>
      </c>
      <c r="AB460" s="43">
        <f>COUNTIF($A$2:$A$707,A460)</f>
        <v/>
      </c>
    </row>
    <row r="461" ht="32" customHeight="1">
      <c r="A461" s="43" t="inlineStr">
        <is>
          <t>U-0184</t>
        </is>
      </c>
      <c r="B461" s="43" t="inlineStr">
        <is>
          <t>Update 2026</t>
        </is>
      </c>
      <c r="C461" s="43" t="inlineStr">
        <is>
          <t>New record excluded</t>
        </is>
      </c>
      <c r="D461" s="43" t="n">
        <v>184</v>
      </c>
      <c r="E461" s="43" t="n"/>
      <c r="F461" s="43" t="n"/>
      <c r="G461" s="130" t="n">
        <v>184</v>
      </c>
      <c r="H461" s="130" t="n">
        <v>2026</v>
      </c>
      <c r="I461" s="41" t="inlineStr">
        <is>
          <t>Expression of Concern on "A deep learning algorithm-based visual strategy intervention study for children with autism spectrum disorders - extraction and detection of children's behavioral features".</t>
        </is>
      </c>
      <c r="J461" s="43" t="inlineStr">
        <is>
          <t>10.26355/eurrev_202603_37714</t>
        </is>
      </c>
      <c r="K461" s="43" t="inlineStr">
        <is>
          <t>No Authors listed</t>
        </is>
      </c>
      <c r="L461" s="41" t="inlineStr">
        <is>
          <t>European review for medical and pharmacological sciences</t>
        </is>
      </c>
      <c r="M461" s="43" t="inlineStr">
        <is>
          <t>article</t>
        </is>
      </c>
      <c r="N461" s="43" t="n"/>
      <c r="O461" s="43">
        <f>'Actualizacion_430'!B185</f>
        <v/>
      </c>
      <c r="P461" s="41">
        <f>'Actualizacion_430'!C185</f>
        <v/>
      </c>
      <c r="Q461" s="43">
        <f>'Actualizacion_430'!D185</f>
        <v/>
      </c>
      <c r="R461" s="43">
        <f>'Actualizacion_430'!E185</f>
        <v/>
      </c>
      <c r="S461" s="41">
        <f>'Actualizacion_430'!G185</f>
        <v/>
      </c>
      <c r="T461" s="41">
        <f>'Actualizacion_430'!I185</f>
        <v/>
      </c>
      <c r="U461" s="41">
        <f>'Actualizacion_430'!J185</f>
        <v/>
      </c>
      <c r="V461" s="43">
        <f>'Actualizacion_430'!K185</f>
        <v/>
      </c>
      <c r="W461" s="43">
        <f>'Actualizacion_430'!L185</f>
        <v/>
      </c>
      <c r="X461" s="43" t="inlineStr">
        <is>
          <t>http://www.ncbi.nlm.nih.gov/pubmed/41925352</t>
        </is>
      </c>
      <c r="Y461" s="43" t="inlineStr">
        <is>
          <t>doi:10.26355/eurrev_202603_37714</t>
        </is>
      </c>
      <c r="Z461" s="43" t="inlineStr">
        <is>
          <t>The Editor in Chief and the Publisher are issuing an expression of concern regarding the following article: Lin Y. A deep learning algorithm-based visual strategy intervention study for children with autism spectrum disorders - extraction and detection of children's behavioral features. Eur Rev Med Pharmacol Sci 2023; 27 (11): 4914-4928-DOI: 10.26355/eurrev_202306_32608-PMID: 37318465. Following third-party notification raising concerns about the relevance of some references cited in the manuscript, the journal initiated an editorial review of the article. This review identified that several references appear unrelated to the context in which they are cited. The authors were contacted on multiple occasions and invited to provide clarification; however, no response has been received to date. In accordance with the journal's editorial policies and the Committee on Publication Ethics (COPE) guidelines, the Editors are issuing this Expression of Concern to alert readers while the matter remains unresolved. The journal will update the record if further information becomes available. The Publisher apologizes for any inconvenience this may cause.</t>
        </is>
      </c>
      <c r="AA461" s="43" t="inlineStr">
        <is>
          <t>title_abstract_plus_targeted_primary_source_verification</t>
        </is>
      </c>
      <c r="AB461" s="43">
        <f>COUNTIF($A$2:$A$707,A461)</f>
        <v/>
      </c>
    </row>
    <row r="462" ht="32" customHeight="1">
      <c r="A462" s="43" t="inlineStr">
        <is>
          <t>U-0185</t>
        </is>
      </c>
      <c r="B462" s="43" t="inlineStr">
        <is>
          <t>Update 2026</t>
        </is>
      </c>
      <c r="C462" s="43" t="inlineStr">
        <is>
          <t>New full-text included (open full text)</t>
        </is>
      </c>
      <c r="D462" s="43" t="n">
        <v>185</v>
      </c>
      <c r="E462" s="43" t="n"/>
      <c r="F462" s="43" t="n"/>
      <c r="G462" s="130" t="n">
        <v>185</v>
      </c>
      <c r="H462" s="130" t="n">
        <v>2026</v>
      </c>
      <c r="I462" s="41" t="inlineStr">
        <is>
          <t>Early multimodal behavioral cues in autism: a micro-analytical exploration of actions, gestures and speech during naturalistic parent-child interactions</t>
        </is>
      </c>
      <c r="J462" s="43" t="inlineStr">
        <is>
          <t>10.1016/j.ijchp.2026.100664</t>
        </is>
      </c>
      <c r="K462" s="43" t="inlineStr">
        <is>
          <t>M Mastrogiuseppe and F I Famà and R Bruschetta and E Leonardi and A Campisi and S Aiello and C Carrozza and A Ruggeri and S Baieli and S Campisi and L Turriziani and G Di Rosa and M V Lombardo and G Tartarisco and O Capirci and G Pioggia and L Ruta</t>
        </is>
      </c>
      <c r="L462" s="41" t="inlineStr">
        <is>
          <t>International Journal of Clinical and Health Psychology</t>
        </is>
      </c>
      <c r="M462" s="43" t="inlineStr">
        <is>
          <t>article</t>
        </is>
      </c>
      <c r="N462" s="43" t="inlineStr">
        <is>
          <t>Elsevier B.V.</t>
        </is>
      </c>
      <c r="O462" s="43">
        <f>'Actualizacion_430'!B186</f>
        <v/>
      </c>
      <c r="P462" s="41">
        <f>'Actualizacion_430'!C186</f>
        <v/>
      </c>
      <c r="Q462" s="43">
        <f>'Actualizacion_430'!D186</f>
        <v/>
      </c>
      <c r="R462" s="43">
        <f>'Actualizacion_430'!E186</f>
        <v/>
      </c>
      <c r="S462" s="41">
        <f>'Actualizacion_430'!G186</f>
        <v/>
      </c>
      <c r="T462" s="41">
        <f>'Actualizacion_430'!I186</f>
        <v/>
      </c>
      <c r="U462" s="41">
        <f>'Actualizacion_430'!J186</f>
        <v/>
      </c>
      <c r="V462" s="43">
        <f>'Actualizacion_430'!K186</f>
        <v/>
      </c>
      <c r="W462" s="43">
        <f>'Actualizacion_430'!L186</f>
        <v/>
      </c>
      <c r="X462" s="43" t="inlineStr">
        <is>
          <t>https://www.sciencedirect.com/science/article/pii/S1697260026000025</t>
        </is>
      </c>
      <c r="Y462" s="43" t="inlineStr">
        <is>
          <t>doi:10.1016/j.ijchp.2026.100664</t>
        </is>
      </c>
      <c r="Z462" s="43"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AA462" s="43" t="inlineStr">
        <is>
          <t>title_abstract_plus_targeted_primary_source_verification</t>
        </is>
      </c>
      <c r="AB462" s="43">
        <f>COUNTIF($A$2:$A$707,A462)</f>
        <v/>
      </c>
    </row>
    <row r="463" ht="32" customHeight="1">
      <c r="A463" s="43" t="inlineStr">
        <is>
          <t>U-0186</t>
        </is>
      </c>
      <c r="B463" s="43" t="inlineStr">
        <is>
          <t>Update 2026</t>
        </is>
      </c>
      <c r="C463" s="43" t="inlineStr">
        <is>
          <t>New full-text included (open full text)</t>
        </is>
      </c>
      <c r="D463" s="43" t="n">
        <v>186</v>
      </c>
      <c r="E463" s="43" t="n"/>
      <c r="F463" s="43" t="n"/>
      <c r="G463" s="130" t="n">
        <v>186</v>
      </c>
      <c r="H463" s="130" t="n">
        <v>2026</v>
      </c>
      <c r="I463" s="41" t="inlineStr">
        <is>
          <t>Mood instability and mental health service use in autism and attention-deficit/hyperactivity disorder: a natural language processing analysis of CRIS electronic healthcare records from 21 906 children and adolescents.</t>
        </is>
      </c>
      <c r="J463" s="43" t="inlineStr">
        <is>
          <t>10.1136/bmjment-2026-302488</t>
        </is>
      </c>
      <c r="K463" s="43" t="inlineStr">
        <is>
          <t>Asilay Seker and Seungyoung Kim and Susie Chandler and Craig Colling and Rashmi Patel and Edmund Sonuga-Barke and Johnny Downs</t>
        </is>
      </c>
      <c r="L463" s="41" t="inlineStr">
        <is>
          <t>BMJ mental health</t>
        </is>
      </c>
      <c r="M463" s="43" t="inlineStr">
        <is>
          <t>article</t>
        </is>
      </c>
      <c r="N463" s="43" t="inlineStr">
        <is>
          <t>BMJ</t>
        </is>
      </c>
      <c r="O463" s="43">
        <f>'Actualizacion_430'!B187</f>
        <v/>
      </c>
      <c r="P463" s="41">
        <f>'Actualizacion_430'!C187</f>
        <v/>
      </c>
      <c r="Q463" s="43">
        <f>'Actualizacion_430'!D187</f>
        <v/>
      </c>
      <c r="R463" s="43">
        <f>'Actualizacion_430'!E187</f>
        <v/>
      </c>
      <c r="S463" s="41">
        <f>'Actualizacion_430'!G187</f>
        <v/>
      </c>
      <c r="T463" s="41">
        <f>'Actualizacion_430'!I187</f>
        <v/>
      </c>
      <c r="U463" s="41">
        <f>'Actualizacion_430'!J187</f>
        <v/>
      </c>
      <c r="V463" s="43">
        <f>'Actualizacion_430'!K187</f>
        <v/>
      </c>
      <c r="W463" s="43">
        <f>'Actualizacion_430'!L187</f>
        <v/>
      </c>
      <c r="X463" s="43" t="inlineStr">
        <is>
          <t>http://www.ncbi.nlm.nih.gov/pubmed/42320910 http://www.pubmedcentral.nih.gov/articlerender.fcgi?artid=PMC13288977</t>
        </is>
      </c>
      <c r="Y463" s="43" t="inlineStr">
        <is>
          <t>doi:10.1136/bmjment-2026-302488</t>
        </is>
      </c>
      <c r="Z463" s="43"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AA463" s="43" t="inlineStr">
        <is>
          <t>title_abstract_plus_targeted_primary_source_verification</t>
        </is>
      </c>
      <c r="AB463" s="43">
        <f>COUNTIF($A$2:$A$707,A463)</f>
        <v/>
      </c>
    </row>
    <row r="464" ht="32" customHeight="1">
      <c r="A464" s="43" t="inlineStr">
        <is>
          <t>U-0187</t>
        </is>
      </c>
      <c r="B464" s="43" t="inlineStr">
        <is>
          <t>Update 2026</t>
        </is>
      </c>
      <c r="C464" s="43" t="inlineStr">
        <is>
          <t>New provisional candidate</t>
        </is>
      </c>
      <c r="D464" s="43" t="n">
        <v>187</v>
      </c>
      <c r="E464" s="43" t="n"/>
      <c r="F464" s="43" t="n"/>
      <c r="G464" s="130" t="n">
        <v>187</v>
      </c>
      <c r="H464" s="130" t="n">
        <v>2026</v>
      </c>
      <c r="I464" s="41" t="inlineStr">
        <is>
          <t>Early Identification of Autism Spectrum Disorder using a Hybrid ViT–Mamba Multimodal Architecture</t>
        </is>
      </c>
      <c r="J464" s="43" t="inlineStr">
        <is>
          <t>10.1016/j.procs.2026.06.363</t>
        </is>
      </c>
      <c r="K464" s="43" t="inlineStr">
        <is>
          <t>Yeddula Vamsi Krishna and Akshat Agarwal and Karthik S A</t>
        </is>
      </c>
      <c r="L464" s="41" t="inlineStr">
        <is>
          <t>Procedia Computer Science</t>
        </is>
      </c>
      <c r="M464" s="43" t="inlineStr">
        <is>
          <t>article</t>
        </is>
      </c>
      <c r="N464" s="43" t="n"/>
      <c r="O464" s="43">
        <f>'Actualizacion_430'!B188</f>
        <v/>
      </c>
      <c r="P464" s="41">
        <f>'Actualizacion_430'!C188</f>
        <v/>
      </c>
      <c r="Q464" s="43">
        <f>'Actualizacion_430'!D188</f>
        <v/>
      </c>
      <c r="R464" s="43">
        <f>'Actualizacion_430'!E188</f>
        <v/>
      </c>
      <c r="S464" s="41">
        <f>'Actualizacion_430'!G188</f>
        <v/>
      </c>
      <c r="T464" s="41">
        <f>'Actualizacion_430'!I188</f>
        <v/>
      </c>
      <c r="U464" s="41">
        <f>'Actualizacion_430'!J188</f>
        <v/>
      </c>
      <c r="V464" s="43">
        <f>'Actualizacion_430'!K188</f>
        <v/>
      </c>
      <c r="W464" s="43">
        <f>'Actualizacion_430'!L188</f>
        <v/>
      </c>
      <c r="X464" s="43" t="inlineStr">
        <is>
          <t>https://www.sciencedirect.com/science/article/pii/S1877050926019952</t>
        </is>
      </c>
      <c r="Y464" s="43" t="inlineStr">
        <is>
          <t>doi:10.1016/j.procs.2026.06.363</t>
        </is>
      </c>
      <c r="Z464" s="43" t="n"/>
      <c r="AA464" s="43" t="inlineStr">
        <is>
          <t>title_abstract_plus_targeted_primary_source_verification</t>
        </is>
      </c>
      <c r="AB464" s="43">
        <f>COUNTIF($A$2:$A$707,A464)</f>
        <v/>
      </c>
    </row>
    <row r="465" ht="32" customHeight="1">
      <c r="A465" s="43" t="inlineStr">
        <is>
          <t>U-0188</t>
        </is>
      </c>
      <c r="B465" s="43" t="inlineStr">
        <is>
          <t>Update 2026</t>
        </is>
      </c>
      <c r="C465" s="43" t="inlineStr">
        <is>
          <t>New provisional candidate</t>
        </is>
      </c>
      <c r="D465" s="43" t="n">
        <v>188</v>
      </c>
      <c r="E465" s="43" t="n"/>
      <c r="F465" s="43" t="n"/>
      <c r="G465" s="130" t="n">
        <v>188</v>
      </c>
      <c r="H465" s="130" t="n">
        <v>2026</v>
      </c>
      <c r="I465" s="41" t="inlineStr">
        <is>
          <t>Baseline symptom severity and response to multisession cathodal transcranial direct current stimulation in adolescents and young adults with autism: an exploratory analysis</t>
        </is>
      </c>
      <c r="J465" s="43" t="inlineStr">
        <is>
          <t>10.1016/j.jpsychires.2026.03.043</t>
        </is>
      </c>
      <c r="K465" s="43" t="inlineStr">
        <is>
          <t>Melody M Y Chan and Ka Lai Wong and Caroline K S Shea and Divya Saxena and Mei chun Cheung and Agnes S Chan and Yvonne M Y Han</t>
        </is>
      </c>
      <c r="L465" s="41" t="inlineStr">
        <is>
          <t>Journal of Psychiatric Research</t>
        </is>
      </c>
      <c r="M465" s="43" t="inlineStr">
        <is>
          <t>article</t>
        </is>
      </c>
      <c r="N465" s="43" t="inlineStr">
        <is>
          <t>Elsevier Ltd</t>
        </is>
      </c>
      <c r="O465" s="43">
        <f>'Actualizacion_430'!B189</f>
        <v/>
      </c>
      <c r="P465" s="41">
        <f>'Actualizacion_430'!C189</f>
        <v/>
      </c>
      <c r="Q465" s="43">
        <f>'Actualizacion_430'!D189</f>
        <v/>
      </c>
      <c r="R465" s="43">
        <f>'Actualizacion_430'!E189</f>
        <v/>
      </c>
      <c r="S465" s="41">
        <f>'Actualizacion_430'!G189</f>
        <v/>
      </c>
      <c r="T465" s="41">
        <f>'Actualizacion_430'!I189</f>
        <v/>
      </c>
      <c r="U465" s="41">
        <f>'Actualizacion_430'!J189</f>
        <v/>
      </c>
      <c r="V465" s="43">
        <f>'Actualizacion_430'!K189</f>
        <v/>
      </c>
      <c r="W465" s="43">
        <f>'Actualizacion_430'!L189</f>
        <v/>
      </c>
      <c r="X465" s="43" t="inlineStr">
        <is>
          <t>https://doi.org/10.1016/j.jpsychires.2026.03.043</t>
        </is>
      </c>
      <c r="Y465" s="43" t="inlineStr">
        <is>
          <t>doi:10.1016/j.jpsychires.2026.03.043</t>
        </is>
      </c>
      <c r="Z465"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AA465" s="43" t="inlineStr">
        <is>
          <t>title_abstract_plus_targeted_primary_source_verification</t>
        </is>
      </c>
      <c r="AB465" s="43">
        <f>COUNTIF($A$2:$A$707,A465)</f>
        <v/>
      </c>
    </row>
    <row r="466" ht="32" customHeight="1">
      <c r="A466" s="43" t="inlineStr">
        <is>
          <t>U-0189</t>
        </is>
      </c>
      <c r="B466" s="43" t="inlineStr">
        <is>
          <t>Update 2026</t>
        </is>
      </c>
      <c r="C466" s="43" t="inlineStr">
        <is>
          <t>New record excluded</t>
        </is>
      </c>
      <c r="D466" s="43" t="n">
        <v>189</v>
      </c>
      <c r="E466" s="43" t="n"/>
      <c r="F466" s="43" t="n"/>
      <c r="G466" s="130" t="n">
        <v>189</v>
      </c>
      <c r="H466" s="130" t="n">
        <v>2026</v>
      </c>
      <c r="I466" s="41" t="inlineStr">
        <is>
          <t>Are Lemons Fast for People With Autism? Semantic and Perceptual Crossmodal Correspondences in Autism Beyond the Kiki–Bouba Effect</t>
        </is>
      </c>
      <c r="J466" s="43" t="inlineStr">
        <is>
          <t>10.1177/13623613261441750</t>
        </is>
      </c>
      <c r="K466" s="43" t="inlineStr">
        <is>
          <t>Magdalena Ewa Król and Agata Tokarek and Michał Krzysztof Król</t>
        </is>
      </c>
      <c r="L466" s="41" t="inlineStr">
        <is>
          <t>Autism</t>
        </is>
      </c>
      <c r="M466" s="43" t="inlineStr">
        <is>
          <t>article</t>
        </is>
      </c>
      <c r="N466" s="43" t="inlineStr">
        <is>
          <t>SAGE Publications Ltd</t>
        </is>
      </c>
      <c r="O466" s="43">
        <f>'Actualizacion_430'!B190</f>
        <v/>
      </c>
      <c r="P466" s="41">
        <f>'Actualizacion_430'!C190</f>
        <v/>
      </c>
      <c r="Q466" s="43">
        <f>'Actualizacion_430'!D190</f>
        <v/>
      </c>
      <c r="R466" s="43">
        <f>'Actualizacion_430'!E190</f>
        <v/>
      </c>
      <c r="S466" s="41">
        <f>'Actualizacion_430'!G190</f>
        <v/>
      </c>
      <c r="T466" s="41">
        <f>'Actualizacion_430'!I190</f>
        <v/>
      </c>
      <c r="U466" s="41">
        <f>'Actualizacion_430'!J190</f>
        <v/>
      </c>
      <c r="V466" s="43">
        <f>'Actualizacion_430'!K190</f>
        <v/>
      </c>
      <c r="W466" s="43">
        <f>'Actualizacion_430'!L190</f>
        <v/>
      </c>
      <c r="X466" s="43" t="inlineStr">
        <is>
          <t>https://doi.org/10.1177/13623613261441750</t>
        </is>
      </c>
      <c r="Y466" s="43" t="inlineStr">
        <is>
          <t>doi:10.1177/13623613261441750</t>
        </is>
      </c>
      <c r="Z466" s="43" t="inlineStr">
        <is>
          <t>Attenuated sound–shape matching in the classic Kiki–Bouba effect in autism has already been replicated in several studies, but it remains unclear whether this attenuation is confined to low-level multisensory integration or whether it reflects a broader reduction in crossmodal priors. In this pre-registered study, we tested 68 intelligence quotient (IQ)-matched participants (31 autistic, 37 typically developing) on four established crossmodal correspondence tasks that span perceptual to conceptual mappings: (1) “Fast lemons” (object–adjective), (2) sound–size pairings with Greebles, (3) kiki–bouba variants, and (4) color–taste matches. A generalized linear mixed-effects model showed a significant main effect of autism, indicating fewer theoretically congruent choices across all tasks. Target consistency increased with age, performance intelligence quotient (PIQ) and with an artificial intelligence (AI)-derived item-difficulty index. Random slopes revealed no task-by-diagnosis interaction, suggesting that diminished correspondence strength in autism generalizes across sensory and semantic domains. These results cautiously point to domain-general accounts, such as predictive-coding “hypo-priors,” over multisensory-specific explanations, and highlight crossmodal correspondences as an intriguing window into information processing in autism. Lay People often make associations between information that comes from different senses – things they see, hear, and feel. For example, one of the classic findings in psychology is that most people think the made-up word “kiki” fits a spiky shape, while “bouba” matches a round one. Previous research has shown that people with autism may be less likely to make these typical associations. However, it’s not clear whether this difference is specific to that one example (sound and shape associations) or part of a wider difference in how people with autism link information from different senses. In this study, we tested 68 teenagers and adults (31 autistic and 37 non-autistic), all with similar intelligence quotient (IQ) levels, on four different tasks that involved matching images with other types of information. These included deciding whether a lemon is more “fast” or “slow”, which made-up name fits a creature of a certain size, what taste fits a color, and which name fits a shape. There were no right or wrong answers, but some choices matched what most people typically select. We found that autistic participants across different tasks were less likely than non-autistic participants to choose the most common or expected pairings. These findings suggest that autistic people may form different types of sensory connections, not just in sound–shape tasks but across a broader range of sensory and conceptual experiences. What does this tell us about autistic minds? While more research is needed to know for sure, our findings are consistent with a theory that autistic people may rely less on previous experiences when processing new information. This theory is known as the “hypo-priors” account, which suggests that autistic perception is less shaped by learned expectations and more by the raw details of what’s currently being sensed.</t>
        </is>
      </c>
      <c r="AA466" s="43" t="inlineStr">
        <is>
          <t>title_abstract_plus_targeted_primary_source_verification</t>
        </is>
      </c>
      <c r="AB466" s="43">
        <f>COUNTIF($A$2:$A$707,A466)</f>
        <v/>
      </c>
    </row>
    <row r="467" ht="32" customHeight="1">
      <c r="A467" s="43" t="inlineStr">
        <is>
          <t>U-0190</t>
        </is>
      </c>
      <c r="B467" s="43" t="inlineStr">
        <is>
          <t>Update 2026</t>
        </is>
      </c>
      <c r="C467" s="43" t="inlineStr">
        <is>
          <t>New provisional candidate</t>
        </is>
      </c>
      <c r="D467" s="43" t="n">
        <v>190</v>
      </c>
      <c r="E467" s="43" t="n"/>
      <c r="F467" s="43" t="n"/>
      <c r="G467" s="130" t="n">
        <v>190</v>
      </c>
      <c r="H467" s="130" t="n">
        <v>2026</v>
      </c>
      <c r="I467" s="41" t="inlineStr">
        <is>
          <t>DenWide-Net: Dense WideresNet for autism spectrum disorder detection using MRI image</t>
        </is>
      </c>
      <c r="J467" s="43" t="inlineStr">
        <is>
          <t>10.1016/j.bspc.2025.108976</t>
        </is>
      </c>
      <c r="K467" s="43" t="inlineStr">
        <is>
          <t>A Arunkumar and S Sudhakar Ilango</t>
        </is>
      </c>
      <c r="L467" s="41" t="inlineStr">
        <is>
          <t>Biomedical Signal Processing and Control</t>
        </is>
      </c>
      <c r="M467" s="43" t="inlineStr">
        <is>
          <t>article</t>
        </is>
      </c>
      <c r="N467" s="43" t="inlineStr">
        <is>
          <t>Elsevier Ltd</t>
        </is>
      </c>
      <c r="O467" s="43">
        <f>'Actualizacion_430'!B191</f>
        <v/>
      </c>
      <c r="P467" s="41">
        <f>'Actualizacion_430'!C191</f>
        <v/>
      </c>
      <c r="Q467" s="43">
        <f>'Actualizacion_430'!D191</f>
        <v/>
      </c>
      <c r="R467" s="43">
        <f>'Actualizacion_430'!E191</f>
        <v/>
      </c>
      <c r="S467" s="41">
        <f>'Actualizacion_430'!G191</f>
        <v/>
      </c>
      <c r="T467" s="41">
        <f>'Actualizacion_430'!I191</f>
        <v/>
      </c>
      <c r="U467" s="41">
        <f>'Actualizacion_430'!J191</f>
        <v/>
      </c>
      <c r="V467" s="43">
        <f>'Actualizacion_430'!K191</f>
        <v/>
      </c>
      <c r="W467" s="43">
        <f>'Actualizacion_430'!L191</f>
        <v/>
      </c>
      <c r="X467" s="43" t="inlineStr">
        <is>
          <t>https://www.sciencedirect.com/science/article/pii/S1746809425014879</t>
        </is>
      </c>
      <c r="Y467" s="43" t="inlineStr">
        <is>
          <t>doi:10.1016/j.bspc.2025.108976</t>
        </is>
      </c>
      <c r="Z467" s="43"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AA467" s="43" t="inlineStr">
        <is>
          <t>title_abstract_plus_targeted_primary_source_verification</t>
        </is>
      </c>
      <c r="AB467" s="43">
        <f>COUNTIF($A$2:$A$707,A467)</f>
        <v/>
      </c>
    </row>
    <row r="468" ht="32" customHeight="1">
      <c r="A468" s="43" t="inlineStr">
        <is>
          <t>U-0191</t>
        </is>
      </c>
      <c r="B468" s="43" t="inlineStr">
        <is>
          <t>Update 2026</t>
        </is>
      </c>
      <c r="C468" s="43" t="inlineStr">
        <is>
          <t>New full-text included (open full text)</t>
        </is>
      </c>
      <c r="D468" s="43" t="n">
        <v>191</v>
      </c>
      <c r="E468" s="43" t="n"/>
      <c r="F468" s="43" t="n"/>
      <c r="G468" s="130" t="n">
        <v>191</v>
      </c>
      <c r="H468" s="130" t="n">
        <v>2026</v>
      </c>
      <c r="I468" s="41" t="inlineStr">
        <is>
          <t>A functional system-informed graph neural network framework to quantify interpretable brain dysfunction in ASD</t>
        </is>
      </c>
      <c r="J468" s="43" t="inlineStr">
        <is>
          <t>10.1016/j.neunet.2025.108295</t>
        </is>
      </c>
      <c r="K468" s="43" t="inlineStr">
        <is>
          <t>Yong Jiao and Xinxu Wei and Lifang He and Yu Zhang</t>
        </is>
      </c>
      <c r="L468" s="41" t="inlineStr">
        <is>
          <t>Neural Networks</t>
        </is>
      </c>
      <c r="M468" s="43" t="inlineStr">
        <is>
          <t>article</t>
        </is>
      </c>
      <c r="N468" s="43" t="inlineStr">
        <is>
          <t>Elsevier Ltd</t>
        </is>
      </c>
      <c r="O468" s="43">
        <f>'Actualizacion_430'!B192</f>
        <v/>
      </c>
      <c r="P468" s="41">
        <f>'Actualizacion_430'!C192</f>
        <v/>
      </c>
      <c r="Q468" s="43">
        <f>'Actualizacion_430'!D192</f>
        <v/>
      </c>
      <c r="R468" s="43">
        <f>'Actualizacion_430'!E192</f>
        <v/>
      </c>
      <c r="S468" s="41">
        <f>'Actualizacion_430'!G192</f>
        <v/>
      </c>
      <c r="T468" s="41">
        <f>'Actualizacion_430'!I192</f>
        <v/>
      </c>
      <c r="U468" s="41">
        <f>'Actualizacion_430'!J192</f>
        <v/>
      </c>
      <c r="V468" s="43">
        <f>'Actualizacion_430'!K192</f>
        <v/>
      </c>
      <c r="W468" s="43">
        <f>'Actualizacion_430'!L192</f>
        <v/>
      </c>
      <c r="X468" s="43" t="inlineStr">
        <is>
          <t>https://doi.org/10.1016/j.neunet.2025.108295</t>
        </is>
      </c>
      <c r="Y468" s="43" t="inlineStr">
        <is>
          <t>doi:10.1016/j.neunet.2025.108295</t>
        </is>
      </c>
      <c r="Z468"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AA468" s="43" t="inlineStr">
        <is>
          <t>title_abstract_plus_targeted_primary_source_verification</t>
        </is>
      </c>
      <c r="AB468" s="43">
        <f>COUNTIF($A$2:$A$707,A468)</f>
        <v/>
      </c>
    </row>
    <row r="469" ht="32" customHeight="1">
      <c r="A469" s="43" t="inlineStr">
        <is>
          <t>U-0192</t>
        </is>
      </c>
      <c r="B469" s="43" t="inlineStr">
        <is>
          <t>Update 2026</t>
        </is>
      </c>
      <c r="C469" s="43" t="inlineStr">
        <is>
          <t>New record excluded</t>
        </is>
      </c>
      <c r="D469" s="43" t="n">
        <v>192</v>
      </c>
      <c r="E469" s="43" t="n"/>
      <c r="F469" s="43" t="n"/>
      <c r="G469" s="130" t="n">
        <v>192</v>
      </c>
      <c r="H469" s="130" t="n">
        <v>2026</v>
      </c>
      <c r="I469" s="41" t="inlineStr">
        <is>
          <t>Multi-modal data analysis for autism spectrum disorder in children: State of the art and trends</t>
        </is>
      </c>
      <c r="J469" s="43" t="inlineStr">
        <is>
          <t>10.1016/j.engmed.2025.100117</t>
        </is>
      </c>
      <c r="K469" s="43" t="inlineStr">
        <is>
          <t>Lukai Pang and Xiaoke Zhao and Lulu Zhao and Jianqing Li and Fengyi Kuo and Hongxing Wang and Chengyu Liu</t>
        </is>
      </c>
      <c r="L469" s="41" t="inlineStr">
        <is>
          <t>EngMedicine</t>
        </is>
      </c>
      <c r="M469" s="43" t="inlineStr">
        <is>
          <t>article</t>
        </is>
      </c>
      <c r="N469" s="43" t="inlineStr">
        <is>
          <t>Elsevier B.V.</t>
        </is>
      </c>
      <c r="O469" s="43">
        <f>'Actualizacion_430'!B193</f>
        <v/>
      </c>
      <c r="P469" s="41">
        <f>'Actualizacion_430'!C193</f>
        <v/>
      </c>
      <c r="Q469" s="43">
        <f>'Actualizacion_430'!D193</f>
        <v/>
      </c>
      <c r="R469" s="43">
        <f>'Actualizacion_430'!E193</f>
        <v/>
      </c>
      <c r="S469" s="41">
        <f>'Actualizacion_430'!G193</f>
        <v/>
      </c>
      <c r="T469" s="41">
        <f>'Actualizacion_430'!I193</f>
        <v/>
      </c>
      <c r="U469" s="41">
        <f>'Actualizacion_430'!J193</f>
        <v/>
      </c>
      <c r="V469" s="43">
        <f>'Actualizacion_430'!K193</f>
        <v/>
      </c>
      <c r="W469" s="43">
        <f>'Actualizacion_430'!L193</f>
        <v/>
      </c>
      <c r="X469" s="43" t="inlineStr">
        <is>
          <t>https://www.sciencedirect.com/science/article/pii/S2950489925000636</t>
        </is>
      </c>
      <c r="Y469" s="43" t="inlineStr">
        <is>
          <t>doi:10.1016/j.engmed.2025.100117</t>
        </is>
      </c>
      <c r="Z469" s="43" t="inlineStr">
        <is>
          <t>Autism spectrum disorder (ASD) is a highly heterogeneous neurodevelopmental disorder. Early diagnosis and intervention are crucial for improving outcomes. Traditional single-modality diagnostic methods are subjective, limited, and struggle to reveal the underlying pathological mechanisms. In contrast, multimodal data analysis integrates behavioral, physiological, and neuroimaging information with advanced machine-learning and deep-learning algorithms to overcome these limitations. In this review, we surveyed the recent pediatric ASD literature, highlighting artificial intelligence-driven diagnostic techniques, multimodal data fusion strategies, and emerging trends in ASD assessment. We surveyed studies that integrated two or more modalities and summarized the fusion levels, learning paradigms, tasks, datasets, and metrics. Multimodal approaches outperform single-modality baselines in classification, severity estimation, and subtyping by leveraging complementary information and reducing modality-specific biases. Multimodal approaches significantly enhance diagnostic accuracy and comprehensiveness, enabling early screening of ASD, symptom subtyping, severity assessment, and personalized interventions. Advances in multimodal fusion techniques have promoted progress in precision medicine for the treatment of ASD.</t>
        </is>
      </c>
      <c r="AA469" s="43" t="inlineStr">
        <is>
          <t>title_abstract_plus_targeted_primary_source_verification</t>
        </is>
      </c>
      <c r="AB469" s="43">
        <f>COUNTIF($A$2:$A$707,A469)</f>
        <v/>
      </c>
    </row>
    <row r="470" ht="32" customHeight="1">
      <c r="A470" s="43" t="inlineStr">
        <is>
          <t>U-0193</t>
        </is>
      </c>
      <c r="B470" s="43" t="inlineStr">
        <is>
          <t>Update 2026</t>
        </is>
      </c>
      <c r="C470" s="43" t="inlineStr">
        <is>
          <t>Duplicate of prior corpus</t>
        </is>
      </c>
      <c r="D470" s="43" t="n">
        <v>193</v>
      </c>
      <c r="E470" s="43" t="n"/>
      <c r="F470" s="43" t="n">
        <v>142</v>
      </c>
      <c r="G470" s="130" t="n">
        <v>193</v>
      </c>
      <c r="H470" s="130" t="n">
        <v>2025</v>
      </c>
      <c r="I470" s="41" t="inlineStr">
        <is>
          <t>AV-FOS: Transformer-Based Audio-Visual Multimodal Interaction Style Recognition for Children With Autism Using the Revised Family Observation Schedule 3rd Edition (FOS-R-III)</t>
        </is>
      </c>
      <c r="J470" s="43" t="inlineStr">
        <is>
          <t>10.1109/JBHI.2025.3542066</t>
        </is>
      </c>
      <c r="K470" s="43" t="inlineStr">
        <is>
          <t>Zhenhao Zhao and Eunsun Chung and Kyong Mee Chung and Chung Hyuk Park</t>
        </is>
      </c>
      <c r="L470" s="41" t="inlineStr">
        <is>
          <t>IEEE Journal of Biomedical and Health Informatics</t>
        </is>
      </c>
      <c r="M470" s="43" t="inlineStr">
        <is>
          <t>article</t>
        </is>
      </c>
      <c r="N470" s="43" t="inlineStr">
        <is>
          <t>Institute of Electrical and Electronics Engineers Inc.</t>
        </is>
      </c>
      <c r="O470" s="43">
        <f>'Actualizacion_430'!B194</f>
        <v/>
      </c>
      <c r="P470" s="41">
        <f>'Actualizacion_430'!C194</f>
        <v/>
      </c>
      <c r="Q470" s="43">
        <f>'Actualizacion_430'!D194</f>
        <v/>
      </c>
      <c r="R470" s="43">
        <f>'Actualizacion_430'!E194</f>
        <v/>
      </c>
      <c r="S470" s="41">
        <f>'Actualizacion_430'!G194</f>
        <v/>
      </c>
      <c r="T470" s="41">
        <f>'Actualizacion_430'!I194</f>
        <v/>
      </c>
      <c r="U470" s="41">
        <f>'Actualizacion_430'!J194</f>
        <v/>
      </c>
      <c r="V470" s="43">
        <f>'Actualizacion_430'!K194</f>
        <v/>
      </c>
      <c r="W470" s="43">
        <f>'Actualizacion_430'!L194</f>
        <v/>
      </c>
      <c r="X470" s="43" t="inlineStr">
        <is>
          <t>https://doi.org/10.1109/JBHI.2025.3542066</t>
        </is>
      </c>
      <c r="Y470" s="43" t="inlineStr">
        <is>
          <t>doi:10.1109/jbhi.2025.3542066</t>
        </is>
      </c>
      <c r="Z470" s="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AA470" s="43" t="inlineStr">
        <is>
          <t>title_abstract_plus_targeted_primary_source_verification</t>
        </is>
      </c>
      <c r="AB470" s="43">
        <f>COUNTIF($A$2:$A$707,A470)</f>
        <v/>
      </c>
    </row>
    <row r="471" ht="32" customHeight="1">
      <c r="A471" s="43" t="inlineStr">
        <is>
          <t>U-0194</t>
        </is>
      </c>
      <c r="B471" s="43" t="inlineStr">
        <is>
          <t>Update 2026</t>
        </is>
      </c>
      <c r="C471" s="43" t="inlineStr">
        <is>
          <t>Duplicate update record</t>
        </is>
      </c>
      <c r="D471" s="43" t="n">
        <v>194</v>
      </c>
      <c r="E471" s="43" t="n"/>
      <c r="F471" s="43" t="n"/>
      <c r="G471" s="130" t="n">
        <v>194</v>
      </c>
      <c r="H471" s="130" t="n">
        <v>2026</v>
      </c>
      <c r="I471" s="41" t="inlineStr">
        <is>
          <t>A two-step temporal data augmentation and supervised learning framework for predicting autism diagnosis at 36 months in patients with tuberous sclerosis complex</t>
        </is>
      </c>
      <c r="J471" s="43" t="inlineStr">
        <is>
          <t>10.1016/j.compbiomed.2026.111719</t>
        </is>
      </c>
      <c r="K471" s="43" t="inlineStr">
        <is>
          <t>Cancan Zhang and Runqiu Wang and Jamie K Capal and Siddharth Srivastava and Rajna Filip-Dhima and E Martina Bebin and Darcy A Krueger and Hope Northrup and Joyce Y Wu and Simon K Warfield and Mustafa Sahin and Bo Zhang</t>
        </is>
      </c>
      <c r="L471" s="41" t="inlineStr">
        <is>
          <t>Computers in Biology and Medicine</t>
        </is>
      </c>
      <c r="M471" s="43" t="inlineStr">
        <is>
          <t>article</t>
        </is>
      </c>
      <c r="N471" s="43" t="inlineStr">
        <is>
          <t>Elsevier Ltd</t>
        </is>
      </c>
      <c r="O471" s="43">
        <f>'Actualizacion_430'!B195</f>
        <v/>
      </c>
      <c r="P471" s="41">
        <f>'Actualizacion_430'!C195</f>
        <v/>
      </c>
      <c r="Q471" s="43">
        <f>'Actualizacion_430'!D195</f>
        <v/>
      </c>
      <c r="R471" s="43">
        <f>'Actualizacion_430'!E195</f>
        <v/>
      </c>
      <c r="S471" s="41">
        <f>'Actualizacion_430'!G195</f>
        <v/>
      </c>
      <c r="T471" s="41">
        <f>'Actualizacion_430'!I195</f>
        <v/>
      </c>
      <c r="U471" s="41">
        <f>'Actualizacion_430'!J195</f>
        <v/>
      </c>
      <c r="V471" s="43">
        <f>'Actualizacion_430'!K195</f>
        <v/>
      </c>
      <c r="W471" s="43">
        <f>'Actualizacion_430'!L195</f>
        <v/>
      </c>
      <c r="X471" s="43" t="inlineStr">
        <is>
          <t>https://doi.org/10.1016/j.compbiomed.2026.111719</t>
        </is>
      </c>
      <c r="Y471" s="43" t="inlineStr">
        <is>
          <t>doi:10.1016/j.compbiomed.2026.111719</t>
        </is>
      </c>
      <c r="Z471"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AA471" s="43" t="inlineStr">
        <is>
          <t>title_abstract_plus_targeted_primary_source_verification</t>
        </is>
      </c>
      <c r="AB471" s="43">
        <f>COUNTIF($A$2:$A$707,A471)</f>
        <v/>
      </c>
    </row>
    <row r="472" ht="32" customHeight="1">
      <c r="A472" s="43" t="inlineStr">
        <is>
          <t>U-0195</t>
        </is>
      </c>
      <c r="B472" s="43" t="inlineStr">
        <is>
          <t>Update 2026</t>
        </is>
      </c>
      <c r="C472" s="43" t="inlineStr">
        <is>
          <t>New record excluded</t>
        </is>
      </c>
      <c r="D472" s="43" t="n">
        <v>195</v>
      </c>
      <c r="E472" s="43" t="n"/>
      <c r="F472" s="43" t="n"/>
      <c r="G472" s="130" t="n">
        <v>195</v>
      </c>
      <c r="H472" s="130" t="n">
        <v>2026</v>
      </c>
      <c r="I472" s="41" t="inlineStr">
        <is>
          <t>A systematic review of machine learning techniques to address diagnosis and treatment of autism: challenges and opportunities</t>
        </is>
      </c>
      <c r="J472" s="43" t="inlineStr">
        <is>
          <t>10.1016/j.heliyon.2025.e44359</t>
        </is>
      </c>
      <c r="K472" s="43" t="inlineStr">
        <is>
          <t>Rafael Muñoz-Terol and Jesús Peral and Sandra Amador and David Gil</t>
        </is>
      </c>
      <c r="L472" s="41" t="inlineStr">
        <is>
          <t>Heliyon</t>
        </is>
      </c>
      <c r="M472" s="43" t="inlineStr">
        <is>
          <t>article</t>
        </is>
      </c>
      <c r="N472" s="43" t="inlineStr">
        <is>
          <t>Elsevier Ltd</t>
        </is>
      </c>
      <c r="O472" s="43">
        <f>'Actualizacion_430'!B196</f>
        <v/>
      </c>
      <c r="P472" s="41">
        <f>'Actualizacion_430'!C196</f>
        <v/>
      </c>
      <c r="Q472" s="43">
        <f>'Actualizacion_430'!D196</f>
        <v/>
      </c>
      <c r="R472" s="43">
        <f>'Actualizacion_430'!E196</f>
        <v/>
      </c>
      <c r="S472" s="41">
        <f>'Actualizacion_430'!G196</f>
        <v/>
      </c>
      <c r="T472" s="41">
        <f>'Actualizacion_430'!I196</f>
        <v/>
      </c>
      <c r="U472" s="41">
        <f>'Actualizacion_430'!J196</f>
        <v/>
      </c>
      <c r="V472" s="43">
        <f>'Actualizacion_430'!K196</f>
        <v/>
      </c>
      <c r="W472" s="43">
        <f>'Actualizacion_430'!L196</f>
        <v/>
      </c>
      <c r="X472" s="43" t="inlineStr">
        <is>
          <t>https://www.sciencedirect.com/science/article/pii/S240584402502763X</t>
        </is>
      </c>
      <c r="Y472" s="43" t="inlineStr">
        <is>
          <t>doi:10.1016/j.heliyon.2025.e44359</t>
        </is>
      </c>
      <c r="Z472" s="43" t="inlineStr">
        <is>
          <t>Autism spectrum disorder (ASD) is a developmental disability characterized by challenges in social interaction and communication. As the causes of ASD remain unclear, identifying relevant features and hidden correlations is crucial for early diagnosis. This systematic review evaluates 55 studies from 2017 to 2023 on the application of machine learning (ML) techniques to ASD. The primary objective is to examine recent ML applications in ASD research, identifying trends, techniques, and datasets that enhance diagnosis and treatment. Supervised learning methods dominate, as they align well with ASD diagnostic needs; however, the role of deep learning is expanding with greater data availability. Emerging techniques based on hybrid methods, where unsupervised, deep learning, and fuzzy logic could be included, will be interesting to observe in the future. The review highlights key challenges and opportunities, particularly the need for models that can integrate complex data —such as genetic and clinical information— to improve diagnostic accuracy and treatment outcomes. Additionally, incorporating innovative data sources, like wearable devices and biometric sensors, could enable continuous and non-intrusive monitoring, providing a more holistic understanding of ASD. Findings emphasize that addressing current challenges requires interdisciplinary collaboration and expanded datasets tailored to ASD. Future ML models will benefit from broader multimodal data integration, enabling researchers to more comprehensively address the complexities of ASD.</t>
        </is>
      </c>
      <c r="AA472" s="43" t="inlineStr">
        <is>
          <t>title_abstract_plus_targeted_primary_source_verification</t>
        </is>
      </c>
      <c r="AB472" s="43">
        <f>COUNTIF($A$2:$A$707,A472)</f>
        <v/>
      </c>
    </row>
    <row r="473" ht="32" customHeight="1">
      <c r="A473" s="43" t="inlineStr">
        <is>
          <t>U-0196</t>
        </is>
      </c>
      <c r="B473" s="43" t="inlineStr">
        <is>
          <t>Update 2026</t>
        </is>
      </c>
      <c r="C473" s="43" t="inlineStr">
        <is>
          <t>New record excluded</t>
        </is>
      </c>
      <c r="D473" s="43" t="n">
        <v>196</v>
      </c>
      <c r="E473" s="43" t="n"/>
      <c r="F473" s="43" t="n"/>
      <c r="G473" s="130" t="n">
        <v>196</v>
      </c>
      <c r="H473" s="130" t="n">
        <v>2025</v>
      </c>
      <c r="I473" s="41" t="inlineStr">
        <is>
          <t>Can artificial intelligence and face recognition using deep learning detect emotions in children with autism?</t>
        </is>
      </c>
      <c r="J473" s="43" t="inlineStr">
        <is>
          <t>10.1371/journal.pone.0338701</t>
        </is>
      </c>
      <c r="K473" s="43" t="inlineStr">
        <is>
          <t>İbrahim Güngör and Abdullah Sarman and Suat Tuncay</t>
        </is>
      </c>
      <c r="L473" s="41" t="inlineStr">
        <is>
          <t>PLOS ONE</t>
        </is>
      </c>
      <c r="M473" s="43" t="inlineStr">
        <is>
          <t>article</t>
        </is>
      </c>
      <c r="N473" s="43" t="inlineStr">
        <is>
          <t>Public Library of Science</t>
        </is>
      </c>
      <c r="O473" s="43">
        <f>'Actualizacion_430'!B197</f>
        <v/>
      </c>
      <c r="P473" s="41">
        <f>'Actualizacion_430'!C197</f>
        <v/>
      </c>
      <c r="Q473" s="43">
        <f>'Actualizacion_430'!D197</f>
        <v/>
      </c>
      <c r="R473" s="43">
        <f>'Actualizacion_430'!E197</f>
        <v/>
      </c>
      <c r="S473" s="41">
        <f>'Actualizacion_430'!G197</f>
        <v/>
      </c>
      <c r="T473" s="41">
        <f>'Actualizacion_430'!I197</f>
        <v/>
      </c>
      <c r="U473" s="41">
        <f>'Actualizacion_430'!J197</f>
        <v/>
      </c>
      <c r="V473" s="43">
        <f>'Actualizacion_430'!K197</f>
        <v/>
      </c>
      <c r="W473" s="43">
        <f>'Actualizacion_430'!L197</f>
        <v/>
      </c>
      <c r="X473" s="43" t="inlineStr">
        <is>
          <t>https://journals.plos.org/plosone/article?id=10.1371/journal.pone.0338701</t>
        </is>
      </c>
      <c r="Y473" s="43" t="inlineStr">
        <is>
          <t>doi:10.1371/journal.pone.0338701</t>
        </is>
      </c>
      <c r="Z473" s="43" t="inlineStr">
        <is>
          <t>Background/Objectives This study aimed to evaluate the performance of deep learning models for recognizing facial expressions of children with autism through face recognition technologies. Methods Conducted between November 2024 and February 2025, this research introduced a novel deep learning architecture, AutismEfficientNet, by integrating EfficientNetV2 and MobileNetV3. Two previously published datasets—Dr. Fatma M. Talaat’s Emotions of Autistic Children and the FERAC dataset—were used, both containing labeled facial images of children with autism displaying various emotions. Images were preprocessed and divided into training, validation, and test sets. Emotion classification was performed using convolutional neural networks. Models were evaluated using accuracy, sensitivity, specificity, and F1 scores. Results Deep learning models were able to accurately recognize emotional expressions in children with autism. The proposed AutismEfficientNet achieved the highest accuracy (75.8%) among the tested models, outperforming EfficientNetV2-L (72.4%) and MobileNetV3-L (70.2%). Conclusions The findings indicate that AutismEfficientNet provides improved classification accuracy compared to standard architectures when applied to datasets of children with autism. Further validation is required in clinical settings and diverse populations before integration into pediatric care.</t>
        </is>
      </c>
      <c r="AA473" s="43" t="inlineStr">
        <is>
          <t>title_abstract_plus_targeted_primary_source_verification</t>
        </is>
      </c>
      <c r="AB473" s="43">
        <f>COUNTIF($A$2:$A$707,A473)</f>
        <v/>
      </c>
    </row>
    <row r="474" ht="32" customHeight="1">
      <c r="A474" s="43" t="inlineStr">
        <is>
          <t>U-0197</t>
        </is>
      </c>
      <c r="B474" s="43" t="inlineStr">
        <is>
          <t>Update 2026</t>
        </is>
      </c>
      <c r="C474" s="43" t="inlineStr">
        <is>
          <t>New full-text included (open full text)</t>
        </is>
      </c>
      <c r="D474" s="43" t="n">
        <v>197</v>
      </c>
      <c r="E474" s="43" t="n"/>
      <c r="F474" s="43" t="n"/>
      <c r="G474" s="130" t="n">
        <v>197</v>
      </c>
      <c r="H474" s="130" t="n">
        <v>2026</v>
      </c>
      <c r="I474" s="41" t="inlineStr">
        <is>
          <t>Deep learning for autism detection using clinical notes: A comparison of transfer learning for a transparent and black-box approach</t>
        </is>
      </c>
      <c r="J474" s="43" t="inlineStr">
        <is>
          <t>10.1016/j.artmed.2025.103318</t>
        </is>
      </c>
      <c r="K474" s="43" t="inlineStr">
        <is>
          <t>Gondy Leroy and Prakash Bisht and Sai Madhuri Kandula and Nell Maltman and Sydney Rice</t>
        </is>
      </c>
      <c r="L474" s="41" t="inlineStr">
        <is>
          <t>Artificial Intelligence in Medicine</t>
        </is>
      </c>
      <c r="M474" s="43" t="inlineStr">
        <is>
          <t>article</t>
        </is>
      </c>
      <c r="N474" s="43" t="inlineStr">
        <is>
          <t>Elsevier B.V.</t>
        </is>
      </c>
      <c r="O474" s="43">
        <f>'Actualizacion_430'!B198</f>
        <v/>
      </c>
      <c r="P474" s="41">
        <f>'Actualizacion_430'!C198</f>
        <v/>
      </c>
      <c r="Q474" s="43">
        <f>'Actualizacion_430'!D198</f>
        <v/>
      </c>
      <c r="R474" s="43">
        <f>'Actualizacion_430'!E198</f>
        <v/>
      </c>
      <c r="S474" s="41">
        <f>'Actualizacion_430'!G198</f>
        <v/>
      </c>
      <c r="T474" s="41">
        <f>'Actualizacion_430'!I198</f>
        <v/>
      </c>
      <c r="U474" s="41">
        <f>'Actualizacion_430'!J198</f>
        <v/>
      </c>
      <c r="V474" s="43">
        <f>'Actualizacion_430'!K198</f>
        <v/>
      </c>
      <c r="W474" s="43">
        <f>'Actualizacion_430'!L198</f>
        <v/>
      </c>
      <c r="X474" s="43" t="inlineStr">
        <is>
          <t>https://www.sciencedirect.com/science/article/pii/S0933365725002532</t>
        </is>
      </c>
      <c r="Y474" s="43" t="inlineStr">
        <is>
          <t>doi:10.1016/j.artmed.2025.103318</t>
        </is>
      </c>
      <c r="Z474"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AA474" s="43" t="inlineStr">
        <is>
          <t>title_abstract_plus_targeted_primary_source_verification</t>
        </is>
      </c>
      <c r="AB474" s="43">
        <f>COUNTIF($A$2:$A$707,A474)</f>
        <v/>
      </c>
    </row>
    <row r="475" ht="32" customHeight="1">
      <c r="A475" s="43" t="inlineStr">
        <is>
          <t>U-0198</t>
        </is>
      </c>
      <c r="B475" s="43" t="inlineStr">
        <is>
          <t>Update 2026</t>
        </is>
      </c>
      <c r="C475" s="43" t="inlineStr">
        <is>
          <t>New provisional candidate</t>
        </is>
      </c>
      <c r="D475" s="43" t="n">
        <v>198</v>
      </c>
      <c r="E475" s="43" t="n"/>
      <c r="F475" s="43" t="n"/>
      <c r="G475" s="130" t="n">
        <v>198</v>
      </c>
      <c r="H475" s="130" t="n">
        <v>2026</v>
      </c>
      <c r="I475" s="41" t="inlineStr">
        <is>
          <t>A Multimodal AI Framework for Early Autism Identification Using CbRNN–Ensemble Modelling and Advanced NCIAPPF-Based Temporal Encoding</t>
        </is>
      </c>
      <c r="J475" s="43" t="inlineStr">
        <is>
          <t>10.1002/jdn.70117</t>
        </is>
      </c>
      <c r="K475" s="43" t="inlineStr">
        <is>
          <t>Indhu Bonthala and Sravanthi Chadubudhi and Sreeja Linga and Shaik Khasim Saheb</t>
        </is>
      </c>
      <c r="L475" s="41" t="inlineStr">
        <is>
          <t>International Journal of Developmental Neuroscience</t>
        </is>
      </c>
      <c r="M475" s="43" t="inlineStr">
        <is>
          <t>article</t>
        </is>
      </c>
      <c r="N475" s="43" t="inlineStr">
        <is>
          <t>John Wiley and Sons Inc</t>
        </is>
      </c>
      <c r="O475" s="43">
        <f>'Actualizacion_430'!B199</f>
        <v/>
      </c>
      <c r="P475" s="41">
        <f>'Actualizacion_430'!C199</f>
        <v/>
      </c>
      <c r="Q475" s="43">
        <f>'Actualizacion_430'!D199</f>
        <v/>
      </c>
      <c r="R475" s="43">
        <f>'Actualizacion_430'!E199</f>
        <v/>
      </c>
      <c r="S475" s="41">
        <f>'Actualizacion_430'!G199</f>
        <v/>
      </c>
      <c r="T475" s="41">
        <f>'Actualizacion_430'!I199</f>
        <v/>
      </c>
      <c r="U475" s="41">
        <f>'Actualizacion_430'!J199</f>
        <v/>
      </c>
      <c r="V475" s="43">
        <f>'Actualizacion_430'!K199</f>
        <v/>
      </c>
      <c r="W475" s="43">
        <f>'Actualizacion_430'!L199</f>
        <v/>
      </c>
      <c r="X475" s="43" t="inlineStr">
        <is>
          <t>https://doi.org/10.1002/jdn.70117</t>
        </is>
      </c>
      <c r="Y475" s="43" t="inlineStr">
        <is>
          <t>doi:10.1002/jdn.70117</t>
        </is>
      </c>
      <c r="Z475"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AA475" s="43" t="inlineStr">
        <is>
          <t>title_abstract_plus_targeted_primary_source_verification</t>
        </is>
      </c>
      <c r="AB475" s="43">
        <f>COUNTIF($A$2:$A$707,A475)</f>
        <v/>
      </c>
    </row>
    <row r="476" ht="32" customHeight="1">
      <c r="A476" s="43" t="inlineStr">
        <is>
          <t>U-0199</t>
        </is>
      </c>
      <c r="B476" s="43" t="inlineStr">
        <is>
          <t>Update 2026</t>
        </is>
      </c>
      <c r="C476" s="43" t="inlineStr">
        <is>
          <t>New provisional candidate</t>
        </is>
      </c>
      <c r="D476" s="43" t="n">
        <v>199</v>
      </c>
      <c r="E476" s="43" t="n"/>
      <c r="F476" s="43" t="n"/>
      <c r="G476" s="130" t="n">
        <v>199</v>
      </c>
      <c r="H476" s="130" t="n">
        <v>2026</v>
      </c>
      <c r="I476" s="41" t="inlineStr">
        <is>
          <t>Artificial Intelligence for Enhancing Emotion Expression in Augmentative and Alternative Communication Systems: A Preliminary Study Including Children Both With and Without Autism.</t>
        </is>
      </c>
      <c r="J476" s="43" t="inlineStr">
        <is>
          <t>10.1044/2026_AJSLP-25-00469</t>
        </is>
      </c>
      <c r="K476" s="43" t="inlineStr">
        <is>
          <t>Kevin M Pitt and Ciara Ousley and Christopher Gibbons and Eli Martinez and Ciera E Kirkpatrick and Austin Bubak</t>
        </is>
      </c>
      <c r="L476" s="41" t="inlineStr">
        <is>
          <t>American journal of speech-language pathology</t>
        </is>
      </c>
      <c r="M476" s="43" t="inlineStr">
        <is>
          <t>article</t>
        </is>
      </c>
      <c r="N476" s="43" t="inlineStr">
        <is>
          <t>American Speech Language Hearing Association</t>
        </is>
      </c>
      <c r="O476" s="43">
        <f>'Actualizacion_430'!B200</f>
        <v/>
      </c>
      <c r="P476" s="41">
        <f>'Actualizacion_430'!C200</f>
        <v/>
      </c>
      <c r="Q476" s="43">
        <f>'Actualizacion_430'!D200</f>
        <v/>
      </c>
      <c r="R476" s="43">
        <f>'Actualizacion_430'!E200</f>
        <v/>
      </c>
      <c r="S476" s="41">
        <f>'Actualizacion_430'!G200</f>
        <v/>
      </c>
      <c r="T476" s="41">
        <f>'Actualizacion_430'!I200</f>
        <v/>
      </c>
      <c r="U476" s="41">
        <f>'Actualizacion_430'!J200</f>
        <v/>
      </c>
      <c r="V476" s="43">
        <f>'Actualizacion_430'!K200</f>
        <v/>
      </c>
      <c r="W476" s="43">
        <f>'Actualizacion_430'!L200</f>
        <v/>
      </c>
      <c r="X476" s="43" t="inlineStr">
        <is>
          <t>http://www.ncbi.nlm.nih.gov/pubmed/42257585</t>
        </is>
      </c>
      <c r="Y476" s="43" t="inlineStr">
        <is>
          <t>doi:10.1044/2026_ajslp-25-00469</t>
        </is>
      </c>
      <c r="Z476" s="43"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AA476" s="43" t="inlineStr">
        <is>
          <t>title_abstract_plus_targeted_primary_source_verification</t>
        </is>
      </c>
      <c r="AB476" s="43">
        <f>COUNTIF($A$2:$A$707,A476)</f>
        <v/>
      </c>
    </row>
    <row r="477" ht="32" customHeight="1">
      <c r="A477" s="43" t="inlineStr">
        <is>
          <t>U-0200</t>
        </is>
      </c>
      <c r="B477" s="43" t="inlineStr">
        <is>
          <t>Update 2026</t>
        </is>
      </c>
      <c r="C477" s="43" t="inlineStr">
        <is>
          <t>New full-text included (open full text)</t>
        </is>
      </c>
      <c r="D477" s="43" t="n">
        <v>200</v>
      </c>
      <c r="E477" s="43" t="n"/>
      <c r="F477" s="43" t="n"/>
      <c r="G477" s="130" t="n">
        <v>200</v>
      </c>
      <c r="H477" s="130" t="n">
        <v>2026</v>
      </c>
      <c r="I477" s="41" t="inlineStr">
        <is>
          <t>Finding the forest in the trees: Using machine learning and online cognitive and perceptual measures to predict adult autism diagnosis</t>
        </is>
      </c>
      <c r="J477" s="43" t="inlineStr">
        <is>
          <t>10.1038/s41398-026-03823-y</t>
        </is>
      </c>
      <c r="K477" s="43" t="inlineStr">
        <is>
          <t>Erik Van der Burg and Robert M Jertberg and Hilde M Geurts and Bhismadev Chakrabarti and Sander Begeer</t>
        </is>
      </c>
      <c r="L477" s="41" t="inlineStr">
        <is>
          <t>Translational Psychiatry</t>
        </is>
      </c>
      <c r="M477" s="43" t="inlineStr">
        <is>
          <t>article</t>
        </is>
      </c>
      <c r="N477" s="43" t="inlineStr">
        <is>
          <t>Springer Nature</t>
        </is>
      </c>
      <c r="O477" s="43">
        <f>'Actualizacion_430'!B201</f>
        <v/>
      </c>
      <c r="P477" s="41">
        <f>'Actualizacion_430'!C201</f>
        <v/>
      </c>
      <c r="Q477" s="43">
        <f>'Actualizacion_430'!D201</f>
        <v/>
      </c>
      <c r="R477" s="43">
        <f>'Actualizacion_430'!E201</f>
        <v/>
      </c>
      <c r="S477" s="41">
        <f>'Actualizacion_430'!G201</f>
        <v/>
      </c>
      <c r="T477" s="41">
        <f>'Actualizacion_430'!I201</f>
        <v/>
      </c>
      <c r="U477" s="41">
        <f>'Actualizacion_430'!J201</f>
        <v/>
      </c>
      <c r="V477" s="43">
        <f>'Actualizacion_430'!K201</f>
        <v/>
      </c>
      <c r="W477" s="43">
        <f>'Actualizacion_430'!L201</f>
        <v/>
      </c>
      <c r="X477" s="43" t="inlineStr">
        <is>
          <t>https://doi.org/10.1038/s41398-026-03823-y</t>
        </is>
      </c>
      <c r="Y477" s="43" t="inlineStr">
        <is>
          <t>doi:10.1038/s41398-026-03823-y</t>
        </is>
      </c>
      <c r="Z477" s="43"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AA477" s="43" t="inlineStr">
        <is>
          <t>title_abstract_plus_targeted_primary_source_verification</t>
        </is>
      </c>
      <c r="AB477" s="43">
        <f>COUNTIF($A$2:$A$707,A477)</f>
        <v/>
      </c>
    </row>
    <row r="478" ht="32" customHeight="1">
      <c r="A478" s="43" t="inlineStr">
        <is>
          <t>U-0201</t>
        </is>
      </c>
      <c r="B478" s="43" t="inlineStr">
        <is>
          <t>Update 2026</t>
        </is>
      </c>
      <c r="C478" s="43" t="inlineStr">
        <is>
          <t>New record excluded</t>
        </is>
      </c>
      <c r="D478" s="43" t="n">
        <v>201</v>
      </c>
      <c r="E478" s="43" t="n"/>
      <c r="F478" s="43" t="n"/>
      <c r="G478" s="130" t="n">
        <v>201</v>
      </c>
      <c r="H478" s="130" t="n">
        <v>2025</v>
      </c>
      <c r="I478" s="41" t="inlineStr">
        <is>
          <t>Retraction: Can artificial intelligence and face recognition using deep learning detect emotions in children with autism?</t>
        </is>
      </c>
      <c r="J478" s="43" t="inlineStr">
        <is>
          <t>10.1371/JOURNAL.PONE.0340338</t>
        </is>
      </c>
      <c r="K478" s="43" t="n"/>
      <c r="L478" s="41" t="inlineStr">
        <is>
          <t>PloS one</t>
        </is>
      </c>
      <c r="M478" s="43" t="inlineStr">
        <is>
          <t>article</t>
        </is>
      </c>
      <c r="N478" s="43" t="n"/>
      <c r="O478" s="43">
        <f>'Actualizacion_430'!B202</f>
        <v/>
      </c>
      <c r="P478" s="41">
        <f>'Actualizacion_430'!C202</f>
        <v/>
      </c>
      <c r="Q478" s="43">
        <f>'Actualizacion_430'!D202</f>
        <v/>
      </c>
      <c r="R478" s="43">
        <f>'Actualizacion_430'!E202</f>
        <v/>
      </c>
      <c r="S478" s="41">
        <f>'Actualizacion_430'!G202</f>
        <v/>
      </c>
      <c r="T478" s="41">
        <f>'Actualizacion_430'!I202</f>
        <v/>
      </c>
      <c r="U478" s="41">
        <f>'Actualizacion_430'!J202</f>
        <v/>
      </c>
      <c r="V478" s="43">
        <f>'Actualizacion_430'!K202</f>
        <v/>
      </c>
      <c r="W478" s="43">
        <f>'Actualizacion_430'!L202</f>
        <v/>
      </c>
      <c r="X478" s="43" t="inlineStr">
        <is>
          <t>https://journals.plos.org/plosone/article?id=10.1371/journal.pone.0340338</t>
        </is>
      </c>
      <c r="Y478" s="43" t="inlineStr">
        <is>
          <t>doi:10.1371/journal.pone.0340338</t>
        </is>
      </c>
      <c r="Z478" s="43" t="n"/>
      <c r="AA478" s="43" t="inlineStr">
        <is>
          <t>title_abstract_plus_targeted_primary_source_verification</t>
        </is>
      </c>
      <c r="AB478" s="43">
        <f>COUNTIF($A$2:$A$707,A478)</f>
        <v/>
      </c>
    </row>
    <row r="479" ht="32" customHeight="1">
      <c r="A479" s="43" t="inlineStr">
        <is>
          <t>U-0202</t>
        </is>
      </c>
      <c r="B479" s="43" t="inlineStr">
        <is>
          <t>Update 2026</t>
        </is>
      </c>
      <c r="C479" s="43" t="inlineStr">
        <is>
          <t>Duplicate update record</t>
        </is>
      </c>
      <c r="D479" s="43" t="n">
        <v>202</v>
      </c>
      <c r="E479" s="43" t="n"/>
      <c r="F479" s="43" t="n"/>
      <c r="G479" s="130" t="n">
        <v>202</v>
      </c>
      <c r="H479" s="130" t="n">
        <v>2026</v>
      </c>
      <c r="I479" s="41" t="inlineStr">
        <is>
          <t>A new approach in autism diagnosis: Evaluating natural interaction using point of view (POV) glasses</t>
        </is>
      </c>
      <c r="J479" s="43" t="inlineStr">
        <is>
          <t>10.1016/j.ajp.2025.104798</t>
        </is>
      </c>
      <c r="K479" s="43" t="inlineStr">
        <is>
          <t>Hakan Kayış and Murat Çelik and Çınar Gedizlioğlu and Elif Kayış and Cumhur Aydemir and Arda Hatipoğlu and Seda Sarı and Nurhak Dogan and Elif Mumcu and Rabia Arı and Burcu Özbaran</t>
        </is>
      </c>
      <c r="L479" s="41" t="inlineStr">
        <is>
          <t>Asian Journal of Psychiatry</t>
        </is>
      </c>
      <c r="M479" s="43" t="inlineStr">
        <is>
          <t>article</t>
        </is>
      </c>
      <c r="N479" s="43" t="inlineStr">
        <is>
          <t>Elsevier B.V.</t>
        </is>
      </c>
      <c r="O479" s="43">
        <f>'Actualizacion_430'!B203</f>
        <v/>
      </c>
      <c r="P479" s="41">
        <f>'Actualizacion_430'!C203</f>
        <v/>
      </c>
      <c r="Q479" s="43">
        <f>'Actualizacion_430'!D203</f>
        <v/>
      </c>
      <c r="R479" s="43">
        <f>'Actualizacion_430'!E203</f>
        <v/>
      </c>
      <c r="S479" s="41">
        <f>'Actualizacion_430'!G203</f>
        <v/>
      </c>
      <c r="T479" s="41">
        <f>'Actualizacion_430'!I203</f>
        <v/>
      </c>
      <c r="U479" s="41">
        <f>'Actualizacion_430'!J203</f>
        <v/>
      </c>
      <c r="V479" s="43">
        <f>'Actualizacion_430'!K203</f>
        <v/>
      </c>
      <c r="W479" s="43">
        <f>'Actualizacion_430'!L203</f>
        <v/>
      </c>
      <c r="X479" s="43" t="inlineStr">
        <is>
          <t>https://doi.org/10.1016/j.ajp.2025.104798</t>
        </is>
      </c>
      <c r="Y479" s="43" t="inlineStr">
        <is>
          <t>doi:10.1016/j.ajp.2025.104798</t>
        </is>
      </c>
      <c r="Z479"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AA479" s="43" t="inlineStr">
        <is>
          <t>title_abstract_plus_targeted_primary_source_verification</t>
        </is>
      </c>
      <c r="AB479" s="43">
        <f>COUNTIF($A$2:$A$707,A479)</f>
        <v/>
      </c>
    </row>
    <row r="480" ht="32" customHeight="1">
      <c r="A480" s="43" t="inlineStr">
        <is>
          <t>U-0203</t>
        </is>
      </c>
      <c r="B480" s="43" t="inlineStr">
        <is>
          <t>Update 2026</t>
        </is>
      </c>
      <c r="C480" s="43" t="inlineStr">
        <is>
          <t>New provisional candidate</t>
        </is>
      </c>
      <c r="D480" s="43" t="n">
        <v>203</v>
      </c>
      <c r="E480" s="43" t="n"/>
      <c r="F480" s="43" t="n"/>
      <c r="G480" s="130" t="n">
        <v>203</v>
      </c>
      <c r="H480" s="130" t="n">
        <v>2026</v>
      </c>
      <c r="I480" s="41" t="inlineStr">
        <is>
          <t>Individuation of predictive parameters of posterior cranial fossa decompression in pediatric patients with Chiari I malformation and autism spectrum disorder</t>
        </is>
      </c>
      <c r="J480" s="43" t="inlineStr">
        <is>
          <t>10.1007/s00381-025-07119-2</t>
        </is>
      </c>
      <c r="K480" s="43"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L480" s="41" t="inlineStr">
        <is>
          <t>Child's Nervous System</t>
        </is>
      </c>
      <c r="M480" s="43" t="inlineStr">
        <is>
          <t>article</t>
        </is>
      </c>
      <c r="N480" s="43" t="inlineStr">
        <is>
          <t>Springer Science and Business Media Deutschland GmbH</t>
        </is>
      </c>
      <c r="O480" s="43">
        <f>'Actualizacion_430'!B204</f>
        <v/>
      </c>
      <c r="P480" s="41">
        <f>'Actualizacion_430'!C204</f>
        <v/>
      </c>
      <c r="Q480" s="43">
        <f>'Actualizacion_430'!D204</f>
        <v/>
      </c>
      <c r="R480" s="43">
        <f>'Actualizacion_430'!E204</f>
        <v/>
      </c>
      <c r="S480" s="41">
        <f>'Actualizacion_430'!G204</f>
        <v/>
      </c>
      <c r="T480" s="41">
        <f>'Actualizacion_430'!I204</f>
        <v/>
      </c>
      <c r="U480" s="41">
        <f>'Actualizacion_430'!J204</f>
        <v/>
      </c>
      <c r="V480" s="43">
        <f>'Actualizacion_430'!K204</f>
        <v/>
      </c>
      <c r="W480" s="43">
        <f>'Actualizacion_430'!L204</f>
        <v/>
      </c>
      <c r="X480" s="43" t="inlineStr">
        <is>
          <t>https://doi.org/10.1007/s00381-025-07119-2</t>
        </is>
      </c>
      <c r="Y480" s="43" t="inlineStr">
        <is>
          <t>doi:10.1007/s00381-025-07119-2</t>
        </is>
      </c>
      <c r="Z480" s="43"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AA480" s="43" t="inlineStr">
        <is>
          <t>title_abstract_plus_targeted_primary_source_verification</t>
        </is>
      </c>
      <c r="AB480" s="43">
        <f>COUNTIF($A$2:$A$707,A480)</f>
        <v/>
      </c>
    </row>
    <row r="481" ht="32" customHeight="1">
      <c r="A481" s="43" t="inlineStr">
        <is>
          <t>U-0204</t>
        </is>
      </c>
      <c r="B481" s="43" t="inlineStr">
        <is>
          <t>Update 2026</t>
        </is>
      </c>
      <c r="C481" s="43" t="inlineStr">
        <is>
          <t>New provisional candidate</t>
        </is>
      </c>
      <c r="D481" s="43" t="n">
        <v>204</v>
      </c>
      <c r="E481" s="43" t="n"/>
      <c r="F481" s="43" t="n"/>
      <c r="G481" s="130" t="n">
        <v>204</v>
      </c>
      <c r="H481" s="130" t="n">
        <v>2026</v>
      </c>
      <c r="I481" s="41" t="inlineStr">
        <is>
          <t>An automated detection system of autism spectrum disorder using meta-heuristic approach of adaptive LSTM with bayesian learning technique</t>
        </is>
      </c>
      <c r="J481" s="43" t="inlineStr">
        <is>
          <t>10.1007/s13246-025-01681-4</t>
        </is>
      </c>
      <c r="K481" s="43" t="inlineStr">
        <is>
          <t>Jegan Amaranth J and S Meera</t>
        </is>
      </c>
      <c r="L481" s="41" t="inlineStr">
        <is>
          <t>Physical and Engineering Sciences in Medicine</t>
        </is>
      </c>
      <c r="M481" s="43" t="inlineStr">
        <is>
          <t>article</t>
        </is>
      </c>
      <c r="N481" s="43" t="inlineStr">
        <is>
          <t>Springer Science and Business Media Deutschland GmbH</t>
        </is>
      </c>
      <c r="O481" s="43">
        <f>'Actualizacion_430'!B205</f>
        <v/>
      </c>
      <c r="P481" s="41">
        <f>'Actualizacion_430'!C205</f>
        <v/>
      </c>
      <c r="Q481" s="43">
        <f>'Actualizacion_430'!D205</f>
        <v/>
      </c>
      <c r="R481" s="43">
        <f>'Actualizacion_430'!E205</f>
        <v/>
      </c>
      <c r="S481" s="41">
        <f>'Actualizacion_430'!G205</f>
        <v/>
      </c>
      <c r="T481" s="41">
        <f>'Actualizacion_430'!I205</f>
        <v/>
      </c>
      <c r="U481" s="41">
        <f>'Actualizacion_430'!J205</f>
        <v/>
      </c>
      <c r="V481" s="43">
        <f>'Actualizacion_430'!K205</f>
        <v/>
      </c>
      <c r="W481" s="43">
        <f>'Actualizacion_430'!L205</f>
        <v/>
      </c>
      <c r="X481" s="43" t="inlineStr">
        <is>
          <t>https://doi.org/10.1007/s13246-025-01681-4</t>
        </is>
      </c>
      <c r="Y481" s="43" t="inlineStr">
        <is>
          <t>doi:10.1007/s13246-025-01681-4</t>
        </is>
      </c>
      <c r="Z481" s="43"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AA481" s="43" t="inlineStr">
        <is>
          <t>title_abstract_plus_targeted_primary_source_verification</t>
        </is>
      </c>
      <c r="AB481" s="43">
        <f>COUNTIF($A$2:$A$707,A481)</f>
        <v/>
      </c>
    </row>
    <row r="482" ht="32" customHeight="1">
      <c r="A482" s="43" t="inlineStr">
        <is>
          <t>U-0205</t>
        </is>
      </c>
      <c r="B482" s="43" t="inlineStr">
        <is>
          <t>Update 2026</t>
        </is>
      </c>
      <c r="C482" s="43" t="inlineStr">
        <is>
          <t>Duplicate of prior corpus</t>
        </is>
      </c>
      <c r="D482" s="43" t="n">
        <v>205</v>
      </c>
      <c r="E482" s="43" t="n"/>
      <c r="F482" s="43" t="n">
        <v>224</v>
      </c>
      <c r="G482" s="130" t="n">
        <v>205</v>
      </c>
      <c r="H482" s="130" t="n">
        <v>2025</v>
      </c>
      <c r="I482" s="41" t="inlineStr">
        <is>
          <t>An ensemble classifier for emotion classification from EEG and GSR signals for autism detection</t>
        </is>
      </c>
      <c r="J482" s="43" t="inlineStr">
        <is>
          <t>10.1016/j.cmpb.2025.108921</t>
        </is>
      </c>
      <c r="K482" s="43" t="inlineStr">
        <is>
          <t>Soshya Joshi and Srinivas LNB</t>
        </is>
      </c>
      <c r="L482" s="41" t="inlineStr">
        <is>
          <t>Computer Methods and Programs in Biomedicine</t>
        </is>
      </c>
      <c r="M482" s="43" t="inlineStr">
        <is>
          <t>article</t>
        </is>
      </c>
      <c r="N482" s="43" t="inlineStr">
        <is>
          <t>Elsevier Ireland Ltd</t>
        </is>
      </c>
      <c r="O482" s="43">
        <f>'Actualizacion_430'!B206</f>
        <v/>
      </c>
      <c r="P482" s="41">
        <f>'Actualizacion_430'!C206</f>
        <v/>
      </c>
      <c r="Q482" s="43">
        <f>'Actualizacion_430'!D206</f>
        <v/>
      </c>
      <c r="R482" s="43">
        <f>'Actualizacion_430'!E206</f>
        <v/>
      </c>
      <c r="S482" s="41">
        <f>'Actualizacion_430'!G206</f>
        <v/>
      </c>
      <c r="T482" s="41">
        <f>'Actualizacion_430'!I206</f>
        <v/>
      </c>
      <c r="U482" s="41">
        <f>'Actualizacion_430'!J206</f>
        <v/>
      </c>
      <c r="V482" s="43">
        <f>'Actualizacion_430'!K206</f>
        <v/>
      </c>
      <c r="W482" s="43">
        <f>'Actualizacion_430'!L206</f>
        <v/>
      </c>
      <c r="X482" s="43" t="inlineStr">
        <is>
          <t>https://doi.org/10.1016/j.cmpb.2025.108921</t>
        </is>
      </c>
      <c r="Y482" s="43" t="inlineStr">
        <is>
          <t>doi:10.1016/j.cmpb.2025.108921</t>
        </is>
      </c>
      <c r="Z482" s="4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AA482" s="43" t="inlineStr">
        <is>
          <t>title_abstract_plus_targeted_primary_source_verification</t>
        </is>
      </c>
      <c r="AB482" s="43">
        <f>COUNTIF($A$2:$A$707,A482)</f>
        <v/>
      </c>
    </row>
    <row r="483" ht="32" customHeight="1">
      <c r="A483" s="43" t="inlineStr">
        <is>
          <t>U-0206</t>
        </is>
      </c>
      <c r="B483" s="43" t="inlineStr">
        <is>
          <t>Update 2026</t>
        </is>
      </c>
      <c r="C483" s="43" t="inlineStr">
        <is>
          <t>New record excluded</t>
        </is>
      </c>
      <c r="D483" s="43" t="n">
        <v>206</v>
      </c>
      <c r="E483" s="43" t="n"/>
      <c r="F483" s="43" t="n"/>
      <c r="G483" s="130" t="n">
        <v>206</v>
      </c>
      <c r="H483" s="130" t="n">
        <v>2025</v>
      </c>
      <c r="I483" s="41" t="inlineStr">
        <is>
          <t>Diagnostic accuracy of AI-based models for autism spectrum disorder: A systematic review and meta-analysis with a focus on Arab populations</t>
        </is>
      </c>
      <c r="J483" s="43" t="inlineStr">
        <is>
          <t>10.1016/j.ridd.2025.105166</t>
        </is>
      </c>
      <c r="K483" s="43" t="inlineStr">
        <is>
          <t>Ali Fahad Aldakhil and Khalid N Alasim</t>
        </is>
      </c>
      <c r="L483" s="41" t="inlineStr">
        <is>
          <t>Research in Developmental Disabilities</t>
        </is>
      </c>
      <c r="M483" s="43" t="inlineStr">
        <is>
          <t>article</t>
        </is>
      </c>
      <c r="N483" s="43" t="inlineStr">
        <is>
          <t>Elsevier Inc.</t>
        </is>
      </c>
      <c r="O483" s="43">
        <f>'Actualizacion_430'!B207</f>
        <v/>
      </c>
      <c r="P483" s="41">
        <f>'Actualizacion_430'!C207</f>
        <v/>
      </c>
      <c r="Q483" s="43">
        <f>'Actualizacion_430'!D207</f>
        <v/>
      </c>
      <c r="R483" s="43">
        <f>'Actualizacion_430'!E207</f>
        <v/>
      </c>
      <c r="S483" s="41">
        <f>'Actualizacion_430'!G207</f>
        <v/>
      </c>
      <c r="T483" s="41">
        <f>'Actualizacion_430'!I207</f>
        <v/>
      </c>
      <c r="U483" s="41">
        <f>'Actualizacion_430'!J207</f>
        <v/>
      </c>
      <c r="V483" s="43">
        <f>'Actualizacion_430'!K207</f>
        <v/>
      </c>
      <c r="W483" s="43">
        <f>'Actualizacion_430'!L207</f>
        <v/>
      </c>
      <c r="X483" s="43" t="inlineStr">
        <is>
          <t>https://www.sciencedirect.com/science/article/pii/S0891422225002501</t>
        </is>
      </c>
      <c r="Y483" s="43" t="inlineStr">
        <is>
          <t>doi:10.1016/j.ridd.2025.105166</t>
        </is>
      </c>
      <c r="Z483"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AA483" s="43" t="inlineStr">
        <is>
          <t>title_abstract_plus_targeted_primary_source_verification</t>
        </is>
      </c>
      <c r="AB483" s="43">
        <f>COUNTIF($A$2:$A$707,A483)</f>
        <v/>
      </c>
    </row>
    <row r="484" ht="32" customHeight="1">
      <c r="A484" s="43" t="inlineStr">
        <is>
          <t>U-0207</t>
        </is>
      </c>
      <c r="B484" s="43" t="inlineStr">
        <is>
          <t>Update 2026</t>
        </is>
      </c>
      <c r="C484" s="43" t="inlineStr">
        <is>
          <t>Duplicate update record</t>
        </is>
      </c>
      <c r="D484" s="43" t="n">
        <v>207</v>
      </c>
      <c r="E484" s="43" t="n"/>
      <c r="F484" s="43" t="n"/>
      <c r="G484" s="130" t="n">
        <v>207</v>
      </c>
      <c r="H484" s="130" t="n">
        <v>2026</v>
      </c>
      <c r="I484" s="41" t="inlineStr">
        <is>
          <t>Evaluating Public Sentiment on Attention-Deficit/Hyperactivity Disorder and Autism Spectrum Disorder Compared With Other Mental Health Disorders From Posts on X (Formerly Known as Twitter): Longitudinal Analysis.</t>
        </is>
      </c>
      <c r="J484" s="43" t="inlineStr">
        <is>
          <t>10.2196/74440</t>
        </is>
      </c>
      <c r="K484" s="43" t="inlineStr">
        <is>
          <t>Vitor Tiosso Batistetti and Facundo G Sanchez and Andrea Varaona and Francisco Lara-Abelenda and Mariana Pinto da Costa and Juan Pablo Chart-Pascual and Alberto Rodriguez-Quiroga and Javier Quintero and Miguel Angel Alvarez-Mon</t>
        </is>
      </c>
      <c r="L484" s="41" t="inlineStr">
        <is>
          <t>JMIR infodemiology</t>
        </is>
      </c>
      <c r="M484" s="43" t="inlineStr">
        <is>
          <t>article</t>
        </is>
      </c>
      <c r="N484" s="43" t="inlineStr">
        <is>
          <t>JMIR Publications Inc.</t>
        </is>
      </c>
      <c r="O484" s="43">
        <f>'Actualizacion_430'!B208</f>
        <v/>
      </c>
      <c r="P484" s="41">
        <f>'Actualizacion_430'!C208</f>
        <v/>
      </c>
      <c r="Q484" s="43">
        <f>'Actualizacion_430'!D208</f>
        <v/>
      </c>
      <c r="R484" s="43">
        <f>'Actualizacion_430'!E208</f>
        <v/>
      </c>
      <c r="S484" s="41">
        <f>'Actualizacion_430'!G208</f>
        <v/>
      </c>
      <c r="T484" s="41">
        <f>'Actualizacion_430'!I208</f>
        <v/>
      </c>
      <c r="U484" s="41">
        <f>'Actualizacion_430'!J208</f>
        <v/>
      </c>
      <c r="V484" s="43">
        <f>'Actualizacion_430'!K208</f>
        <v/>
      </c>
      <c r="W484" s="43">
        <f>'Actualizacion_430'!L208</f>
        <v/>
      </c>
      <c r="X484" s="43" t="inlineStr">
        <is>
          <t>http://www.ncbi.nlm.nih.gov/pubmed/41955613 http://www.pubmedcentral.nih.gov/articlerender.fcgi?artid=PMC13107104</t>
        </is>
      </c>
      <c r="Y484" s="43" t="inlineStr">
        <is>
          <t>doi:10.2196/74440</t>
        </is>
      </c>
      <c r="Z484"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AA484" s="43" t="inlineStr">
        <is>
          <t>title_abstract_plus_targeted_primary_source_verification</t>
        </is>
      </c>
      <c r="AB484" s="43">
        <f>COUNTIF($A$2:$A$707,A484)</f>
        <v/>
      </c>
    </row>
    <row r="485" ht="32" customHeight="1">
      <c r="A485" s="43" t="inlineStr">
        <is>
          <t>U-0208</t>
        </is>
      </c>
      <c r="B485" s="43" t="inlineStr">
        <is>
          <t>Update 2026</t>
        </is>
      </c>
      <c r="C485" s="43" t="inlineStr">
        <is>
          <t>New provisional candidate</t>
        </is>
      </c>
      <c r="D485" s="43" t="n">
        <v>208</v>
      </c>
      <c r="E485" s="43" t="n"/>
      <c r="F485" s="43" t="n"/>
      <c r="G485" s="130" t="n">
        <v>208</v>
      </c>
      <c r="H485" s="130" t="n">
        <v>2026</v>
      </c>
      <c r="I485" s="41" t="inlineStr">
        <is>
          <t>ADBrainNet: a deep neural network for Autism Spectrum Disorder (ASD) and Attention Deficit and Hyperactivity Disorder (ADHD) classification using resting-state fMRI images based on explainable artificial intelligence.</t>
        </is>
      </c>
      <c r="J485" s="43" t="inlineStr">
        <is>
          <t>10.1007/s11517-026-03530-2</t>
        </is>
      </c>
      <c r="K485" s="43" t="inlineStr">
        <is>
          <t>Xinyao Yi and Jian Huang and Babatunde Akinwunmi and Wai-Kit Ming</t>
        </is>
      </c>
      <c r="L485" s="41" t="inlineStr">
        <is>
          <t>Medical \&amp; biological engineering \&amp; computing</t>
        </is>
      </c>
      <c r="M485" s="43" t="inlineStr">
        <is>
          <t>article</t>
        </is>
      </c>
      <c r="N485" s="43" t="inlineStr">
        <is>
          <t>Springer Science and Business Media Deutschland GmbH</t>
        </is>
      </c>
      <c r="O485" s="43">
        <f>'Actualizacion_430'!B209</f>
        <v/>
      </c>
      <c r="P485" s="41">
        <f>'Actualizacion_430'!C209</f>
        <v/>
      </c>
      <c r="Q485" s="43">
        <f>'Actualizacion_430'!D209</f>
        <v/>
      </c>
      <c r="R485" s="43">
        <f>'Actualizacion_430'!E209</f>
        <v/>
      </c>
      <c r="S485" s="41">
        <f>'Actualizacion_430'!G209</f>
        <v/>
      </c>
      <c r="T485" s="41">
        <f>'Actualizacion_430'!I209</f>
        <v/>
      </c>
      <c r="U485" s="41">
        <f>'Actualizacion_430'!J209</f>
        <v/>
      </c>
      <c r="V485" s="43">
        <f>'Actualizacion_430'!K209</f>
        <v/>
      </c>
      <c r="W485" s="43">
        <f>'Actualizacion_430'!L209</f>
        <v/>
      </c>
      <c r="X485" s="43" t="inlineStr">
        <is>
          <t>http://www.ncbi.nlm.nih.gov/pubmed/41781648</t>
        </is>
      </c>
      <c r="Y485" s="43" t="inlineStr">
        <is>
          <t>doi:10.1007/s11517-026-03530-2</t>
        </is>
      </c>
      <c r="Z485" s="43"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AA485" s="43" t="inlineStr">
        <is>
          <t>title_abstract_plus_targeted_primary_source_verification</t>
        </is>
      </c>
      <c r="AB485" s="43">
        <f>COUNTIF($A$2:$A$707,A485)</f>
        <v/>
      </c>
    </row>
    <row r="486" ht="32" customHeight="1">
      <c r="A486" s="43" t="inlineStr">
        <is>
          <t>U-0209</t>
        </is>
      </c>
      <c r="B486" s="43" t="inlineStr">
        <is>
          <t>Update 2026</t>
        </is>
      </c>
      <c r="C486" s="43" t="inlineStr">
        <is>
          <t>New provisional candidate</t>
        </is>
      </c>
      <c r="D486" s="43" t="n">
        <v>209</v>
      </c>
      <c r="E486" s="43" t="n"/>
      <c r="F486" s="43" t="n"/>
      <c r="G486" s="130" t="n">
        <v>209</v>
      </c>
      <c r="H486" s="130" t="n">
        <v>2026</v>
      </c>
      <c r="I486" s="41" t="inlineStr">
        <is>
          <t>Integrating EEG microstate dynamics in a stacked ensemble for neurodiagnostic ASD assessment</t>
        </is>
      </c>
      <c r="J486" s="43" t="inlineStr">
        <is>
          <t>10.1016/j.bbr.2026.116220</t>
        </is>
      </c>
      <c r="K486" s="43" t="inlineStr">
        <is>
          <t>Delna Kuriyakose and Gowsalya M.</t>
        </is>
      </c>
      <c r="L486" s="41" t="inlineStr">
        <is>
          <t>Behavioural Brain Research</t>
        </is>
      </c>
      <c r="M486" s="43" t="inlineStr">
        <is>
          <t>article</t>
        </is>
      </c>
      <c r="N486" s="43" t="inlineStr">
        <is>
          <t>Elsevier B.V.</t>
        </is>
      </c>
      <c r="O486" s="43">
        <f>'Actualizacion_430'!B210</f>
        <v/>
      </c>
      <c r="P486" s="41">
        <f>'Actualizacion_430'!C210</f>
        <v/>
      </c>
      <c r="Q486" s="43">
        <f>'Actualizacion_430'!D210</f>
        <v/>
      </c>
      <c r="R486" s="43">
        <f>'Actualizacion_430'!E210</f>
        <v/>
      </c>
      <c r="S486" s="41">
        <f>'Actualizacion_430'!G210</f>
        <v/>
      </c>
      <c r="T486" s="41">
        <f>'Actualizacion_430'!I210</f>
        <v/>
      </c>
      <c r="U486" s="41">
        <f>'Actualizacion_430'!J210</f>
        <v/>
      </c>
      <c r="V486" s="43">
        <f>'Actualizacion_430'!K210</f>
        <v/>
      </c>
      <c r="W486" s="43">
        <f>'Actualizacion_430'!L210</f>
        <v/>
      </c>
      <c r="X486" s="43" t="inlineStr">
        <is>
          <t>https://doi.org/10.1016/j.bbr.2026.116220</t>
        </is>
      </c>
      <c r="Y486" s="43" t="inlineStr">
        <is>
          <t>doi:10.1016/j.bbr.2026.116220</t>
        </is>
      </c>
      <c r="Z486"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AA486" s="43" t="inlineStr">
        <is>
          <t>title_abstract_plus_targeted_primary_source_verification</t>
        </is>
      </c>
      <c r="AB486" s="43">
        <f>COUNTIF($A$2:$A$707,A486)</f>
        <v/>
      </c>
    </row>
    <row r="487" ht="32" customHeight="1">
      <c r="A487" s="43" t="inlineStr">
        <is>
          <t>U-0210</t>
        </is>
      </c>
      <c r="B487" s="43" t="inlineStr">
        <is>
          <t>Update 2026</t>
        </is>
      </c>
      <c r="C487" s="43" t="inlineStr">
        <is>
          <t>New full-text included (open full text)</t>
        </is>
      </c>
      <c r="D487" s="43" t="n">
        <v>210</v>
      </c>
      <c r="E487" s="43" t="n"/>
      <c r="F487" s="43" t="n"/>
      <c r="G487" s="130" t="n">
        <v>210</v>
      </c>
      <c r="H487" s="130" t="n">
        <v>2026</v>
      </c>
      <c r="I487" s="41" t="inlineStr">
        <is>
          <t>Biomarker Discovery for Autism Prediction Using Massive Feature Extraction Based on EEG Signals</t>
        </is>
      </c>
      <c r="J487" s="43" t="inlineStr">
        <is>
          <t>10.3390/s26061862</t>
        </is>
      </c>
      <c r="K487" s="43" t="inlineStr">
        <is>
          <t>Nauman Hafeez and Abdul Rehman Aslam and Muhammad Awais Bin Altaf</t>
        </is>
      </c>
      <c r="L487" s="41" t="inlineStr">
        <is>
          <t>Sensors</t>
        </is>
      </c>
      <c r="M487" s="43" t="inlineStr">
        <is>
          <t>article</t>
        </is>
      </c>
      <c r="N487" s="43" t="inlineStr">
        <is>
          <t>Multidisciplinary Digital Publishing Institute (MDPI)</t>
        </is>
      </c>
      <c r="O487" s="43">
        <f>'Actualizacion_430'!B211</f>
        <v/>
      </c>
      <c r="P487" s="41">
        <f>'Actualizacion_430'!C211</f>
        <v/>
      </c>
      <c r="Q487" s="43">
        <f>'Actualizacion_430'!D211</f>
        <v/>
      </c>
      <c r="R487" s="43">
        <f>'Actualizacion_430'!E211</f>
        <v/>
      </c>
      <c r="S487" s="41">
        <f>'Actualizacion_430'!G211</f>
        <v/>
      </c>
      <c r="T487" s="41">
        <f>'Actualizacion_430'!I211</f>
        <v/>
      </c>
      <c r="U487" s="41">
        <f>'Actualizacion_430'!J211</f>
        <v/>
      </c>
      <c r="V487" s="43">
        <f>'Actualizacion_430'!K211</f>
        <v/>
      </c>
      <c r="W487" s="43">
        <f>'Actualizacion_430'!L211</f>
        <v/>
      </c>
      <c r="X487" s="43" t="inlineStr">
        <is>
          <t>https://doi.org/10.3390/s26061862</t>
        </is>
      </c>
      <c r="Y487" s="43" t="inlineStr">
        <is>
          <t>doi:10.3390/s26061862</t>
        </is>
      </c>
      <c r="Z487" s="43"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AA487" s="43" t="inlineStr">
        <is>
          <t>title_abstract_plus_targeted_primary_source_verification</t>
        </is>
      </c>
      <c r="AB487" s="43">
        <f>COUNTIF($A$2:$A$707,A487)</f>
        <v/>
      </c>
    </row>
    <row r="488" ht="32" customHeight="1">
      <c r="A488" s="43" t="inlineStr">
        <is>
          <t>U-0211</t>
        </is>
      </c>
      <c r="B488" s="43" t="inlineStr">
        <is>
          <t>Update 2026</t>
        </is>
      </c>
      <c r="C488" s="43" t="inlineStr">
        <is>
          <t>New provisional candidate</t>
        </is>
      </c>
      <c r="D488" s="43" t="n">
        <v>211</v>
      </c>
      <c r="E488" s="43" t="n"/>
      <c r="F488" s="43" t="n"/>
      <c r="G488" s="130" t="n">
        <v>211</v>
      </c>
      <c r="H488" s="130" t="n">
        <v>2026</v>
      </c>
      <c r="I488" s="41" t="inlineStr">
        <is>
          <t>Predicting Autism</t>
        </is>
      </c>
      <c r="J488" s="43" t="inlineStr">
        <is>
          <t>10.1002/9781394271177.CH13</t>
        </is>
      </c>
      <c r="K488" s="43" t="inlineStr">
        <is>
          <t>Soumyendu Das and Soham Patra</t>
        </is>
      </c>
      <c r="L488" s="41" t="inlineStr">
        <is>
          <t>Wearable Technologies for Digital Medicine: Advancement, Models, and Applications</t>
        </is>
      </c>
      <c r="M488" s="43" t="inlineStr">
        <is>
          <t>incollection</t>
        </is>
      </c>
      <c r="N488" s="43" t="inlineStr">
        <is>
          <t>Wiley</t>
        </is>
      </c>
      <c r="O488" s="43">
        <f>'Actualizacion_430'!B212</f>
        <v/>
      </c>
      <c r="P488" s="41">
        <f>'Actualizacion_430'!C212</f>
        <v/>
      </c>
      <c r="Q488" s="43">
        <f>'Actualizacion_430'!D212</f>
        <v/>
      </c>
      <c r="R488" s="43">
        <f>'Actualizacion_430'!E212</f>
        <v/>
      </c>
      <c r="S488" s="41">
        <f>'Actualizacion_430'!G212</f>
        <v/>
      </c>
      <c r="T488" s="41">
        <f>'Actualizacion_430'!I212</f>
        <v/>
      </c>
      <c r="U488" s="41">
        <f>'Actualizacion_430'!J212</f>
        <v/>
      </c>
      <c r="V488" s="43">
        <f>'Actualizacion_430'!K212</f>
        <v/>
      </c>
      <c r="W488" s="43">
        <f>'Actualizacion_430'!L212</f>
        <v/>
      </c>
      <c r="X488" s="43" t="inlineStr">
        <is>
          <t>https://onlinelibrary.wiley.com/doi/10.1002/9781394271177.ch13</t>
        </is>
      </c>
      <c r="Y488" s="43" t="inlineStr">
        <is>
          <t>doi:10.1002/9781394271177.ch13</t>
        </is>
      </c>
      <c r="Z488" s="43"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AA488" s="43" t="inlineStr">
        <is>
          <t>title_abstract_screen_plus_located_publisher_record</t>
        </is>
      </c>
      <c r="AB488" s="43">
        <f>COUNTIF($A$2:$A$707,A488)</f>
        <v/>
      </c>
    </row>
    <row r="489" ht="32" customHeight="1">
      <c r="A489" s="43" t="inlineStr">
        <is>
          <t>U-0212</t>
        </is>
      </c>
      <c r="B489" s="43" t="inlineStr">
        <is>
          <t>Update 2026</t>
        </is>
      </c>
      <c r="C489" s="43" t="inlineStr">
        <is>
          <t>New full-text included (open full text)</t>
        </is>
      </c>
      <c r="D489" s="43" t="n">
        <v>212</v>
      </c>
      <c r="E489" s="43" t="n"/>
      <c r="F489" s="43" t="n"/>
      <c r="G489" s="130" t="n">
        <v>212</v>
      </c>
      <c r="H489" s="130" t="n">
        <v>2026</v>
      </c>
      <c r="I489" s="41" t="inlineStr">
        <is>
          <t>Comparison of cognitive ability and its distribution between men with autism spectrum disorder and attention-deficit/hyperactivity disorder</t>
        </is>
      </c>
      <c r="J489" s="43" t="inlineStr">
        <is>
          <t>10.1371/journal.pone.0345522</t>
        </is>
      </c>
      <c r="K489" s="43" t="inlineStr">
        <is>
          <t>Hirokazu Doi and Yoshifumi Nakamura and Ayaka Nakai and Chieko Kanai and Haruhisa Ohta</t>
        </is>
      </c>
      <c r="L489" s="41" t="inlineStr">
        <is>
          <t>PLOS ONE</t>
        </is>
      </c>
      <c r="M489" s="43" t="inlineStr">
        <is>
          <t>article</t>
        </is>
      </c>
      <c r="N489" s="43" t="inlineStr">
        <is>
          <t>Public Library of Science</t>
        </is>
      </c>
      <c r="O489" s="43">
        <f>'Actualizacion_430'!B213</f>
        <v/>
      </c>
      <c r="P489" s="41">
        <f>'Actualizacion_430'!C213</f>
        <v/>
      </c>
      <c r="Q489" s="43">
        <f>'Actualizacion_430'!D213</f>
        <v/>
      </c>
      <c r="R489" s="43">
        <f>'Actualizacion_430'!E213</f>
        <v/>
      </c>
      <c r="S489" s="41">
        <f>'Actualizacion_430'!G213</f>
        <v/>
      </c>
      <c r="T489" s="41">
        <f>'Actualizacion_430'!I213</f>
        <v/>
      </c>
      <c r="U489" s="41">
        <f>'Actualizacion_430'!J213</f>
        <v/>
      </c>
      <c r="V489" s="43">
        <f>'Actualizacion_430'!K213</f>
        <v/>
      </c>
      <c r="W489" s="43">
        <f>'Actualizacion_430'!L213</f>
        <v/>
      </c>
      <c r="X489" s="43" t="inlineStr">
        <is>
          <t>https://doi.org/10.1371/journal.pone.0345522</t>
        </is>
      </c>
      <c r="Y489" s="43" t="inlineStr">
        <is>
          <t>doi:10.1371/journal.pone.0345522</t>
        </is>
      </c>
      <c r="Z489" s="43"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AA489" s="43" t="inlineStr">
        <is>
          <t>title_abstract_plus_targeted_primary_source_verification</t>
        </is>
      </c>
      <c r="AB489" s="43">
        <f>COUNTIF($A$2:$A$707,A489)</f>
        <v/>
      </c>
    </row>
    <row r="490" ht="32" customHeight="1">
      <c r="A490" s="43" t="inlineStr">
        <is>
          <t>U-0213</t>
        </is>
      </c>
      <c r="B490" s="43" t="inlineStr">
        <is>
          <t>Update 2026</t>
        </is>
      </c>
      <c r="C490" s="43" t="inlineStr">
        <is>
          <t>New provisional candidate</t>
        </is>
      </c>
      <c r="D490" s="43" t="n">
        <v>213</v>
      </c>
      <c r="E490" s="43" t="n"/>
      <c r="F490" s="43" t="n"/>
      <c r="G490" s="130" t="n">
        <v>213</v>
      </c>
      <c r="H490" s="130" t="n">
        <v>2026</v>
      </c>
      <c r="I490" s="41" t="inlineStr">
        <is>
          <t>Identifying autism spectrum disorder diagnosis in children via temporal-frequency hyperdimensional computing with resting-state EEG</t>
        </is>
      </c>
      <c r="J490" s="43" t="inlineStr">
        <is>
          <t>10.1016/j.eswa.2025.130671</t>
        </is>
      </c>
      <c r="K490" s="43" t="inlineStr">
        <is>
          <t>Sha Wang and Guoqian Jiang and Jincheng Hu and Junxia Han and Ping Xie and Xiaoli Li</t>
        </is>
      </c>
      <c r="L490" s="41" t="inlineStr">
        <is>
          <t>Expert Systems with Applications</t>
        </is>
      </c>
      <c r="M490" s="43" t="inlineStr">
        <is>
          <t>article</t>
        </is>
      </c>
      <c r="N490" s="43" t="inlineStr">
        <is>
          <t>Elsevier Ltd</t>
        </is>
      </c>
      <c r="O490" s="43">
        <f>'Actualizacion_430'!B214</f>
        <v/>
      </c>
      <c r="P490" s="41">
        <f>'Actualizacion_430'!C214</f>
        <v/>
      </c>
      <c r="Q490" s="43">
        <f>'Actualizacion_430'!D214</f>
        <v/>
      </c>
      <c r="R490" s="43">
        <f>'Actualizacion_430'!E214</f>
        <v/>
      </c>
      <c r="S490" s="41">
        <f>'Actualizacion_430'!G214</f>
        <v/>
      </c>
      <c r="T490" s="41">
        <f>'Actualizacion_430'!I214</f>
        <v/>
      </c>
      <c r="U490" s="41">
        <f>'Actualizacion_430'!J214</f>
        <v/>
      </c>
      <c r="V490" s="43">
        <f>'Actualizacion_430'!K214</f>
        <v/>
      </c>
      <c r="W490" s="43">
        <f>'Actualizacion_430'!L214</f>
        <v/>
      </c>
      <c r="X490" s="43" t="inlineStr">
        <is>
          <t>https://www.sciencedirect.com/science/article/pii/S0957417425042861</t>
        </is>
      </c>
      <c r="Y490" s="43" t="inlineStr">
        <is>
          <t>doi:10.1016/j.eswa.2025.130671</t>
        </is>
      </c>
      <c r="Z490" s="43"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AA490" s="43" t="inlineStr">
        <is>
          <t>title_abstract_plus_targeted_primary_source_verification</t>
        </is>
      </c>
      <c r="AB490" s="43">
        <f>COUNTIF($A$2:$A$707,A490)</f>
        <v/>
      </c>
    </row>
    <row r="491" ht="32" customHeight="1">
      <c r="A491" s="43" t="inlineStr">
        <is>
          <t>U-0214</t>
        </is>
      </c>
      <c r="B491" s="43" t="inlineStr">
        <is>
          <t>Update 2026</t>
        </is>
      </c>
      <c r="C491" s="43" t="inlineStr">
        <is>
          <t>New full-text included (open full text)</t>
        </is>
      </c>
      <c r="D491" s="43" t="n">
        <v>214</v>
      </c>
      <c r="E491" s="43" t="n"/>
      <c r="F491" s="43" t="n"/>
      <c r="G491" s="130" t="n">
        <v>214</v>
      </c>
      <c r="H491" s="130" t="n">
        <v>2025</v>
      </c>
      <c r="I491" s="41" t="inlineStr">
        <is>
          <t>Hippocampal Subregion Function and Its Clinical Correlations in Childhood Autism Spectrum Disorders</t>
        </is>
      </c>
      <c r="J491" s="43" t="inlineStr">
        <is>
          <t>10.1002/AUR.70124</t>
        </is>
      </c>
      <c r="K491" s="43" t="inlineStr">
        <is>
          <t>Hui Xian Li and De Sheng Xuan and Ronghao Mu and Chi Qin and Xin Zhao</t>
        </is>
      </c>
      <c r="L491" s="41" t="inlineStr">
        <is>
          <t>Autism Research</t>
        </is>
      </c>
      <c r="M491" s="43" t="inlineStr">
        <is>
          <t>article</t>
        </is>
      </c>
      <c r="N491" s="43" t="inlineStr">
        <is>
          <t>John Wiley and Sons Inc</t>
        </is>
      </c>
      <c r="O491" s="43">
        <f>'Actualizacion_430'!B215</f>
        <v/>
      </c>
      <c r="P491" s="41">
        <f>'Actualizacion_430'!C215</f>
        <v/>
      </c>
      <c r="Q491" s="43">
        <f>'Actualizacion_430'!D215</f>
        <v/>
      </c>
      <c r="R491" s="43">
        <f>'Actualizacion_430'!E215</f>
        <v/>
      </c>
      <c r="S491" s="41">
        <f>'Actualizacion_430'!G215</f>
        <v/>
      </c>
      <c r="T491" s="41">
        <f>'Actualizacion_430'!I215</f>
        <v/>
      </c>
      <c r="U491" s="41">
        <f>'Actualizacion_430'!J215</f>
        <v/>
      </c>
      <c r="V491" s="43">
        <f>'Actualizacion_430'!K215</f>
        <v/>
      </c>
      <c r="W491" s="43">
        <f>'Actualizacion_430'!L215</f>
        <v/>
      </c>
      <c r="X491" s="43" t="inlineStr">
        <is>
          <t>https://doi.org/10.1002/AUR.70124</t>
        </is>
      </c>
      <c r="Y491" s="43" t="inlineStr">
        <is>
          <t>doi:10.1002/aur.70124</t>
        </is>
      </c>
      <c r="Z491"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AA491" s="43" t="inlineStr">
        <is>
          <t>title_abstract_plus_targeted_primary_source_verification</t>
        </is>
      </c>
      <c r="AB491" s="43">
        <f>COUNTIF($A$2:$A$707,A491)</f>
        <v/>
      </c>
    </row>
    <row r="492" ht="32" customHeight="1">
      <c r="A492" s="43" t="inlineStr">
        <is>
          <t>U-0215</t>
        </is>
      </c>
      <c r="B492" s="43" t="inlineStr">
        <is>
          <t>Update 2026</t>
        </is>
      </c>
      <c r="C492" s="43" t="inlineStr">
        <is>
          <t>New provisional candidate</t>
        </is>
      </c>
      <c r="D492" s="43" t="n">
        <v>215</v>
      </c>
      <c r="E492" s="43" t="n"/>
      <c r="F492" s="43" t="n"/>
      <c r="G492" s="130" t="n">
        <v>215</v>
      </c>
      <c r="H492" s="130" t="n">
        <v>2026</v>
      </c>
      <c r="I492" s="41" t="inlineStr">
        <is>
          <t>Integrated transcriptomic and clinical analysis of autism spectrum disorder reveals structured heterogeneity and links Methyl-CpG Binding Domain Protein 2 expression with symptom severity</t>
        </is>
      </c>
      <c r="J492" s="43" t="inlineStr">
        <is>
          <t>10.1111/pcn.70065</t>
        </is>
      </c>
      <c r="K492" s="43" t="inlineStr">
        <is>
          <t>Wasana Yuwattana and Chayanit Poolcharoen and Thanit Saeliw and Marlieke Lisanne van Erp and Songphon Kanlayaprasit and Natchaya Vanwong and Valerie W Hu and Pon Trairatvorakul and Weerasak Chonchaiya and Kim Anh Lê Cao and Tewarit Sarachana</t>
        </is>
      </c>
      <c r="L492" s="41" t="inlineStr">
        <is>
          <t>Psychiatry and Clinical Neurosciences</t>
        </is>
      </c>
      <c r="M492" s="43" t="inlineStr">
        <is>
          <t>article</t>
        </is>
      </c>
      <c r="N492" s="43" t="inlineStr">
        <is>
          <t>John Wiley and Sons Inc</t>
        </is>
      </c>
      <c r="O492" s="43">
        <f>'Actualizacion_430'!B216</f>
        <v/>
      </c>
      <c r="P492" s="41">
        <f>'Actualizacion_430'!C216</f>
        <v/>
      </c>
      <c r="Q492" s="43">
        <f>'Actualizacion_430'!D216</f>
        <v/>
      </c>
      <c r="R492" s="43">
        <f>'Actualizacion_430'!E216</f>
        <v/>
      </c>
      <c r="S492" s="41">
        <f>'Actualizacion_430'!G216</f>
        <v/>
      </c>
      <c r="T492" s="41">
        <f>'Actualizacion_430'!I216</f>
        <v/>
      </c>
      <c r="U492" s="41">
        <f>'Actualizacion_430'!J216</f>
        <v/>
      </c>
      <c r="V492" s="43">
        <f>'Actualizacion_430'!K216</f>
        <v/>
      </c>
      <c r="W492" s="43">
        <f>'Actualizacion_430'!L216</f>
        <v/>
      </c>
      <c r="X492" s="43" t="inlineStr">
        <is>
          <t>https://doi.org/10.1111/pcn.70065</t>
        </is>
      </c>
      <c r="Y492" s="43" t="inlineStr">
        <is>
          <t>doi:10.1111/pcn.70065</t>
        </is>
      </c>
      <c r="Z492"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AA492" s="43" t="inlineStr">
        <is>
          <t>title_abstract_plus_targeted_primary_source_verification</t>
        </is>
      </c>
      <c r="AB492" s="43">
        <f>COUNTIF($A$2:$A$707,A492)</f>
        <v/>
      </c>
    </row>
    <row r="493" ht="32" customHeight="1">
      <c r="A493" s="43" t="inlineStr">
        <is>
          <t>U-0216</t>
        </is>
      </c>
      <c r="B493" s="43" t="inlineStr">
        <is>
          <t>Update 2026</t>
        </is>
      </c>
      <c r="C493" s="43" t="inlineStr">
        <is>
          <t>New full-text included (open full text)</t>
        </is>
      </c>
      <c r="D493" s="43" t="n">
        <v>216</v>
      </c>
      <c r="E493" s="43" t="n"/>
      <c r="F493" s="43" t="n"/>
      <c r="G493" s="130" t="n">
        <v>216</v>
      </c>
      <c r="H493" s="130" t="n">
        <v>2026</v>
      </c>
      <c r="I493" s="41" t="inlineStr">
        <is>
          <t>Parental Stress and Caregiver Role Modulate Child–Caregiver Prosodic Synchrony in Autism: A Computational Analysis</t>
        </is>
      </c>
      <c r="J493" s="43" t="inlineStr">
        <is>
          <t>10.1002/AUR.70189</t>
        </is>
      </c>
      <c r="K493" s="43" t="inlineStr">
        <is>
          <t>Maria Grazia Logrieco and Giulio Bertamini and Laura Casula and Mohamed Chetouani and Silvia Guerrera and Mirco Fasolo and Paola Venuti and Maria Luisa Scattoni and Francesca Fulceri and Stefano Vicari and David Cohen and Giovanni Valeri</t>
        </is>
      </c>
      <c r="L493" s="41" t="inlineStr">
        <is>
          <t>Autism Research</t>
        </is>
      </c>
      <c r="M493" s="43" t="inlineStr">
        <is>
          <t>article</t>
        </is>
      </c>
      <c r="N493" s="43" t="inlineStr">
        <is>
          <t>John Wiley and Sons Inc</t>
        </is>
      </c>
      <c r="O493" s="43">
        <f>'Actualizacion_430'!B217</f>
        <v/>
      </c>
      <c r="P493" s="41">
        <f>'Actualizacion_430'!C217</f>
        <v/>
      </c>
      <c r="Q493" s="43">
        <f>'Actualizacion_430'!D217</f>
        <v/>
      </c>
      <c r="R493" s="43">
        <f>'Actualizacion_430'!E217</f>
        <v/>
      </c>
      <c r="S493" s="41">
        <f>'Actualizacion_430'!G217</f>
        <v/>
      </c>
      <c r="T493" s="41">
        <f>'Actualizacion_430'!I217</f>
        <v/>
      </c>
      <c r="U493" s="41">
        <f>'Actualizacion_430'!J217</f>
        <v/>
      </c>
      <c r="V493" s="43">
        <f>'Actualizacion_430'!K217</f>
        <v/>
      </c>
      <c r="W493" s="43">
        <f>'Actualizacion_430'!L217</f>
        <v/>
      </c>
      <c r="X493" s="43" t="inlineStr">
        <is>
          <t>https://doi.org/10.1002/AUR.70189</t>
        </is>
      </c>
      <c r="Y493" s="43" t="inlineStr">
        <is>
          <t>doi:10.1002/aur.70189</t>
        </is>
      </c>
      <c r="Z493" s="43"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AA493" s="43" t="inlineStr">
        <is>
          <t>title_abstract_plus_targeted_primary_source_verification</t>
        </is>
      </c>
      <c r="AB493" s="43">
        <f>COUNTIF($A$2:$A$707,A493)</f>
        <v/>
      </c>
    </row>
    <row r="494" ht="32" customHeight="1">
      <c r="A494" s="43" t="inlineStr">
        <is>
          <t>U-0217</t>
        </is>
      </c>
      <c r="B494" s="43" t="inlineStr">
        <is>
          <t>Update 2026</t>
        </is>
      </c>
      <c r="C494" s="43" t="inlineStr">
        <is>
          <t>New full-text included (open full text)</t>
        </is>
      </c>
      <c r="D494" s="43" t="n">
        <v>217</v>
      </c>
      <c r="E494" s="43" t="n"/>
      <c r="F494" s="43" t="n"/>
      <c r="G494" s="130" t="n">
        <v>217</v>
      </c>
      <c r="H494" s="130" t="n">
        <v>2026</v>
      </c>
      <c r="I494" s="41" t="inlineStr">
        <is>
          <t>Predicting brain age in children aged 2–6 years with autism spectrum disorders using routine T1- and T2-weighted magnetic resonance imaging</t>
        </is>
      </c>
      <c r="J494" s="43" t="inlineStr">
        <is>
          <t>10.1002/PED4.70064</t>
        </is>
      </c>
      <c r="K494" s="43" t="inlineStr">
        <is>
          <t>Zunying Hu and Rongjia Xiang and Huanyu Luo and Di Hu and Huiying Kang and Huanjie Li and Xin Fan and Yun Peng</t>
        </is>
      </c>
      <c r="L494" s="41" t="inlineStr">
        <is>
          <t>Pediatric Investigation</t>
        </is>
      </c>
      <c r="M494" s="43" t="inlineStr">
        <is>
          <t>article</t>
        </is>
      </c>
      <c r="N494" s="43" t="inlineStr">
        <is>
          <t>John Wiley and Sons Inc</t>
        </is>
      </c>
      <c r="O494" s="43">
        <f>'Actualizacion_430'!B218</f>
        <v/>
      </c>
      <c r="P494" s="41">
        <f>'Actualizacion_430'!C218</f>
        <v/>
      </c>
      <c r="Q494" s="43">
        <f>'Actualizacion_430'!D218</f>
        <v/>
      </c>
      <c r="R494" s="43">
        <f>'Actualizacion_430'!E218</f>
        <v/>
      </c>
      <c r="S494" s="41">
        <f>'Actualizacion_430'!G218</f>
        <v/>
      </c>
      <c r="T494" s="41">
        <f>'Actualizacion_430'!I218</f>
        <v/>
      </c>
      <c r="U494" s="41">
        <f>'Actualizacion_430'!J218</f>
        <v/>
      </c>
      <c r="V494" s="43">
        <f>'Actualizacion_430'!K218</f>
        <v/>
      </c>
      <c r="W494" s="43">
        <f>'Actualizacion_430'!L218</f>
        <v/>
      </c>
      <c r="X494" s="43" t="inlineStr">
        <is>
          <t>https://doi.org/10.1002/PED4.70064</t>
        </is>
      </c>
      <c r="Y494" s="43" t="inlineStr">
        <is>
          <t>doi:10.1002/ped4.70064</t>
        </is>
      </c>
      <c r="Z494" s="43"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AA494" s="43" t="inlineStr">
        <is>
          <t>title_abstract_plus_targeted_primary_source_verification</t>
        </is>
      </c>
      <c r="AB494" s="43">
        <f>COUNTIF($A$2:$A$707,A494)</f>
        <v/>
      </c>
    </row>
    <row r="495" ht="32" customHeight="1">
      <c r="A495" s="43" t="inlineStr">
        <is>
          <t>U-0218</t>
        </is>
      </c>
      <c r="B495" s="43" t="inlineStr">
        <is>
          <t>Update 2026</t>
        </is>
      </c>
      <c r="C495" s="43" t="inlineStr">
        <is>
          <t>New provisional candidate</t>
        </is>
      </c>
      <c r="D495" s="43" t="n">
        <v>218</v>
      </c>
      <c r="E495" s="43" t="n"/>
      <c r="F495" s="43" t="n"/>
      <c r="G495" s="130" t="n">
        <v>218</v>
      </c>
      <c r="H495" s="130" t="n">
        <v>2026</v>
      </c>
      <c r="I495" s="41" t="inlineStr">
        <is>
          <t>A Robust Computational Framework for Autism Spectrum Disorder Identification Using Optimized Image Processing and Hybrid Learning Models</t>
        </is>
      </c>
      <c r="J495" s="43" t="inlineStr">
        <is>
          <t>10.1002/dneu.70028</t>
        </is>
      </c>
      <c r="K495" s="43" t="inlineStr">
        <is>
          <t>A Kanchana and Rashmitha Khilar</t>
        </is>
      </c>
      <c r="L495" s="41" t="inlineStr">
        <is>
          <t>Developmental Neurobiology</t>
        </is>
      </c>
      <c r="M495" s="43" t="inlineStr">
        <is>
          <t>article</t>
        </is>
      </c>
      <c r="N495" s="43" t="inlineStr">
        <is>
          <t>John Wiley and Sons Inc</t>
        </is>
      </c>
      <c r="O495" s="43">
        <f>'Actualizacion_430'!B219</f>
        <v/>
      </c>
      <c r="P495" s="41">
        <f>'Actualizacion_430'!C219</f>
        <v/>
      </c>
      <c r="Q495" s="43">
        <f>'Actualizacion_430'!D219</f>
        <v/>
      </c>
      <c r="R495" s="43">
        <f>'Actualizacion_430'!E219</f>
        <v/>
      </c>
      <c r="S495" s="41">
        <f>'Actualizacion_430'!G219</f>
        <v/>
      </c>
      <c r="T495" s="41">
        <f>'Actualizacion_430'!I219</f>
        <v/>
      </c>
      <c r="U495" s="41">
        <f>'Actualizacion_430'!J219</f>
        <v/>
      </c>
      <c r="V495" s="43">
        <f>'Actualizacion_430'!K219</f>
        <v/>
      </c>
      <c r="W495" s="43">
        <f>'Actualizacion_430'!L219</f>
        <v/>
      </c>
      <c r="X495" s="43" t="inlineStr">
        <is>
          <t>https://doi.org/10.1002/dneu.70028</t>
        </is>
      </c>
      <c r="Y495" s="43" t="inlineStr">
        <is>
          <t>doi:10.1002/dneu.70028</t>
        </is>
      </c>
      <c r="Z495"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AA495" s="43" t="inlineStr">
        <is>
          <t>title_abstract_plus_targeted_primary_source_verification</t>
        </is>
      </c>
      <c r="AB495" s="43">
        <f>COUNTIF($A$2:$A$707,A495)</f>
        <v/>
      </c>
    </row>
    <row r="496" ht="32" customHeight="1">
      <c r="A496" s="43" t="inlineStr">
        <is>
          <t>U-0219</t>
        </is>
      </c>
      <c r="B496" s="43" t="inlineStr">
        <is>
          <t>Update 2026</t>
        </is>
      </c>
      <c r="C496" s="43" t="inlineStr">
        <is>
          <t>Duplicate update record</t>
        </is>
      </c>
      <c r="D496" s="43" t="n">
        <v>219</v>
      </c>
      <c r="E496" s="43" t="n"/>
      <c r="F496" s="43" t="n"/>
      <c r="G496" s="130" t="n">
        <v>219</v>
      </c>
      <c r="H496" s="130" t="n">
        <v>2025</v>
      </c>
      <c r="I496" s="41" t="inlineStr">
        <is>
          <t>Free Water Corrected Diffusion Magnetic Resonance Imaging Reveals Microstructural Alterations in Corpus Callosum Subregions of Preschool Children With Autism</t>
        </is>
      </c>
      <c r="J496" s="43" t="inlineStr">
        <is>
          <t>10.1002/HBM.70435</t>
        </is>
      </c>
      <c r="K496" s="43" t="inlineStr">
        <is>
          <t>Doudou Cao and Litong Ni and Qi Qi and Lan Zhou and Junyi Wang and Yijie Li and Wei Zhang and Jiayan Wei and Yixiu Luo and Yi Wang and Fan Zhang and Shijun Li</t>
        </is>
      </c>
      <c r="L496" s="41" t="inlineStr">
        <is>
          <t>Human Brain Mapping</t>
        </is>
      </c>
      <c r="M496" s="43" t="inlineStr">
        <is>
          <t>article</t>
        </is>
      </c>
      <c r="N496" s="43" t="inlineStr">
        <is>
          <t>John Wiley and Sons Inc</t>
        </is>
      </c>
      <c r="O496" s="43">
        <f>'Actualizacion_430'!B220</f>
        <v/>
      </c>
      <c r="P496" s="41">
        <f>'Actualizacion_430'!C220</f>
        <v/>
      </c>
      <c r="Q496" s="43">
        <f>'Actualizacion_430'!D220</f>
        <v/>
      </c>
      <c r="R496" s="43">
        <f>'Actualizacion_430'!E220</f>
        <v/>
      </c>
      <c r="S496" s="41">
        <f>'Actualizacion_430'!G220</f>
        <v/>
      </c>
      <c r="T496" s="41">
        <f>'Actualizacion_430'!I220</f>
        <v/>
      </c>
      <c r="U496" s="41">
        <f>'Actualizacion_430'!J220</f>
        <v/>
      </c>
      <c r="V496" s="43">
        <f>'Actualizacion_430'!K220</f>
        <v/>
      </c>
      <c r="W496" s="43">
        <f>'Actualizacion_430'!L220</f>
        <v/>
      </c>
      <c r="X496" s="43" t="inlineStr">
        <is>
          <t>https://doi.org/10.1002/HBM.70435</t>
        </is>
      </c>
      <c r="Y496" s="43" t="inlineStr">
        <is>
          <t>doi:10.1002/hbm.70435</t>
        </is>
      </c>
      <c r="Z496"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AA496" s="43" t="inlineStr">
        <is>
          <t>title_abstract_plus_targeted_primary_source_verification</t>
        </is>
      </c>
      <c r="AB496" s="43">
        <f>COUNTIF($A$2:$A$707,A496)</f>
        <v/>
      </c>
    </row>
    <row r="497" ht="32" customHeight="1">
      <c r="A497" s="43" t="inlineStr">
        <is>
          <t>U-0220</t>
        </is>
      </c>
      <c r="B497" s="43" t="inlineStr">
        <is>
          <t>Update 2026</t>
        </is>
      </c>
      <c r="C497" s="43" t="inlineStr">
        <is>
          <t>New record excluded</t>
        </is>
      </c>
      <c r="D497" s="43" t="n">
        <v>220</v>
      </c>
      <c r="E497" s="43" t="n"/>
      <c r="F497" s="43" t="n"/>
      <c r="G497" s="130" t="n">
        <v>220</v>
      </c>
      <c r="H497" s="130" t="n">
        <v>2026</v>
      </c>
      <c r="I497" s="41" t="inlineStr">
        <is>
          <t>Machine Learning Algorithms for Detection of Autism Spectrum Disorders in Early Childhood: A Scoping Review</t>
        </is>
      </c>
      <c r="J497" s="43" t="inlineStr">
        <is>
          <t>10.1111/JCAP.70052</t>
        </is>
      </c>
      <c r="K497" s="43" t="inlineStr">
        <is>
          <t>Xiaoling Gu and Jinghan Jia and Xinrui Zhang and Hongyue Wei and Yaowei Han and Ping Rong and Xin Cui and Huayu Tian</t>
        </is>
      </c>
      <c r="L497" s="41" t="inlineStr">
        <is>
          <t>Journal of Child and Adolescent Psychiatric Nursing</t>
        </is>
      </c>
      <c r="M497" s="43" t="inlineStr">
        <is>
          <t>article</t>
        </is>
      </c>
      <c r="N497" s="43" t="inlineStr">
        <is>
          <t>John Wiley and Sons Inc</t>
        </is>
      </c>
      <c r="O497" s="43">
        <f>'Actualizacion_430'!B221</f>
        <v/>
      </c>
      <c r="P497" s="41">
        <f>'Actualizacion_430'!C221</f>
        <v/>
      </c>
      <c r="Q497" s="43">
        <f>'Actualizacion_430'!D221</f>
        <v/>
      </c>
      <c r="R497" s="43">
        <f>'Actualizacion_430'!E221</f>
        <v/>
      </c>
      <c r="S497" s="41">
        <f>'Actualizacion_430'!G221</f>
        <v/>
      </c>
      <c r="T497" s="41">
        <f>'Actualizacion_430'!I221</f>
        <v/>
      </c>
      <c r="U497" s="41">
        <f>'Actualizacion_430'!J221</f>
        <v/>
      </c>
      <c r="V497" s="43">
        <f>'Actualizacion_430'!K221</f>
        <v/>
      </c>
      <c r="W497" s="43">
        <f>'Actualizacion_430'!L221</f>
        <v/>
      </c>
      <c r="X497" s="43" t="inlineStr">
        <is>
          <t>https://doi.org/10.1111/JCAP.70052</t>
        </is>
      </c>
      <c r="Y497" s="43" t="inlineStr">
        <is>
          <t>doi:10.1111/jcap.70052</t>
        </is>
      </c>
      <c r="Z497"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AA497" s="43" t="inlineStr">
        <is>
          <t>title_abstract_plus_targeted_primary_source_verification</t>
        </is>
      </c>
      <c r="AB497" s="43">
        <f>COUNTIF($A$2:$A$707,A497)</f>
        <v/>
      </c>
    </row>
    <row r="498" ht="32" customHeight="1">
      <c r="A498" s="43" t="inlineStr">
        <is>
          <t>U-0221</t>
        </is>
      </c>
      <c r="B498" s="43" t="inlineStr">
        <is>
          <t>Update 2026</t>
        </is>
      </c>
      <c r="C498" s="43" t="inlineStr">
        <is>
          <t>New record excluded</t>
        </is>
      </c>
      <c r="D498" s="43" t="n">
        <v>221</v>
      </c>
      <c r="E498" s="43" t="n"/>
      <c r="F498" s="43" t="n"/>
      <c r="G498" s="130" t="n">
        <v>221</v>
      </c>
      <c r="H498" s="130" t="n">
        <v>2026</v>
      </c>
      <c r="I498" s="41" t="inlineStr">
        <is>
          <t>Affective AI in Healthcare and Mental Health – AI-Driven Emotion Detection for Diagnosing Depression, Anxiety, and Autism Spectrum Disorders</t>
        </is>
      </c>
      <c r="J498" s="43" t="inlineStr">
        <is>
          <t>10.1002/9781394422760.CH8</t>
        </is>
      </c>
      <c r="K498" s="43" t="inlineStr">
        <is>
          <t>D Shivamma and S G Shaila and L Monish and Ramesh Chundi and S G Sumana</t>
        </is>
      </c>
      <c r="L498" s="41" t="inlineStr">
        <is>
          <t>Coresource 4</t>
        </is>
      </c>
      <c r="M498" s="43" t="inlineStr">
        <is>
          <t>article</t>
        </is>
      </c>
      <c r="N498" s="43" t="inlineStr">
        <is>
          <t>Wiley</t>
        </is>
      </c>
      <c r="O498" s="43">
        <f>'Actualizacion_430'!B222</f>
        <v/>
      </c>
      <c r="P498" s="41">
        <f>'Actualizacion_430'!C222</f>
        <v/>
      </c>
      <c r="Q498" s="43">
        <f>'Actualizacion_430'!D222</f>
        <v/>
      </c>
      <c r="R498" s="43">
        <f>'Actualizacion_430'!E222</f>
        <v/>
      </c>
      <c r="S498" s="41">
        <f>'Actualizacion_430'!G222</f>
        <v/>
      </c>
      <c r="T498" s="41">
        <f>'Actualizacion_430'!I222</f>
        <v/>
      </c>
      <c r="U498" s="41">
        <f>'Actualizacion_430'!J222</f>
        <v/>
      </c>
      <c r="V498" s="43">
        <f>'Actualizacion_430'!K222</f>
        <v/>
      </c>
      <c r="W498" s="43">
        <f>'Actualizacion_430'!L222</f>
        <v/>
      </c>
      <c r="X498" s="43" t="inlineStr">
        <is>
          <t>https://doi.org/10.1002/9781394422760.CH8</t>
        </is>
      </c>
      <c r="Y498" s="43" t="inlineStr">
        <is>
          <t>doi:10.1002/9781394422760.ch8</t>
        </is>
      </c>
      <c r="Z498" s="43" t="inlineStr">
        <is>
          <t>Due to the high prevalence of Psychological or emotional disorders, it is important to develop new and effective management strategies that can work alongside conventional treatment. Affective Artificial Intelligence (Affective AI) has been identified as one of the new trends in the detection, interpretation, and response to human emotions. This has come in as a useful tool that can assist the mental health professionals in their work by presenting new ways of identifying and understanding the emotional behavioral patterns. This chapter reviews the application of affective AI in healthcare, particularly in mental health, with a focus on its use in diagnosing and monitoring depression, anxiety, and autism spectrum disorder through emotion detection. The Affective AI systems are able to detect the minor indicators which are usually missed in the normal evaluation. Some of the markers of emotional distress include facial micro-expressions, change in voice tone, eye movement, posture, and word choice. These signals, processed by AI models trained on large, diverse datasets, can help in detecting early signs of depression, anxiety. In the depression case, the participants may exhibit low affect, monotonous speech, slow movements, and negative sentiment in their language. These patterns are given to the AI systems for training and to recognize and interpret. Also, an anxiety can be presented by rapid speech, heightened physiological arousal, avoidance behaviors, or restlessness. Affective AI provides an open window to non-intrusive monitoring which may assist clinicians in tracking changes over time, evaluating treatment effectiveness, and timely interventions. Autism spectrum disorders are difficult to diagnose, especially in young children. The symptoms concerning the emotional recognition, social communication, and behavioral rigidity are delicate and can be quite inconsistent. Affective AI systems can be of great help in the early identification of ASD by examining how people react to emotional stimuli, how they interact in social situations, and how they express human emotions. The assessment of gaze patterns, facial engagement, and prosodic variation are some of the techniques that are being increasingly used to enhance early intervention and personalized therapy planning. Although Affective AI holds great promise, it also raises critical ethical issues. Problems of privacy, informed consent, data security, algorithmic bias, and cultural sensitivity should be taken into consideration to avoid the misuse. Emotions are very context-dependent and therefore, the AI-based interpretations should always be supported by human expertise and empathy. This chapter captures both the benefits and the challenges of incorporating Affective AI in mental health care. The use of emotion aware technologies in healthcare is a paradigm shift not only in the detection of mental health conditions but also in how to cope with emotional well-being. Thus, through the combination of computational accuracy with caring and empathetic touch, Affective AI can help in enhancing the accessibility, proactivity, and individuality of mental health care. With an interdisciplinary approach and ethical practice, Affective AI may be a crucial tool in determining the course of mental health care in the future.</t>
        </is>
      </c>
      <c r="AA498" s="43" t="inlineStr">
        <is>
          <t>title_abstract_plus_targeted_primary_source_verification</t>
        </is>
      </c>
      <c r="AB498" s="43">
        <f>COUNTIF($A$2:$A$707,A498)</f>
        <v/>
      </c>
    </row>
    <row r="499" ht="32" customHeight="1">
      <c r="A499" s="43" t="inlineStr">
        <is>
          <t>U-0222</t>
        </is>
      </c>
      <c r="B499" s="43" t="inlineStr">
        <is>
          <t>Update 2026</t>
        </is>
      </c>
      <c r="C499" s="43" t="inlineStr">
        <is>
          <t>New provisional candidate</t>
        </is>
      </c>
      <c r="D499" s="43" t="n">
        <v>222</v>
      </c>
      <c r="E499" s="43" t="n"/>
      <c r="F499" s="43" t="n"/>
      <c r="G499" s="130" t="n">
        <v>222</v>
      </c>
      <c r="H499" s="130" t="n">
        <v>2026</v>
      </c>
      <c r="I499" s="41" t="inlineStr">
        <is>
          <t>Adaptive network based fuzzy inference system efficientnet for autism spectrum disorder detection with optimization based pivotal region extraction</t>
        </is>
      </c>
      <c r="J499" s="43" t="inlineStr">
        <is>
          <t>10.1016/j.pscychresns.2025.112109</t>
        </is>
      </c>
      <c r="K499" s="43" t="inlineStr">
        <is>
          <t>Satish Muppidi and Kishore Bhamidipati and Grandhi Siva Sankar and Anupkumar M Bongale and Ramesh Babu P</t>
        </is>
      </c>
      <c r="L499" s="41" t="inlineStr">
        <is>
          <t>Psychiatry Research - Neuroimaging</t>
        </is>
      </c>
      <c r="M499" s="43" t="inlineStr">
        <is>
          <t>article</t>
        </is>
      </c>
      <c r="N499" s="43" t="inlineStr">
        <is>
          <t>Elsevier Ireland Ltd</t>
        </is>
      </c>
      <c r="O499" s="43">
        <f>'Actualizacion_430'!B223</f>
        <v/>
      </c>
      <c r="P499" s="41">
        <f>'Actualizacion_430'!C223</f>
        <v/>
      </c>
      <c r="Q499" s="43">
        <f>'Actualizacion_430'!D223</f>
        <v/>
      </c>
      <c r="R499" s="43">
        <f>'Actualizacion_430'!E223</f>
        <v/>
      </c>
      <c r="S499" s="41">
        <f>'Actualizacion_430'!G223</f>
        <v/>
      </c>
      <c r="T499" s="41">
        <f>'Actualizacion_430'!I223</f>
        <v/>
      </c>
      <c r="U499" s="41">
        <f>'Actualizacion_430'!J223</f>
        <v/>
      </c>
      <c r="V499" s="43">
        <f>'Actualizacion_430'!K223</f>
        <v/>
      </c>
      <c r="W499" s="43">
        <f>'Actualizacion_430'!L223</f>
        <v/>
      </c>
      <c r="X499" s="43" t="inlineStr">
        <is>
          <t>https://doi.org/10.1016/j.pscychresns.2025.112109</t>
        </is>
      </c>
      <c r="Y499" s="43" t="inlineStr">
        <is>
          <t>doi:10.1016/j.pscychresns.2025.112109</t>
        </is>
      </c>
      <c r="Z499"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AA499" s="43" t="inlineStr">
        <is>
          <t>title_abstract_plus_targeted_primary_source_verification</t>
        </is>
      </c>
      <c r="AB499" s="43">
        <f>COUNTIF($A$2:$A$707,A499)</f>
        <v/>
      </c>
    </row>
    <row r="500" ht="32" customHeight="1">
      <c r="A500" s="43" t="inlineStr">
        <is>
          <t>U-0223</t>
        </is>
      </c>
      <c r="B500" s="43" t="inlineStr">
        <is>
          <t>Update 2026</t>
        </is>
      </c>
      <c r="C500" s="43" t="inlineStr">
        <is>
          <t>New provisional candidate</t>
        </is>
      </c>
      <c r="D500" s="43" t="n">
        <v>223</v>
      </c>
      <c r="E500" s="43" t="n"/>
      <c r="F500" s="43" t="n"/>
      <c r="G500" s="130" t="n">
        <v>223</v>
      </c>
      <c r="H500" s="130" t="n">
        <v>2026</v>
      </c>
      <c r="I500" s="41" t="inlineStr">
        <is>
          <t>Identification of Autism Through Fractal Analysis of EEG Signals and Bayesian Optimized Artificial Neural Network</t>
        </is>
      </c>
      <c r="J500" s="43" t="inlineStr">
        <is>
          <t>10.1002/IMA.70326</t>
        </is>
      </c>
      <c r="K500" s="43" t="inlineStr">
        <is>
          <t>Anamika Ranaut and Padmavati Khandnor and Trilok Chand</t>
        </is>
      </c>
      <c r="L500" s="41" t="inlineStr">
        <is>
          <t>International Journal of Imaging Systems and Technology</t>
        </is>
      </c>
      <c r="M500" s="43" t="inlineStr">
        <is>
          <t>article</t>
        </is>
      </c>
      <c r="N500" s="43" t="inlineStr">
        <is>
          <t>John Wiley and Sons Inc</t>
        </is>
      </c>
      <c r="O500" s="43">
        <f>'Actualizacion_430'!B224</f>
        <v/>
      </c>
      <c r="P500" s="41">
        <f>'Actualizacion_430'!C224</f>
        <v/>
      </c>
      <c r="Q500" s="43">
        <f>'Actualizacion_430'!D224</f>
        <v/>
      </c>
      <c r="R500" s="43">
        <f>'Actualizacion_430'!E224</f>
        <v/>
      </c>
      <c r="S500" s="41">
        <f>'Actualizacion_430'!G224</f>
        <v/>
      </c>
      <c r="T500" s="41">
        <f>'Actualizacion_430'!I224</f>
        <v/>
      </c>
      <c r="U500" s="41">
        <f>'Actualizacion_430'!J224</f>
        <v/>
      </c>
      <c r="V500" s="43">
        <f>'Actualizacion_430'!K224</f>
        <v/>
      </c>
      <c r="W500" s="43">
        <f>'Actualizacion_430'!L224</f>
        <v/>
      </c>
      <c r="X500" s="43" t="inlineStr">
        <is>
          <t>https://doi.org/10.1002/IMA.70326</t>
        </is>
      </c>
      <c r="Y500" s="43" t="inlineStr">
        <is>
          <t>doi:10.1002/ima.70326</t>
        </is>
      </c>
      <c r="Z500" s="43"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AA500" s="43" t="inlineStr">
        <is>
          <t>title_abstract_plus_targeted_primary_source_verification</t>
        </is>
      </c>
      <c r="AB500" s="43">
        <f>COUNTIF($A$2:$A$707,A500)</f>
        <v/>
      </c>
    </row>
    <row r="501" ht="32" customHeight="1">
      <c r="A501" s="43" t="inlineStr">
        <is>
          <t>U-0224</t>
        </is>
      </c>
      <c r="B501" s="43" t="inlineStr">
        <is>
          <t>Update 2026</t>
        </is>
      </c>
      <c r="C501" s="43" t="inlineStr">
        <is>
          <t>New record excluded</t>
        </is>
      </c>
      <c r="D501" s="43" t="n">
        <v>224</v>
      </c>
      <c r="E501" s="43" t="n"/>
      <c r="F501" s="43" t="n"/>
      <c r="G501" s="130" t="n">
        <v>224</v>
      </c>
      <c r="H501" s="130" t="n">
        <v>2025</v>
      </c>
      <c r="I501" s="41" t="inlineStr">
        <is>
          <t>AI in action: Uncovering autism patterns through machine learning</t>
        </is>
      </c>
      <c r="J501" s="43" t="inlineStr">
        <is>
          <t>10.1016/B978-0-443-41660-6.00010-7</t>
        </is>
      </c>
      <c r="K501" s="43" t="inlineStr">
        <is>
          <t>Gaurav Joshi and Divya Dhawal Bhandari and Nishant Goutam and Amrit Kaur and Neeraj Joshi</t>
        </is>
      </c>
      <c r="L501" s="41" t="inlineStr">
        <is>
          <t>Intelligent Systems for Neurocognition and Human-Robot-Computer Interaction</t>
        </is>
      </c>
      <c r="M501" s="43" t="inlineStr">
        <is>
          <t>article</t>
        </is>
      </c>
      <c r="N501" s="43" t="inlineStr">
        <is>
          <t>Elsevier</t>
        </is>
      </c>
      <c r="O501" s="43">
        <f>'Actualizacion_430'!B225</f>
        <v/>
      </c>
      <c r="P501" s="41">
        <f>'Actualizacion_430'!C225</f>
        <v/>
      </c>
      <c r="Q501" s="43">
        <f>'Actualizacion_430'!D225</f>
        <v/>
      </c>
      <c r="R501" s="43">
        <f>'Actualizacion_430'!E225</f>
        <v/>
      </c>
      <c r="S501" s="41">
        <f>'Actualizacion_430'!G225</f>
        <v/>
      </c>
      <c r="T501" s="41">
        <f>'Actualizacion_430'!I225</f>
        <v/>
      </c>
      <c r="U501" s="41">
        <f>'Actualizacion_430'!J225</f>
        <v/>
      </c>
      <c r="V501" s="43">
        <f>'Actualizacion_430'!K225</f>
        <v/>
      </c>
      <c r="W501" s="43">
        <f>'Actualizacion_430'!L225</f>
        <v/>
      </c>
      <c r="X501" s="43" t="inlineStr">
        <is>
          <t>https://www.sciencedirect.com/science/article/pii/B9780443416606000107</t>
        </is>
      </c>
      <c r="Y501" s="43" t="inlineStr">
        <is>
          <t>doi:10.1016/b978-0-443-41660-6.00010-7</t>
        </is>
      </c>
      <c r="Z501" s="43" t="inlineStr">
        <is>
          <t>The neurological disorder autism spectrum disorder (ASD) creates difficulties with social interaction patterns, together with behavioral complications. Every individual with ASD shows distinct characteristics through repetitive actions alongside strong, concentrated interests. Timely recognition of autism symptoms leads to better and more effective treatment possibilities alongside enhanced long-term results. The prompt diagnosis of ASD provides essential opportunities to start appropriate treatments that lead to improved results. Artificial Intelligence (AI) and Machine Learning (ML) have gained significant interest through pattern recognition techniques that establish new potential screening approaches for ASD evaluation. This section demonstrates how AI ML techniques identify patterns that lead to ASD screening. This work investigates different technologies and information sources accompanied by assessment systems for this application. Through research evaluation, this chapter analyzes the benefits and hurdles of these techniques to establish prospective research directions for using AI and machine learning for ASD identification through pattern recognition methods.</t>
        </is>
      </c>
      <c r="AA501" s="43" t="inlineStr">
        <is>
          <t>title_abstract_plus_targeted_primary_source_verification</t>
        </is>
      </c>
      <c r="AB501" s="43">
        <f>COUNTIF($A$2:$A$707,A501)</f>
        <v/>
      </c>
    </row>
    <row r="502" ht="32" customHeight="1">
      <c r="A502" s="43" t="inlineStr">
        <is>
          <t>U-0225</t>
        </is>
      </c>
      <c r="B502" s="43" t="inlineStr">
        <is>
          <t>Update 2026</t>
        </is>
      </c>
      <c r="C502" s="43" t="inlineStr">
        <is>
          <t>Duplicate of prior corpus</t>
        </is>
      </c>
      <c r="D502" s="43" t="n">
        <v>225</v>
      </c>
      <c r="E502" s="43" t="n"/>
      <c r="F502" s="43" t="n">
        <v>299</v>
      </c>
      <c r="G502" s="130" t="n">
        <v>225</v>
      </c>
      <c r="H502" s="130" t="n">
        <v>2025</v>
      </c>
      <c r="I502" s="41" t="inlineStr">
        <is>
          <t>Three-dimensional quantification of oxytocin neurons in the hypothalamic paraventricular nucleus reveals sex- and subregion-specific differences in two genetic mouse models of autism</t>
        </is>
      </c>
      <c r="J502" s="43" t="inlineStr">
        <is>
          <t>10.1111/JNE.70092</t>
        </is>
      </c>
      <c r="K502" s="43" t="inlineStr">
        <is>
          <t>Aishwarya Patwardhan and Siyao Li and Jessica Chen and Katrina Y Choe</t>
        </is>
      </c>
      <c r="L502" s="41" t="inlineStr">
        <is>
          <t>Journal of Neuroendocrinology</t>
        </is>
      </c>
      <c r="M502" s="43" t="inlineStr">
        <is>
          <t>article</t>
        </is>
      </c>
      <c r="N502" s="43" t="inlineStr">
        <is>
          <t>John Wiley and Sons Inc</t>
        </is>
      </c>
      <c r="O502" s="43">
        <f>'Actualizacion_430'!B226</f>
        <v/>
      </c>
      <c r="P502" s="41">
        <f>'Actualizacion_430'!C226</f>
        <v/>
      </c>
      <c r="Q502" s="43">
        <f>'Actualizacion_430'!D226</f>
        <v/>
      </c>
      <c r="R502" s="43">
        <f>'Actualizacion_430'!E226</f>
        <v/>
      </c>
      <c r="S502" s="41">
        <f>'Actualizacion_430'!G226</f>
        <v/>
      </c>
      <c r="T502" s="41">
        <f>'Actualizacion_430'!I226</f>
        <v/>
      </c>
      <c r="U502" s="41">
        <f>'Actualizacion_430'!J226</f>
        <v/>
      </c>
      <c r="V502" s="43">
        <f>'Actualizacion_430'!K226</f>
        <v/>
      </c>
      <c r="W502" s="43">
        <f>'Actualizacion_430'!L226</f>
        <v/>
      </c>
      <c r="X502" s="43" t="inlineStr">
        <is>
          <t>https://doi.org/10.1111/JNE.70092</t>
        </is>
      </c>
      <c r="Y502" s="43" t="inlineStr">
        <is>
          <t>doi:10.1111/jne.70092</t>
        </is>
      </c>
      <c r="Z502" s="43"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AA502" s="43" t="inlineStr">
        <is>
          <t>title_abstract_plus_targeted_primary_source_verification</t>
        </is>
      </c>
      <c r="AB502" s="43">
        <f>COUNTIF($A$2:$A$707,A502)</f>
        <v/>
      </c>
    </row>
    <row r="503" ht="32" customHeight="1">
      <c r="A503" s="43" t="inlineStr">
        <is>
          <t>U-0226</t>
        </is>
      </c>
      <c r="B503" s="43" t="inlineStr">
        <is>
          <t>Update 2026</t>
        </is>
      </c>
      <c r="C503" s="43" t="inlineStr">
        <is>
          <t>New record excluded</t>
        </is>
      </c>
      <c r="D503" s="43" t="n">
        <v>226</v>
      </c>
      <c r="E503" s="43" t="n"/>
      <c r="F503" s="43" t="n"/>
      <c r="G503" s="130" t="n">
        <v>226</v>
      </c>
      <c r="H503" s="130" t="n">
        <v>2026</v>
      </c>
      <c r="I503" s="41" t="inlineStr">
        <is>
          <t>Affective Artificial Intelligence: Fundamentals, Challenges, and Applications</t>
        </is>
      </c>
      <c r="J503" s="43" t="inlineStr">
        <is>
          <t>10.1002/9781394422760</t>
        </is>
      </c>
      <c r="K503" s="43" t="inlineStr">
        <is>
          <t>N Thillaiarasu and G Revathy and T Saravanan and V Muthukumaran and S Balamurugan</t>
        </is>
      </c>
      <c r="L503" s="41" t="inlineStr">
        <is>
          <t>Coresource 4</t>
        </is>
      </c>
      <c r="M503" s="43" t="inlineStr">
        <is>
          <t>article</t>
        </is>
      </c>
      <c r="N503" s="43" t="inlineStr">
        <is>
          <t>Wiley</t>
        </is>
      </c>
      <c r="O503" s="43">
        <f>'Actualizacion_430'!B227</f>
        <v/>
      </c>
      <c r="P503" s="41">
        <f>'Actualizacion_430'!C227</f>
        <v/>
      </c>
      <c r="Q503" s="43">
        <f>'Actualizacion_430'!D227</f>
        <v/>
      </c>
      <c r="R503" s="43">
        <f>'Actualizacion_430'!E227</f>
        <v/>
      </c>
      <c r="S503" s="41">
        <f>'Actualizacion_430'!G227</f>
        <v/>
      </c>
      <c r="T503" s="41">
        <f>'Actualizacion_430'!I227</f>
        <v/>
      </c>
      <c r="U503" s="41">
        <f>'Actualizacion_430'!J227</f>
        <v/>
      </c>
      <c r="V503" s="43">
        <f>'Actualizacion_430'!K227</f>
        <v/>
      </c>
      <c r="W503" s="43">
        <f>'Actualizacion_430'!L227</f>
        <v/>
      </c>
      <c r="X503" s="43" t="inlineStr">
        <is>
          <t>https://doi.org/10.1002/9781394422760</t>
        </is>
      </c>
      <c r="Y503" s="43" t="inlineStr">
        <is>
          <t>doi:10.1002/9781394422760</t>
        </is>
      </c>
      <c r="Z503" s="43" t="inlineStr">
        <is>
          <t>Bridge the final frontier between logic and empathy with this definitive guide to building AI systems that do not just process data, but truly comprehend, interpret, and anticipate human emotion. As the role of AI continues to grow in our everyday lives, there is an increasing need to address the fundamental connections between AI and humans. Innovators across a range of industries are exploring the principles, technological foundations, and practical applications of AI systems that can comprehend, interpret, and respond to human emotions. This book is an essential guide to one of the most transformative frontiers of AI, where machines utilize human emotion in communicative contexts to bridge the chasm between people and technology. It explores the cutting-edge field of AI systems that go beyond traditional AI, which operates on logic and predefined algorithms, to systems that are attuned to human emotions, interactions, and psychological states. The volume highlights the significance of human-like emotional intelligence in AI and its potential to create more natural, empathetic, and intuitive human-AI interactions by delving into the technological underpinnings of affective AI, including emotion recognition techniques such as facial expression analysis, speech emotion recognition, and physiological signal processing and discusses how these systems capture and interpret emotional cues from users, allowing AI to not only react to stimuli but anticipate human needs, feelings, and intentions. Through expert insights and real-world case studies, readers gain an in-depth understanding of how affective AI is poised to redefine the relationship between humans and machines. Readers will find the volume: Introduces the emergence of affective artificial intelligence; Discusses different applications of affective artificial intelligence in various industries; Presents state-of-the-art transfer learning analysis techniques. &lt;&gt; Audience AI and Machine Learning researchers, academics, and engineers working towards AI-driven emotion recognition, sentiment analysis, and affective computing applications.</t>
        </is>
      </c>
      <c r="AA503" s="43" t="inlineStr">
        <is>
          <t>title_abstract_plus_targeted_primary_source_verification</t>
        </is>
      </c>
      <c r="AB503" s="43">
        <f>COUNTIF($A$2:$A$707,A503)</f>
        <v/>
      </c>
    </row>
    <row r="504" ht="32" customHeight="1">
      <c r="A504" s="43" t="inlineStr">
        <is>
          <t>U-0227</t>
        </is>
      </c>
      <c r="B504" s="43" t="inlineStr">
        <is>
          <t>Update 2026</t>
        </is>
      </c>
      <c r="C504" s="43" t="inlineStr">
        <is>
          <t>New record excluded</t>
        </is>
      </c>
      <c r="D504" s="43" t="n">
        <v>227</v>
      </c>
      <c r="E504" s="43" t="n"/>
      <c r="F504" s="43" t="n"/>
      <c r="G504" s="130" t="n">
        <v>227</v>
      </c>
      <c r="H504" s="130" t="n">
        <v>2026</v>
      </c>
      <c r="I504" s="41" t="inlineStr">
        <is>
          <t>The impact of video-based intervention for improving attitudes towards autism in Chinese higher education: A pre-post study</t>
        </is>
      </c>
      <c r="J504" s="43" t="inlineStr">
        <is>
          <t>10.1016/j.reia.2025.202776</t>
        </is>
      </c>
      <c r="K504" s="43" t="inlineStr">
        <is>
          <t>Yinghui Xia and Jonathan Vincent and Mengzhen Zhao and Peng Wang</t>
        </is>
      </c>
      <c r="L504" s="41" t="inlineStr">
        <is>
          <t>Research in Autism</t>
        </is>
      </c>
      <c r="M504" s="43" t="inlineStr">
        <is>
          <t>article</t>
        </is>
      </c>
      <c r="N504" s="43" t="inlineStr">
        <is>
          <t>Elsevier Ltd</t>
        </is>
      </c>
      <c r="O504" s="43">
        <f>'Actualizacion_430'!B228</f>
        <v/>
      </c>
      <c r="P504" s="41">
        <f>'Actualizacion_430'!C228</f>
        <v/>
      </c>
      <c r="Q504" s="43">
        <f>'Actualizacion_430'!D228</f>
        <v/>
      </c>
      <c r="R504" s="43">
        <f>'Actualizacion_430'!E228</f>
        <v/>
      </c>
      <c r="S504" s="41">
        <f>'Actualizacion_430'!G228</f>
        <v/>
      </c>
      <c r="T504" s="41">
        <f>'Actualizacion_430'!I228</f>
        <v/>
      </c>
      <c r="U504" s="41">
        <f>'Actualizacion_430'!J228</f>
        <v/>
      </c>
      <c r="V504" s="43">
        <f>'Actualizacion_430'!K228</f>
        <v/>
      </c>
      <c r="W504" s="43">
        <f>'Actualizacion_430'!L228</f>
        <v/>
      </c>
      <c r="X504" s="43" t="inlineStr">
        <is>
          <t>https://www.sciencedirect.com/science/article/pii/S3050656525002482</t>
        </is>
      </c>
      <c r="Y504" s="43" t="inlineStr">
        <is>
          <t>doi:10.1016/j.reia.2025.202776</t>
        </is>
      </c>
      <c r="Z504" s="43" t="inlineStr">
        <is>
          <t>This study assessed whether a brief video-based intervention could improve attitudes toward autism among Chinese university students and staff. A total of 1158 participants—including undergraduates, graduate students, and staff—completed the 17-item Autism and Neurodiversity Attitudes Scale (ANAS) before and after watching a 6-minute autism-awareness video. Paired-sample t-tests assessed pre-post differences. Exploratory factor analysis (EFA) examined whether the intervention altered the underlying attitudinal structure. To predict individual responsiveness, four machine learning models were trained using pre-intervention responses and demographics; TabPFN achieved the highest accuracy (73.4 %). The study revealed significant positive changes in attitudes towards autism following the educational video intervention (t = -13.30, p &lt; 0.001, Cohen's d = 0.39). We identified three stable dimensions of autism perception: support for normalization, acceptance as natural variation, and empathy. SHapley Additive exPlanations analysis identified that pre-intervention responses to deficit-based items and pity-based attitudes are the strongest predictors of attitudinal change, while demographic variables had negligible influence. Higher baseline endorsement of normalization and pathologizing attitudes were associated with reduced responsiveness to the intervention, highlighting the role of entrenched beliefs in moderating intervention effectiveness. While a brief video intervention can enhance attitudes toward autism, its ability to transform deep-seated beliefs remains limited.</t>
        </is>
      </c>
      <c r="AA504" s="43" t="inlineStr">
        <is>
          <t>title_abstract_plus_targeted_primary_source_verification</t>
        </is>
      </c>
      <c r="AB504" s="43">
        <f>COUNTIF($A$2:$A$707,A504)</f>
        <v/>
      </c>
    </row>
    <row r="505" ht="32" customHeight="1">
      <c r="A505" s="43" t="inlineStr">
        <is>
          <t>U-0228</t>
        </is>
      </c>
      <c r="B505" s="43" t="inlineStr">
        <is>
          <t>Update 2026</t>
        </is>
      </c>
      <c r="C505" s="43" t="inlineStr">
        <is>
          <t>New full-text included (open full text)</t>
        </is>
      </c>
      <c r="D505" s="43" t="n">
        <v>228</v>
      </c>
      <c r="E505" s="43" t="n"/>
      <c r="F505" s="43" t="n"/>
      <c r="G505" s="130" t="n">
        <v>228</v>
      </c>
      <c r="H505" s="130" t="n">
        <v>2026</v>
      </c>
      <c r="I505" s="41" t="inlineStr">
        <is>
          <t>Unveiling Diagnostic Biomarkers in Autism: A Comparative Proteome Analysis of CNTNAP2 Knockout Mice and Human ASD Patients</t>
        </is>
      </c>
      <c r="J505" s="43" t="inlineStr">
        <is>
          <t>10.3390/biom16030340</t>
        </is>
      </c>
      <c r="K505" s="43" t="inlineStr">
        <is>
          <t>Andrew Kim and Ara Cho and Jiyeon Kim and Leandro Val Sayson and Hyun Ju Lee and Jae Hoon Cheong and Hee Jin Kim and Bung Nyun Kim and Eugene C Yi</t>
        </is>
      </c>
      <c r="L505" s="41" t="inlineStr">
        <is>
          <t>Biomolecules</t>
        </is>
      </c>
      <c r="M505" s="43" t="inlineStr">
        <is>
          <t>article</t>
        </is>
      </c>
      <c r="N505" s="43" t="inlineStr">
        <is>
          <t>Multidisciplinary Digital Publishing Institute (MDPI)</t>
        </is>
      </c>
      <c r="O505" s="43">
        <f>'Actualizacion_430'!B229</f>
        <v/>
      </c>
      <c r="P505" s="41">
        <f>'Actualizacion_430'!C229</f>
        <v/>
      </c>
      <c r="Q505" s="43">
        <f>'Actualizacion_430'!D229</f>
        <v/>
      </c>
      <c r="R505" s="43">
        <f>'Actualizacion_430'!E229</f>
        <v/>
      </c>
      <c r="S505" s="41">
        <f>'Actualizacion_430'!G229</f>
        <v/>
      </c>
      <c r="T505" s="41">
        <f>'Actualizacion_430'!I229</f>
        <v/>
      </c>
      <c r="U505" s="41">
        <f>'Actualizacion_430'!J229</f>
        <v/>
      </c>
      <c r="V505" s="43">
        <f>'Actualizacion_430'!K229</f>
        <v/>
      </c>
      <c r="W505" s="43">
        <f>'Actualizacion_430'!L229</f>
        <v/>
      </c>
      <c r="X505" s="43" t="inlineStr">
        <is>
          <t>https://doi.org/10.3390/biom16030340</t>
        </is>
      </c>
      <c r="Y505" s="43" t="inlineStr">
        <is>
          <t>doi:10.3390/biom16030340</t>
        </is>
      </c>
      <c r="Z505" s="43"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AA505" s="43" t="inlineStr">
        <is>
          <t>title_abstract_plus_targeted_primary_source_verification</t>
        </is>
      </c>
      <c r="AB505" s="43">
        <f>COUNTIF($A$2:$A$707,A505)</f>
        <v/>
      </c>
    </row>
    <row r="506" ht="32" customHeight="1">
      <c r="A506" s="43" t="inlineStr">
        <is>
          <t>U-0229</t>
        </is>
      </c>
      <c r="B506" s="43" t="inlineStr">
        <is>
          <t>Update 2026</t>
        </is>
      </c>
      <c r="C506" s="43" t="inlineStr">
        <is>
          <t>New record excluded</t>
        </is>
      </c>
      <c r="D506" s="43" t="n">
        <v>229</v>
      </c>
      <c r="E506" s="43" t="n"/>
      <c r="F506" s="43" t="n"/>
      <c r="G506" s="130" t="n">
        <v>229</v>
      </c>
      <c r="H506" s="130" t="n">
        <v>2026</v>
      </c>
      <c r="I506" s="41" t="inlineStr">
        <is>
          <t>Wearable Technologies for Digital Medicine: Advancement, Models, and Applications</t>
        </is>
      </c>
      <c r="J506" s="43" t="inlineStr">
        <is>
          <t>10.1002/9781394271177</t>
        </is>
      </c>
      <c r="K506" s="43" t="inlineStr">
        <is>
          <t>Sushruta Mishra and Subhashish Das and S Balamurugan</t>
        </is>
      </c>
      <c r="L506" s="41" t="inlineStr">
        <is>
          <t>Wearable Technologies for Digital Medicine: Advancement, Models, and Applications</t>
        </is>
      </c>
      <c r="M506" s="43" t="inlineStr">
        <is>
          <t>article</t>
        </is>
      </c>
      <c r="N506" s="43" t="inlineStr">
        <is>
          <t>wiley</t>
        </is>
      </c>
      <c r="O506" s="43">
        <f>'Actualizacion_430'!B230</f>
        <v/>
      </c>
      <c r="P506" s="41">
        <f>'Actualizacion_430'!C230</f>
        <v/>
      </c>
      <c r="Q506" s="43">
        <f>'Actualizacion_430'!D230</f>
        <v/>
      </c>
      <c r="R506" s="43">
        <f>'Actualizacion_430'!E230</f>
        <v/>
      </c>
      <c r="S506" s="41">
        <f>'Actualizacion_430'!G230</f>
        <v/>
      </c>
      <c r="T506" s="41">
        <f>'Actualizacion_430'!I230</f>
        <v/>
      </c>
      <c r="U506" s="41">
        <f>'Actualizacion_430'!J230</f>
        <v/>
      </c>
      <c r="V506" s="43">
        <f>'Actualizacion_430'!K230</f>
        <v/>
      </c>
      <c r="W506" s="43">
        <f>'Actualizacion_430'!L230</f>
        <v/>
      </c>
      <c r="X506" s="43" t="inlineStr">
        <is>
          <t>https://doi.org/10.1002/9781394271177</t>
        </is>
      </c>
      <c r="Y506" s="43" t="inlineStr">
        <is>
          <t>doi:10.1002/9781394271177</t>
        </is>
      </c>
      <c r="Z506" s="43" t="inlineStr">
        <is>
          <t>Equip yourself with the multidisciplinary expertise to lead the digital medicine revolution with this comprehensive guide to the cutting edge intersection of wearable technology, data science, and clinical care. The rapid evolution of digital technology has transformed nearly every aspect of human life from communication and entertainment to healthcare and medicine. Among these advancements, smart wearables have emerged as a vital element of modern digital medicine, redefining how we monitor, diagnose, and manage health conditions. This book explores the dynamic intersection of wearable technology and medical science, providing an in-depth understanding of how these devices are revolutionizing healthcare delivery, patient monitoring, and disease management. By bridging engineering, data science, and clinical applications, it serves as a comprehensive resource for researchers, healthcare professionals, technology developers, and students interested in digital medicine.</t>
        </is>
      </c>
      <c r="AA506" s="43" t="inlineStr">
        <is>
          <t>title_abstract_plus_targeted_primary_source_verification</t>
        </is>
      </c>
      <c r="AB506" s="43">
        <f>COUNTIF($A$2:$A$707,A506)</f>
        <v/>
      </c>
    </row>
    <row r="507" ht="32" customHeight="1">
      <c r="A507" s="43" t="inlineStr">
        <is>
          <t>U-0230</t>
        </is>
      </c>
      <c r="B507" s="43" t="inlineStr">
        <is>
          <t>Update 2026</t>
        </is>
      </c>
      <c r="C507" s="43" t="inlineStr">
        <is>
          <t>New provisional candidate</t>
        </is>
      </c>
      <c r="D507" s="43" t="n">
        <v>230</v>
      </c>
      <c r="E507" s="43" t="n"/>
      <c r="F507" s="43" t="n"/>
      <c r="G507" s="130" t="n">
        <v>230</v>
      </c>
      <c r="H507" s="130" t="n">
        <v>2026</v>
      </c>
      <c r="I507" s="41" t="inlineStr">
        <is>
          <t>Quality of Autism Information Generated by Artificial Intelligence Tools: Implications for Paediatric Care</t>
        </is>
      </c>
      <c r="J507" s="43" t="inlineStr">
        <is>
          <t>10.1111/JPC.70433</t>
        </is>
      </c>
      <c r="K507" s="43" t="inlineStr">
        <is>
          <t>Serife Balikci</t>
        </is>
      </c>
      <c r="L507" s="41" t="inlineStr">
        <is>
          <t>Journal of Paediatrics and Child Health</t>
        </is>
      </c>
      <c r="M507" s="43" t="inlineStr">
        <is>
          <t>article</t>
        </is>
      </c>
      <c r="N507" s="43" t="inlineStr">
        <is>
          <t>John Wiley and Sons Inc</t>
        </is>
      </c>
      <c r="O507" s="43">
        <f>'Actualizacion_430'!B231</f>
        <v/>
      </c>
      <c r="P507" s="41">
        <f>'Actualizacion_430'!C231</f>
        <v/>
      </c>
      <c r="Q507" s="43">
        <f>'Actualizacion_430'!D231</f>
        <v/>
      </c>
      <c r="R507" s="43">
        <f>'Actualizacion_430'!E231</f>
        <v/>
      </c>
      <c r="S507" s="41">
        <f>'Actualizacion_430'!G231</f>
        <v/>
      </c>
      <c r="T507" s="41">
        <f>'Actualizacion_430'!I231</f>
        <v/>
      </c>
      <c r="U507" s="41">
        <f>'Actualizacion_430'!J231</f>
        <v/>
      </c>
      <c r="V507" s="43">
        <f>'Actualizacion_430'!K231</f>
        <v/>
      </c>
      <c r="W507" s="43">
        <f>'Actualizacion_430'!L231</f>
        <v/>
      </c>
      <c r="X507" s="43" t="inlineStr">
        <is>
          <t>https://doi.org/10.1111/JPC.70433</t>
        </is>
      </c>
      <c r="Y507" s="43" t="inlineStr">
        <is>
          <t>doi:10.1111/jpc.70433</t>
        </is>
      </c>
      <c r="Z507" s="43"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AA507" s="43" t="inlineStr">
        <is>
          <t>title_abstract_plus_targeted_primary_source_verification</t>
        </is>
      </c>
      <c r="AB507" s="43">
        <f>COUNTIF($A$2:$A$707,A507)</f>
        <v/>
      </c>
    </row>
    <row r="508" ht="32" customHeight="1">
      <c r="A508" s="43" t="inlineStr">
        <is>
          <t>U-0231</t>
        </is>
      </c>
      <c r="B508" s="43" t="inlineStr">
        <is>
          <t>Update 2026</t>
        </is>
      </c>
      <c r="C508" s="43" t="inlineStr">
        <is>
          <t>New provisional candidate</t>
        </is>
      </c>
      <c r="D508" s="43" t="n">
        <v>231</v>
      </c>
      <c r="E508" s="43" t="n"/>
      <c r="F508" s="43" t="n"/>
      <c r="G508" s="130" t="n">
        <v>231</v>
      </c>
      <c r="H508" s="130" t="n">
        <v>2025</v>
      </c>
      <c r="I508" s="41" t="inlineStr">
        <is>
          <t>Linguistic Explanations of Deep Models in Detecting Autism and Schizophrenia</t>
        </is>
      </c>
      <c r="J508" s="43" t="inlineStr">
        <is>
          <t>10.1111/COIN.70158</t>
        </is>
      </c>
      <c r="K508" s="43" t="inlineStr">
        <is>
          <t>Aleksander Wawer and Małgorzata Krawczyk and Justyna Sarzyńska-Wawer and Bartosz Żuk</t>
        </is>
      </c>
      <c r="L508" s="41" t="inlineStr">
        <is>
          <t>Computational Intelligence</t>
        </is>
      </c>
      <c r="M508" s="43" t="inlineStr">
        <is>
          <t>article</t>
        </is>
      </c>
      <c r="N508" s="43" t="inlineStr">
        <is>
          <t>John Wiley and Sons Inc</t>
        </is>
      </c>
      <c r="O508" s="43">
        <f>'Actualizacion_430'!B232</f>
        <v/>
      </c>
      <c r="P508" s="41">
        <f>'Actualizacion_430'!C232</f>
        <v/>
      </c>
      <c r="Q508" s="43">
        <f>'Actualizacion_430'!D232</f>
        <v/>
      </c>
      <c r="R508" s="43">
        <f>'Actualizacion_430'!E232</f>
        <v/>
      </c>
      <c r="S508" s="41">
        <f>'Actualizacion_430'!G232</f>
        <v/>
      </c>
      <c r="T508" s="41">
        <f>'Actualizacion_430'!I232</f>
        <v/>
      </c>
      <c r="U508" s="41">
        <f>'Actualizacion_430'!J232</f>
        <v/>
      </c>
      <c r="V508" s="43">
        <f>'Actualizacion_430'!K232</f>
        <v/>
      </c>
      <c r="W508" s="43">
        <f>'Actualizacion_430'!L232</f>
        <v/>
      </c>
      <c r="X508" s="43" t="inlineStr">
        <is>
          <t>https://doi.org/10.1111/COIN.70158</t>
        </is>
      </c>
      <c r="Y508" s="43" t="inlineStr">
        <is>
          <t>doi:10.1111/coin.70158</t>
        </is>
      </c>
      <c r="Z508" s="43"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AA508" s="43" t="inlineStr">
        <is>
          <t>title_abstract_plus_targeted_primary_source_verification</t>
        </is>
      </c>
      <c r="AB508" s="43">
        <f>COUNTIF($A$2:$A$707,A508)</f>
        <v/>
      </c>
    </row>
    <row r="509" ht="32" customHeight="1">
      <c r="A509" s="43" t="inlineStr">
        <is>
          <t>U-0232</t>
        </is>
      </c>
      <c r="B509" s="43" t="inlineStr">
        <is>
          <t>Update 2026</t>
        </is>
      </c>
      <c r="C509" s="43" t="inlineStr">
        <is>
          <t>New record excluded</t>
        </is>
      </c>
      <c r="D509" s="43" t="n">
        <v>232</v>
      </c>
      <c r="E509" s="43" t="n"/>
      <c r="F509" s="43" t="n"/>
      <c r="G509" s="130" t="n">
        <v>232</v>
      </c>
      <c r="H509" s="130" t="n">
        <v>2026</v>
      </c>
      <c r="I509" s="41" t="inlineStr">
        <is>
          <t>Retraction: Comparing automated and non-automated machine learning for autism spectrum disorders classification using facial images (ETRI Journal, (2022), 44, 4, (613-623), 10.4218/etrij.2021-0097)</t>
        </is>
      </c>
      <c r="J509" s="43" t="inlineStr">
        <is>
          <t>10.4218/ETR2.70112</t>
        </is>
      </c>
      <c r="K509" s="43" t="n"/>
      <c r="L509" s="41" t="inlineStr">
        <is>
          <t>ETRI Journal</t>
        </is>
      </c>
      <c r="M509" s="43" t="inlineStr">
        <is>
          <t>article</t>
        </is>
      </c>
      <c r="N509" s="43" t="inlineStr">
        <is>
          <t>John Wiley and Sons Inc</t>
        </is>
      </c>
      <c r="O509" s="43">
        <f>'Actualizacion_430'!B233</f>
        <v/>
      </c>
      <c r="P509" s="41">
        <f>'Actualizacion_430'!C233</f>
        <v/>
      </c>
      <c r="Q509" s="43">
        <f>'Actualizacion_430'!D233</f>
        <v/>
      </c>
      <c r="R509" s="43">
        <f>'Actualizacion_430'!E233</f>
        <v/>
      </c>
      <c r="S509" s="41">
        <f>'Actualizacion_430'!G233</f>
        <v/>
      </c>
      <c r="T509" s="41">
        <f>'Actualizacion_430'!I233</f>
        <v/>
      </c>
      <c r="U509" s="41">
        <f>'Actualizacion_430'!J233</f>
        <v/>
      </c>
      <c r="V509" s="43">
        <f>'Actualizacion_430'!K233</f>
        <v/>
      </c>
      <c r="W509" s="43">
        <f>'Actualizacion_430'!L233</f>
        <v/>
      </c>
      <c r="X509" s="43" t="inlineStr">
        <is>
          <t>https://doi.org/10.4218/ETR2.70112</t>
        </is>
      </c>
      <c r="Y509" s="43" t="inlineStr">
        <is>
          <t>doi:10.4218/etr2.70112</t>
        </is>
      </c>
      <c r="Z509" s="43" t="inlineStr">
        <is>
          <t>RETRACTION: B. R. G. Elshoky, E. M. G. Younis, A. A. Ali, and O. A. S. Ibrahim, “Comparing Automated and Non-Automated Machine Learning for Autism Spectrum Disorders Classification Using Facial Images,” ETRI Journal 44, no. 4 (2022): 613–623, https://doi.org/10.4218/etrij.2021-0097. The above article, published online on 23 March 2022 in Wiley Online Library (wileyonlinelibrary.com), has been retracted by agreement between the journal Editor-in-Chief, Sungwon Yi; and John Wiley &amp; Sons, Ltd. The retraction was agreed upon due to concerns regarding both the reliability of the study and significant privacy issues. The dataset used in the study contains images of children purported to have, or not have autism spectrum disorder (ASD), sourced from the internet without any documented clinical history or independent verification of an ASD diagnosis, raising concerns about the scientific validity of the dataset. In addition, the images of minors have been used and presented in the article without consent from the individuals or their parents/legal guardians. For these reasons, the article has been retracted and the corresponding images of children have been redacted. The corresponding author, Basma Ramdan Gamal Elshoky, agreed with the retraction decision; no confirmation was obtained by the remaining co-authors.</t>
        </is>
      </c>
      <c r="AA509" s="43" t="inlineStr">
        <is>
          <t>title_abstract_plus_targeted_primary_source_verification</t>
        </is>
      </c>
      <c r="AB509" s="43">
        <f>COUNTIF($A$2:$A$707,A509)</f>
        <v/>
      </c>
    </row>
    <row r="510" ht="32" customHeight="1">
      <c r="A510" s="43" t="inlineStr">
        <is>
          <t>U-0233</t>
        </is>
      </c>
      <c r="B510" s="43" t="inlineStr">
        <is>
          <t>Update 2026</t>
        </is>
      </c>
      <c r="C510" s="43" t="inlineStr">
        <is>
          <t>New provisional candidate</t>
        </is>
      </c>
      <c r="D510" s="43" t="n">
        <v>233</v>
      </c>
      <c r="E510" s="43" t="n"/>
      <c r="F510" s="43" t="n"/>
      <c r="G510" s="130" t="n">
        <v>233</v>
      </c>
      <c r="H510" s="130" t="n">
        <v>2026</v>
      </c>
      <c r="I510" s="41" t="inlineStr">
        <is>
          <t>Autism Screening Based on Deep Learning Analysis of Eye Movement Trajectories</t>
        </is>
      </c>
      <c r="J510" s="43" t="inlineStr">
        <is>
          <t>10.1049/CVI2.70078</t>
        </is>
      </c>
      <c r="K510" s="43" t="inlineStr">
        <is>
          <t>Taizhe Tan and Zhanxi Guo and Jiahao Chen</t>
        </is>
      </c>
      <c r="L510" s="41" t="inlineStr">
        <is>
          <t>IET Computer Vision</t>
        </is>
      </c>
      <c r="M510" s="43" t="inlineStr">
        <is>
          <t>article</t>
        </is>
      </c>
      <c r="N510" s="43" t="n"/>
      <c r="O510" s="43">
        <f>'Actualizacion_430'!B234</f>
        <v/>
      </c>
      <c r="P510" s="41">
        <f>'Actualizacion_430'!C234</f>
        <v/>
      </c>
      <c r="Q510" s="43">
        <f>'Actualizacion_430'!D234</f>
        <v/>
      </c>
      <c r="R510" s="43">
        <f>'Actualizacion_430'!E234</f>
        <v/>
      </c>
      <c r="S510" s="41">
        <f>'Actualizacion_430'!G234</f>
        <v/>
      </c>
      <c r="T510" s="41">
        <f>'Actualizacion_430'!I234</f>
        <v/>
      </c>
      <c r="U510" s="41">
        <f>'Actualizacion_430'!J234</f>
        <v/>
      </c>
      <c r="V510" s="43">
        <f>'Actualizacion_430'!K234</f>
        <v/>
      </c>
      <c r="W510" s="43">
        <f>'Actualizacion_430'!L234</f>
        <v/>
      </c>
      <c r="X510" s="43" t="inlineStr">
        <is>
          <t>https://ietresearch.onlinelibrary.wiley.com/doi/10.1049/cvi2.70078</t>
        </is>
      </c>
      <c r="Y510" s="43" t="inlineStr">
        <is>
          <t>doi:10.1049/cvi2.70078</t>
        </is>
      </c>
      <c r="Z510" s="43"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AA510" s="43" t="inlineStr">
        <is>
          <t>title_abstract_plus_targeted_primary_source_verification</t>
        </is>
      </c>
      <c r="AB510" s="43">
        <f>COUNTIF($A$2:$A$707,A510)</f>
        <v/>
      </c>
    </row>
    <row r="511" ht="32" customHeight="1">
      <c r="A511" s="43" t="inlineStr">
        <is>
          <t>U-0234</t>
        </is>
      </c>
      <c r="B511" s="43" t="inlineStr">
        <is>
          <t>Update 2026</t>
        </is>
      </c>
      <c r="C511" s="43" t="inlineStr">
        <is>
          <t>Duplicate update record</t>
        </is>
      </c>
      <c r="D511" s="43" t="n">
        <v>234</v>
      </c>
      <c r="E511" s="43" t="n"/>
      <c r="F511" s="43" t="n"/>
      <c r="G511" s="130" t="n">
        <v>234</v>
      </c>
      <c r="H511" s="130" t="n">
        <v>2026</v>
      </c>
      <c r="I511" s="41" t="inlineStr">
        <is>
          <t>Integrated transcriptomic and clinical analysis of autism spectrum disorder reveals structured heterogeneity and links Methyl-CpG Binding Domain Protein 2 expression with symptom severity</t>
        </is>
      </c>
      <c r="J511" s="43" t="inlineStr">
        <is>
          <t>10.1111/PCN.70065</t>
        </is>
      </c>
      <c r="K511" s="43" t="inlineStr">
        <is>
          <t>Wasana Yuwattana and Chayanit Poolcharoen and Thanit Saeliw and Marlieke Lisanne van Erp and Songphon Kanlayaprasit and Natchaya Vanwong and Valerie W Hu and Pon Trairatvorakul and Weerasak Chonchaiya and Kim Anh Lê Cao and Tewarit Sarachana</t>
        </is>
      </c>
      <c r="L511" s="41" t="inlineStr">
        <is>
          <t>Psychiatry and Clinical Neurosciences</t>
        </is>
      </c>
      <c r="M511" s="43" t="inlineStr">
        <is>
          <t>article</t>
        </is>
      </c>
      <c r="N511" s="43" t="inlineStr">
        <is>
          <t>John Wiley and Sons Inc</t>
        </is>
      </c>
      <c r="O511" s="43">
        <f>'Actualizacion_430'!B235</f>
        <v/>
      </c>
      <c r="P511" s="41">
        <f>'Actualizacion_430'!C235</f>
        <v/>
      </c>
      <c r="Q511" s="43">
        <f>'Actualizacion_430'!D235</f>
        <v/>
      </c>
      <c r="R511" s="43">
        <f>'Actualizacion_430'!E235</f>
        <v/>
      </c>
      <c r="S511" s="41">
        <f>'Actualizacion_430'!G235</f>
        <v/>
      </c>
      <c r="T511" s="41">
        <f>'Actualizacion_430'!I235</f>
        <v/>
      </c>
      <c r="U511" s="41">
        <f>'Actualizacion_430'!J235</f>
        <v/>
      </c>
      <c r="V511" s="43">
        <f>'Actualizacion_430'!K235</f>
        <v/>
      </c>
      <c r="W511" s="43">
        <f>'Actualizacion_430'!L235</f>
        <v/>
      </c>
      <c r="X511" s="43" t="inlineStr">
        <is>
          <t>https://doi.org/10.1111/PCN.70065</t>
        </is>
      </c>
      <c r="Y511" s="43" t="inlineStr">
        <is>
          <t>doi:10.1111/pcn.70065</t>
        </is>
      </c>
      <c r="Z511"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AA511" s="43" t="inlineStr">
        <is>
          <t>title_abstract_plus_targeted_primary_source_verification</t>
        </is>
      </c>
      <c r="AB511" s="43">
        <f>COUNTIF($A$2:$A$707,A511)</f>
        <v/>
      </c>
    </row>
    <row r="512" ht="32" customHeight="1">
      <c r="A512" s="43" t="inlineStr">
        <is>
          <t>U-0235</t>
        </is>
      </c>
      <c r="B512" s="43" t="inlineStr">
        <is>
          <t>Update 2026</t>
        </is>
      </c>
      <c r="C512" s="43" t="inlineStr">
        <is>
          <t>New provisional candidate</t>
        </is>
      </c>
      <c r="D512" s="43" t="n">
        <v>235</v>
      </c>
      <c r="E512" s="43" t="n"/>
      <c r="F512" s="43" t="n"/>
      <c r="G512" s="130" t="n">
        <v>235</v>
      </c>
      <c r="H512" s="130" t="n">
        <v>2026</v>
      </c>
      <c r="I512" s="41" t="inlineStr">
        <is>
          <t>Automatic measurement of social gaze during naturalistic conversations in autism</t>
        </is>
      </c>
      <c r="J512" s="43" t="inlineStr">
        <is>
          <t>10.1016/j.jpsychires.2026.05.015</t>
        </is>
      </c>
      <c r="K512" s="43"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L512" s="41" t="inlineStr">
        <is>
          <t>Journal of Psychiatric Research</t>
        </is>
      </c>
      <c r="M512" s="43" t="inlineStr">
        <is>
          <t>article</t>
        </is>
      </c>
      <c r="N512" s="43" t="inlineStr">
        <is>
          <t>Elsevier Ltd</t>
        </is>
      </c>
      <c r="O512" s="43">
        <f>'Actualizacion_430'!B236</f>
        <v/>
      </c>
      <c r="P512" s="41">
        <f>'Actualizacion_430'!C236</f>
        <v/>
      </c>
      <c r="Q512" s="43">
        <f>'Actualizacion_430'!D236</f>
        <v/>
      </c>
      <c r="R512" s="43">
        <f>'Actualizacion_430'!E236</f>
        <v/>
      </c>
      <c r="S512" s="41">
        <f>'Actualizacion_430'!G236</f>
        <v/>
      </c>
      <c r="T512" s="41">
        <f>'Actualizacion_430'!I236</f>
        <v/>
      </c>
      <c r="U512" s="41">
        <f>'Actualizacion_430'!J236</f>
        <v/>
      </c>
      <c r="V512" s="43">
        <f>'Actualizacion_430'!K236</f>
        <v/>
      </c>
      <c r="W512" s="43">
        <f>'Actualizacion_430'!L236</f>
        <v/>
      </c>
      <c r="X512" s="43" t="inlineStr">
        <is>
          <t>https://doi.org/10.1016/j.jpsychires.2026.05.015</t>
        </is>
      </c>
      <c r="Y512" s="43" t="inlineStr">
        <is>
          <t>doi:10.1016/j.jpsychires.2026.05.015</t>
        </is>
      </c>
      <c r="Z512" s="43"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AA512" s="43" t="inlineStr">
        <is>
          <t>title_abstract_plus_targeted_primary_source_verification</t>
        </is>
      </c>
      <c r="AB512" s="43">
        <f>COUNTIF($A$2:$A$707,A512)</f>
        <v/>
      </c>
    </row>
    <row r="513" ht="32" customHeight="1">
      <c r="A513" s="43" t="inlineStr">
        <is>
          <t>U-0236</t>
        </is>
      </c>
      <c r="B513" s="43" t="inlineStr">
        <is>
          <t>Update 2026</t>
        </is>
      </c>
      <c r="C513" s="43" t="inlineStr">
        <is>
          <t>New provisional candidate</t>
        </is>
      </c>
      <c r="D513" s="43" t="n">
        <v>236</v>
      </c>
      <c r="E513" s="43" t="n"/>
      <c r="F513" s="43" t="n"/>
      <c r="G513" s="130" t="n">
        <v>236</v>
      </c>
      <c r="H513" s="130" t="n">
        <v>2025</v>
      </c>
      <c r="I513" s="41" t="inlineStr">
        <is>
          <t>An image-based analytics framework for early autism detection using eye movements</t>
        </is>
      </c>
      <c r="J513" s="43" t="inlineStr">
        <is>
          <t>10.1016/j.health.2025.100439</t>
        </is>
      </c>
      <c r="K513" s="43" t="inlineStr">
        <is>
          <t>Roaa Soloh and Lara Abou Orm and Dana Dabdoub</t>
        </is>
      </c>
      <c r="L513" s="41" t="inlineStr">
        <is>
          <t>Healthcare Analytics</t>
        </is>
      </c>
      <c r="M513" s="43" t="inlineStr">
        <is>
          <t>article</t>
        </is>
      </c>
      <c r="N513" s="43" t="inlineStr">
        <is>
          <t>Elsevier Inc.</t>
        </is>
      </c>
      <c r="O513" s="43">
        <f>'Actualizacion_430'!B237</f>
        <v/>
      </c>
      <c r="P513" s="41">
        <f>'Actualizacion_430'!C237</f>
        <v/>
      </c>
      <c r="Q513" s="43">
        <f>'Actualizacion_430'!D237</f>
        <v/>
      </c>
      <c r="R513" s="43">
        <f>'Actualizacion_430'!E237</f>
        <v/>
      </c>
      <c r="S513" s="41">
        <f>'Actualizacion_430'!G237</f>
        <v/>
      </c>
      <c r="T513" s="41">
        <f>'Actualizacion_430'!I237</f>
        <v/>
      </c>
      <c r="U513" s="41">
        <f>'Actualizacion_430'!J237</f>
        <v/>
      </c>
      <c r="V513" s="43">
        <f>'Actualizacion_430'!K237</f>
        <v/>
      </c>
      <c r="W513" s="43">
        <f>'Actualizacion_430'!L237</f>
        <v/>
      </c>
      <c r="X513" s="43" t="inlineStr">
        <is>
          <t>https://www.sciencedirect.com/science/article/pii/S2772442525000589</t>
        </is>
      </c>
      <c r="Y513" s="43" t="inlineStr">
        <is>
          <t>doi:10.1016/j.health.2025.100439</t>
        </is>
      </c>
      <c r="Z513" s="43"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AA513" s="43" t="inlineStr">
        <is>
          <t>title_abstract_plus_targeted_primary_source_verification</t>
        </is>
      </c>
      <c r="AB513" s="43">
        <f>COUNTIF($A$2:$A$707,A513)</f>
        <v/>
      </c>
    </row>
    <row r="514" ht="32" customHeight="1">
      <c r="A514" s="43" t="inlineStr">
        <is>
          <t>U-0237</t>
        </is>
      </c>
      <c r="B514" s="43" t="inlineStr">
        <is>
          <t>Update 2026</t>
        </is>
      </c>
      <c r="C514" s="43" t="inlineStr">
        <is>
          <t>New full-text included (open full text)</t>
        </is>
      </c>
      <c r="D514" s="43" t="n">
        <v>237</v>
      </c>
      <c r="E514" s="43" t="n"/>
      <c r="F514" s="43" t="n"/>
      <c r="G514" s="130" t="n">
        <v>237</v>
      </c>
      <c r="H514" s="130" t="n">
        <v>2025</v>
      </c>
      <c r="I514" s="41" t="inlineStr">
        <is>
          <t>Late Fusion Model for Emotion Recognition from Facial Expressions and Biosignals in a Dataset of Children with Autism Spectrum Disorder</t>
        </is>
      </c>
      <c r="J514" s="43" t="inlineStr">
        <is>
          <t>10.3390/s25247485</t>
        </is>
      </c>
      <c r="K514" s="43" t="inlineStr">
        <is>
          <t>Dominika Kiejdo and Monika Depka Prądzinska and Teresa Zawadzka</t>
        </is>
      </c>
      <c r="L514" s="41" t="inlineStr">
        <is>
          <t>Sensors</t>
        </is>
      </c>
      <c r="M514" s="43" t="inlineStr">
        <is>
          <t>article</t>
        </is>
      </c>
      <c r="N514" s="43" t="inlineStr">
        <is>
          <t>Multidisciplinary Digital Publishing Institute (MDPI)</t>
        </is>
      </c>
      <c r="O514" s="43">
        <f>'Actualizacion_430'!B238</f>
        <v/>
      </c>
      <c r="P514" s="41">
        <f>'Actualizacion_430'!C238</f>
        <v/>
      </c>
      <c r="Q514" s="43">
        <f>'Actualizacion_430'!D238</f>
        <v/>
      </c>
      <c r="R514" s="43">
        <f>'Actualizacion_430'!E238</f>
        <v/>
      </c>
      <c r="S514" s="41">
        <f>'Actualizacion_430'!G238</f>
        <v/>
      </c>
      <c r="T514" s="41">
        <f>'Actualizacion_430'!I238</f>
        <v/>
      </c>
      <c r="U514" s="41">
        <f>'Actualizacion_430'!J238</f>
        <v/>
      </c>
      <c r="V514" s="43">
        <f>'Actualizacion_430'!K238</f>
        <v/>
      </c>
      <c r="W514" s="43">
        <f>'Actualizacion_430'!L238</f>
        <v/>
      </c>
      <c r="X514" s="43" t="inlineStr">
        <is>
          <t>https://doi.org/10.3390/s25247485</t>
        </is>
      </c>
      <c r="Y514" s="43" t="inlineStr">
        <is>
          <t>doi:10.3390/s25247485</t>
        </is>
      </c>
      <c r="Z514" s="43"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AA514" s="43" t="inlineStr">
        <is>
          <t>title_abstract_plus_targeted_primary_source_verification</t>
        </is>
      </c>
      <c r="AB514" s="43">
        <f>COUNTIF($A$2:$A$707,A514)</f>
        <v/>
      </c>
    </row>
    <row r="515" ht="32" customHeight="1">
      <c r="A515" s="43" t="inlineStr">
        <is>
          <t>U-0238</t>
        </is>
      </c>
      <c r="B515" s="43" t="inlineStr">
        <is>
          <t>Update 2026</t>
        </is>
      </c>
      <c r="C515" s="43" t="inlineStr">
        <is>
          <t>New record excluded</t>
        </is>
      </c>
      <c r="D515" s="43" t="n">
        <v>238</v>
      </c>
      <c r="E515" s="43" t="n"/>
      <c r="F515" s="43" t="n"/>
      <c r="G515" s="130" t="n">
        <v>238</v>
      </c>
      <c r="H515" s="130" t="n">
        <v>2026</v>
      </c>
      <c r="I515" s="41" t="inlineStr">
        <is>
          <t>Use of Automation Technologies and Data Mining in Speech Recognition for Autism</t>
        </is>
      </c>
      <c r="J515" s="43" t="inlineStr">
        <is>
          <t>10.1002/BRB3.71229</t>
        </is>
      </c>
      <c r="K515" s="43" t="inlineStr">
        <is>
          <t>Rongjie Mao and Yuncheng Zhu</t>
        </is>
      </c>
      <c r="L515" s="41" t="inlineStr">
        <is>
          <t>Brain and Behavior</t>
        </is>
      </c>
      <c r="M515" s="43" t="inlineStr">
        <is>
          <t>article</t>
        </is>
      </c>
      <c r="N515" s="43" t="inlineStr">
        <is>
          <t>John Wiley and Sons Ltd</t>
        </is>
      </c>
      <c r="O515" s="43">
        <f>'Actualizacion_430'!B239</f>
        <v/>
      </c>
      <c r="P515" s="41">
        <f>'Actualizacion_430'!C239</f>
        <v/>
      </c>
      <c r="Q515" s="43">
        <f>'Actualizacion_430'!D239</f>
        <v/>
      </c>
      <c r="R515" s="43">
        <f>'Actualizacion_430'!E239</f>
        <v/>
      </c>
      <c r="S515" s="41">
        <f>'Actualizacion_430'!G239</f>
        <v/>
      </c>
      <c r="T515" s="41">
        <f>'Actualizacion_430'!I239</f>
        <v/>
      </c>
      <c r="U515" s="41">
        <f>'Actualizacion_430'!J239</f>
        <v/>
      </c>
      <c r="V515" s="43">
        <f>'Actualizacion_430'!K239</f>
        <v/>
      </c>
      <c r="W515" s="43">
        <f>'Actualizacion_430'!L239</f>
        <v/>
      </c>
      <c r="X515" s="43" t="inlineStr">
        <is>
          <t>https://doi.org/10.1002/BRB3.71229</t>
        </is>
      </c>
      <c r="Y515" s="43" t="inlineStr">
        <is>
          <t>doi:10.1002/brb3.71229</t>
        </is>
      </c>
      <c r="Z515"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AA515" s="43" t="inlineStr">
        <is>
          <t>title_abstract_plus_targeted_primary_source_verification</t>
        </is>
      </c>
      <c r="AB515" s="43">
        <f>COUNTIF($A$2:$A$707,A515)</f>
        <v/>
      </c>
    </row>
    <row r="516" ht="32" customHeight="1">
      <c r="A516" s="43" t="inlineStr">
        <is>
          <t>U-0239</t>
        </is>
      </c>
      <c r="B516" s="43" t="inlineStr">
        <is>
          <t>Update 2026</t>
        </is>
      </c>
      <c r="C516" s="43" t="inlineStr">
        <is>
          <t>New provisional candidate</t>
        </is>
      </c>
      <c r="D516" s="43" t="n">
        <v>239</v>
      </c>
      <c r="E516" s="43" t="n"/>
      <c r="F516" s="43" t="n"/>
      <c r="G516" s="130" t="n">
        <v>239</v>
      </c>
      <c r="H516" s="130" t="n">
        <v>2025</v>
      </c>
      <c r="I516" s="41" t="inlineStr">
        <is>
          <t>Real-Time Classification for EEG Data in Children With ASD Using Deep Learning Techniques</t>
        </is>
      </c>
      <c r="J516" s="43" t="inlineStr">
        <is>
          <t>10.1002/DNEU.23009</t>
        </is>
      </c>
      <c r="K516" s="43" t="inlineStr">
        <is>
          <t>P L Lekshmylal and E Suresh Kumar and Ashalatha Radhakrishnan and G Shiny</t>
        </is>
      </c>
      <c r="L516" s="41" t="inlineStr">
        <is>
          <t>Developmental Neurobiology</t>
        </is>
      </c>
      <c r="M516" s="43" t="inlineStr">
        <is>
          <t>article</t>
        </is>
      </c>
      <c r="N516" s="43" t="inlineStr">
        <is>
          <t>John Wiley and Sons Inc</t>
        </is>
      </c>
      <c r="O516" s="43">
        <f>'Actualizacion_430'!B240</f>
        <v/>
      </c>
      <c r="P516" s="41">
        <f>'Actualizacion_430'!C240</f>
        <v/>
      </c>
      <c r="Q516" s="43">
        <f>'Actualizacion_430'!D240</f>
        <v/>
      </c>
      <c r="R516" s="43">
        <f>'Actualizacion_430'!E240</f>
        <v/>
      </c>
      <c r="S516" s="41">
        <f>'Actualizacion_430'!G240</f>
        <v/>
      </c>
      <c r="T516" s="41">
        <f>'Actualizacion_430'!I240</f>
        <v/>
      </c>
      <c r="U516" s="41">
        <f>'Actualizacion_430'!J240</f>
        <v/>
      </c>
      <c r="V516" s="43">
        <f>'Actualizacion_430'!K240</f>
        <v/>
      </c>
      <c r="W516" s="43">
        <f>'Actualizacion_430'!L240</f>
        <v/>
      </c>
      <c r="X516" s="43" t="inlineStr">
        <is>
          <t>https://doi.org/10.1002/DNEU.23009</t>
        </is>
      </c>
      <c r="Y516" s="43" t="inlineStr">
        <is>
          <t>doi:10.1002/dneu.23009</t>
        </is>
      </c>
      <c r="Z516"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AA516" s="43" t="inlineStr">
        <is>
          <t>title_abstract_plus_targeted_primary_source_verification</t>
        </is>
      </c>
      <c r="AB516" s="43">
        <f>COUNTIF($A$2:$A$707,A516)</f>
        <v/>
      </c>
    </row>
    <row r="517" ht="32" customHeight="1">
      <c r="A517" s="43" t="inlineStr">
        <is>
          <t>U-0240</t>
        </is>
      </c>
      <c r="B517" s="43" t="inlineStr">
        <is>
          <t>Update 2026</t>
        </is>
      </c>
      <c r="C517" s="43" t="inlineStr">
        <is>
          <t>New provisional candidate</t>
        </is>
      </c>
      <c r="D517" s="43" t="n">
        <v>240</v>
      </c>
      <c r="E517" s="43" t="n"/>
      <c r="F517" s="43" t="n"/>
      <c r="G517" s="130" t="n">
        <v>240</v>
      </c>
      <c r="H517" s="130" t="n">
        <v>2026</v>
      </c>
      <c r="I517" s="41" t="inlineStr">
        <is>
          <t>Symptom-based classification of 16p11.2 copy number variations underlying the multidimensional autism spectrum disorder phenotype using machine learning methods</t>
        </is>
      </c>
      <c r="J517" s="43" t="inlineStr">
        <is>
          <t>10.1016/j.reia.2026.202865</t>
        </is>
      </c>
      <c r="K517" s="43"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L517" s="41" t="inlineStr">
        <is>
          <t>Research in Autism</t>
        </is>
      </c>
      <c r="M517" s="43" t="inlineStr">
        <is>
          <t>article</t>
        </is>
      </c>
      <c r="N517" s="43" t="inlineStr">
        <is>
          <t>Elsevier Ltd</t>
        </is>
      </c>
      <c r="O517" s="43">
        <f>'Actualizacion_430'!B241</f>
        <v/>
      </c>
      <c r="P517" s="41">
        <f>'Actualizacion_430'!C241</f>
        <v/>
      </c>
      <c r="Q517" s="43">
        <f>'Actualizacion_430'!D241</f>
        <v/>
      </c>
      <c r="R517" s="43">
        <f>'Actualizacion_430'!E241</f>
        <v/>
      </c>
      <c r="S517" s="41">
        <f>'Actualizacion_430'!G241</f>
        <v/>
      </c>
      <c r="T517" s="41">
        <f>'Actualizacion_430'!I241</f>
        <v/>
      </c>
      <c r="U517" s="41">
        <f>'Actualizacion_430'!J241</f>
        <v/>
      </c>
      <c r="V517" s="43">
        <f>'Actualizacion_430'!K241</f>
        <v/>
      </c>
      <c r="W517" s="43">
        <f>'Actualizacion_430'!L241</f>
        <v/>
      </c>
      <c r="X517" s="43" t="inlineStr">
        <is>
          <t>https://www.sciencedirect.com/science/article/pii/S3050656526000799</t>
        </is>
      </c>
      <c r="Y517" s="43" t="inlineStr">
        <is>
          <t>doi:10.1016/j.reia.2026.202865</t>
        </is>
      </c>
      <c r="Z517" s="43"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AA517" s="43" t="inlineStr">
        <is>
          <t>title_abstract_plus_targeted_primary_source_verification</t>
        </is>
      </c>
      <c r="AB517" s="43">
        <f>COUNTIF($A$2:$A$707,A517)</f>
        <v/>
      </c>
    </row>
    <row r="518" ht="32" customHeight="1">
      <c r="A518" s="43" t="inlineStr">
        <is>
          <t>U-0241</t>
        </is>
      </c>
      <c r="B518" s="43" t="inlineStr">
        <is>
          <t>Update 2026</t>
        </is>
      </c>
      <c r="C518" s="43" t="inlineStr">
        <is>
          <t>Duplicate update record</t>
        </is>
      </c>
      <c r="D518" s="43" t="n">
        <v>241</v>
      </c>
      <c r="E518" s="43" t="n"/>
      <c r="F518" s="43" t="n"/>
      <c r="G518" s="130" t="n">
        <v>241</v>
      </c>
      <c r="H518" s="130" t="n">
        <v>2026</v>
      </c>
      <c r="I518" s="41" t="inlineStr">
        <is>
          <t>A Multimodal AI Framework for Early Autism Identification Using CbRNN–Ensemble Modelling and Advanced NCIAPPF-Based Temporal Encoding</t>
        </is>
      </c>
      <c r="J518" s="43" t="inlineStr">
        <is>
          <t>10.1002/JDN.70117</t>
        </is>
      </c>
      <c r="K518" s="43" t="inlineStr">
        <is>
          <t>Indhu Bonthala and Sravanthi Chadubudhi and Sreeja Linga and Shaik Khasim Saheb</t>
        </is>
      </c>
      <c r="L518" s="41" t="inlineStr">
        <is>
          <t>International Journal of Developmental Neuroscience</t>
        </is>
      </c>
      <c r="M518" s="43" t="inlineStr">
        <is>
          <t>article</t>
        </is>
      </c>
      <c r="N518" s="43" t="inlineStr">
        <is>
          <t>John Wiley and Sons Inc</t>
        </is>
      </c>
      <c r="O518" s="43">
        <f>'Actualizacion_430'!B242</f>
        <v/>
      </c>
      <c r="P518" s="41">
        <f>'Actualizacion_430'!C242</f>
        <v/>
      </c>
      <c r="Q518" s="43">
        <f>'Actualizacion_430'!D242</f>
        <v/>
      </c>
      <c r="R518" s="43">
        <f>'Actualizacion_430'!E242</f>
        <v/>
      </c>
      <c r="S518" s="41">
        <f>'Actualizacion_430'!G242</f>
        <v/>
      </c>
      <c r="T518" s="41">
        <f>'Actualizacion_430'!I242</f>
        <v/>
      </c>
      <c r="U518" s="41">
        <f>'Actualizacion_430'!J242</f>
        <v/>
      </c>
      <c r="V518" s="43">
        <f>'Actualizacion_430'!K242</f>
        <v/>
      </c>
      <c r="W518" s="43">
        <f>'Actualizacion_430'!L242</f>
        <v/>
      </c>
      <c r="X518" s="43" t="inlineStr">
        <is>
          <t>https://doi.org/10.1002/JDN.70117</t>
        </is>
      </c>
      <c r="Y518" s="43" t="inlineStr">
        <is>
          <t>doi:10.1002/jdn.70117</t>
        </is>
      </c>
      <c r="Z518"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AA518" s="43" t="inlineStr">
        <is>
          <t>title_abstract_plus_targeted_primary_source_verification</t>
        </is>
      </c>
      <c r="AB518" s="43">
        <f>COUNTIF($A$2:$A$707,A518)</f>
        <v/>
      </c>
    </row>
    <row r="519" ht="32" customHeight="1">
      <c r="A519" s="43" t="inlineStr">
        <is>
          <t>U-0242</t>
        </is>
      </c>
      <c r="B519" s="43" t="inlineStr">
        <is>
          <t>Update 2026</t>
        </is>
      </c>
      <c r="C519" s="43" t="inlineStr">
        <is>
          <t>New provisional candidate</t>
        </is>
      </c>
      <c r="D519" s="43" t="n">
        <v>242</v>
      </c>
      <c r="E519" s="43" t="n"/>
      <c r="F519" s="43" t="n"/>
      <c r="G519" s="130" t="n">
        <v>242</v>
      </c>
      <c r="H519" s="130" t="n">
        <v>2026</v>
      </c>
      <c r="I519" s="41" t="inlineStr">
        <is>
          <t>Neurophysiological EEG Characterization of Autism Spectrum Disorder Using DWT-Based Frequency Analysis With Selective Electrodes and Brain Segmentation: An Explainable AI-Driven Approach</t>
        </is>
      </c>
      <c r="J519" s="43" t="inlineStr">
        <is>
          <t>10.1096/FJ.202600019R</t>
        </is>
      </c>
      <c r="K519" s="43" t="inlineStr">
        <is>
          <t>Kazi Mahatir Mohammed Samir and Adnan Sami Sarker and Sawrav Das</t>
        </is>
      </c>
      <c r="L519" s="41" t="inlineStr">
        <is>
          <t>FASEB Journal</t>
        </is>
      </c>
      <c r="M519" s="43" t="inlineStr">
        <is>
          <t>article</t>
        </is>
      </c>
      <c r="N519" s="43" t="inlineStr">
        <is>
          <t>John Wiley and Sons Inc</t>
        </is>
      </c>
      <c r="O519" s="43">
        <f>'Actualizacion_430'!B243</f>
        <v/>
      </c>
      <c r="P519" s="41">
        <f>'Actualizacion_430'!C243</f>
        <v/>
      </c>
      <c r="Q519" s="43">
        <f>'Actualizacion_430'!D243</f>
        <v/>
      </c>
      <c r="R519" s="43">
        <f>'Actualizacion_430'!E243</f>
        <v/>
      </c>
      <c r="S519" s="41">
        <f>'Actualizacion_430'!G243</f>
        <v/>
      </c>
      <c r="T519" s="41">
        <f>'Actualizacion_430'!I243</f>
        <v/>
      </c>
      <c r="U519" s="41">
        <f>'Actualizacion_430'!J243</f>
        <v/>
      </c>
      <c r="V519" s="43">
        <f>'Actualizacion_430'!K243</f>
        <v/>
      </c>
      <c r="W519" s="43">
        <f>'Actualizacion_430'!L243</f>
        <v/>
      </c>
      <c r="X519" s="43" t="inlineStr">
        <is>
          <t>https://doi.org/10.1096/FJ.202600019R</t>
        </is>
      </c>
      <c r="Y519" s="43" t="inlineStr">
        <is>
          <t>doi:10.1096/fj.202600019r</t>
        </is>
      </c>
      <c r="Z519" s="43"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AA519" s="43" t="inlineStr">
        <is>
          <t>title_abstract_plus_targeted_primary_source_verification</t>
        </is>
      </c>
      <c r="AB519" s="43">
        <f>COUNTIF($A$2:$A$707,A519)</f>
        <v/>
      </c>
    </row>
    <row r="520" ht="32" customHeight="1">
      <c r="A520" s="43" t="inlineStr">
        <is>
          <t>U-0243</t>
        </is>
      </c>
      <c r="B520" s="43" t="inlineStr">
        <is>
          <t>Update 2026</t>
        </is>
      </c>
      <c r="C520" s="43" t="inlineStr">
        <is>
          <t>New record excluded</t>
        </is>
      </c>
      <c r="D520" s="43" t="n">
        <v>243</v>
      </c>
      <c r="E520" s="43" t="n"/>
      <c r="F520" s="43" t="n"/>
      <c r="G520" s="130" t="n">
        <v>243</v>
      </c>
      <c r="H520" s="130" t="n">
        <v>2026</v>
      </c>
      <c r="I520" s="41" t="inlineStr">
        <is>
          <t>Machine learning-based diagnosis of autism spectrum disorder in children and adolescents using eye-tracking data: a systematic review and meta-analysis</t>
        </is>
      </c>
      <c r="J520" s="43" t="inlineStr">
        <is>
          <t>10.1016/j.ijmedinf.2025.106235</t>
        </is>
      </c>
      <c r="K520" s="43" t="inlineStr">
        <is>
          <t>Wenhao Han and Xinyu Yang and Xin Li and Jiacheng Wang and Juan Liu and Wei Pang</t>
        </is>
      </c>
      <c r="L520" s="41" t="inlineStr">
        <is>
          <t>International Journal of Medical Informatics</t>
        </is>
      </c>
      <c r="M520" s="43" t="inlineStr">
        <is>
          <t>article</t>
        </is>
      </c>
      <c r="N520" s="43" t="inlineStr">
        <is>
          <t>Elsevier Ireland Ltd</t>
        </is>
      </c>
      <c r="O520" s="43">
        <f>'Actualizacion_430'!B244</f>
        <v/>
      </c>
      <c r="P520" s="41">
        <f>'Actualizacion_430'!C244</f>
        <v/>
      </c>
      <c r="Q520" s="43">
        <f>'Actualizacion_430'!D244</f>
        <v/>
      </c>
      <c r="R520" s="43">
        <f>'Actualizacion_430'!E244</f>
        <v/>
      </c>
      <c r="S520" s="41">
        <f>'Actualizacion_430'!G244</f>
        <v/>
      </c>
      <c r="T520" s="41">
        <f>'Actualizacion_430'!I244</f>
        <v/>
      </c>
      <c r="U520" s="41">
        <f>'Actualizacion_430'!J244</f>
        <v/>
      </c>
      <c r="V520" s="43">
        <f>'Actualizacion_430'!K244</f>
        <v/>
      </c>
      <c r="W520" s="43">
        <f>'Actualizacion_430'!L244</f>
        <v/>
      </c>
      <c r="X520" s="43" t="inlineStr">
        <is>
          <t>https://www.sciencedirect.com/science/article/pii/S1386505625004526</t>
        </is>
      </c>
      <c r="Y520" s="43" t="inlineStr">
        <is>
          <t>doi:10.1016/j.ijmedinf.2025.106235</t>
        </is>
      </c>
      <c r="Z520"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AA520" s="43" t="inlineStr">
        <is>
          <t>title_abstract_plus_targeted_primary_source_verification</t>
        </is>
      </c>
      <c r="AB520" s="43">
        <f>COUNTIF($A$2:$A$707,A520)</f>
        <v/>
      </c>
    </row>
    <row r="521" ht="32" customHeight="1">
      <c r="A521" s="43" t="inlineStr">
        <is>
          <t>U-0244</t>
        </is>
      </c>
      <c r="B521" s="43" t="inlineStr">
        <is>
          <t>Update 2026</t>
        </is>
      </c>
      <c r="C521" s="43" t="inlineStr">
        <is>
          <t>New provisional candidate</t>
        </is>
      </c>
      <c r="D521" s="43" t="n">
        <v>244</v>
      </c>
      <c r="E521" s="43" t="n"/>
      <c r="F521" s="43" t="n"/>
      <c r="G521" s="130" t="n">
        <v>244</v>
      </c>
      <c r="H521" s="130" t="n">
        <v>2026</v>
      </c>
      <c r="I521" s="41" t="inlineStr">
        <is>
          <t>DHCA-Net: A Novel Dual-Stream Hierarchical Channel Attention Network for Explainable Autism Spectrum Disorder Detection From Facial Images</t>
        </is>
      </c>
      <c r="J521" s="43" t="inlineStr">
        <is>
          <t>10.1002/JDN.70158</t>
        </is>
      </c>
      <c r="K521" s="43" t="inlineStr">
        <is>
          <t>Davinder Paul Singh and Tathagat Banerjee and C Anand Deva Durai and Shivam Mahendra Shukla and Prakash Gadipelli and Piyush Charan and Dheeraj Malhotra and Dharamvir and Ram Murat Singh and Yogendra Narayan and Vraj Patel and Ronak Panchal</t>
        </is>
      </c>
      <c r="L521" s="41" t="inlineStr">
        <is>
          <t>International Journal of Developmental Neuroscience</t>
        </is>
      </c>
      <c r="M521" s="43" t="inlineStr">
        <is>
          <t>article</t>
        </is>
      </c>
      <c r="N521" s="43" t="inlineStr">
        <is>
          <t>John Wiley and Sons Inc</t>
        </is>
      </c>
      <c r="O521" s="43">
        <f>'Actualizacion_430'!B245</f>
        <v/>
      </c>
      <c r="P521" s="41">
        <f>'Actualizacion_430'!C245</f>
        <v/>
      </c>
      <c r="Q521" s="43">
        <f>'Actualizacion_430'!D245</f>
        <v/>
      </c>
      <c r="R521" s="43">
        <f>'Actualizacion_430'!E245</f>
        <v/>
      </c>
      <c r="S521" s="41">
        <f>'Actualizacion_430'!G245</f>
        <v/>
      </c>
      <c r="T521" s="41">
        <f>'Actualizacion_430'!I245</f>
        <v/>
      </c>
      <c r="U521" s="41">
        <f>'Actualizacion_430'!J245</f>
        <v/>
      </c>
      <c r="V521" s="43">
        <f>'Actualizacion_430'!K245</f>
        <v/>
      </c>
      <c r="W521" s="43">
        <f>'Actualizacion_430'!L245</f>
        <v/>
      </c>
      <c r="X521" s="43" t="inlineStr">
        <is>
          <t>https://doi.org/10.1002/JDN.70158</t>
        </is>
      </c>
      <c r="Y521" s="43" t="inlineStr">
        <is>
          <t>doi:10.1002/jdn.70158</t>
        </is>
      </c>
      <c r="Z521" s="43"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AA521" s="43" t="inlineStr">
        <is>
          <t>title_abstract_plus_targeted_primary_source_verification</t>
        </is>
      </c>
      <c r="AB521" s="43">
        <f>COUNTIF($A$2:$A$707,A521)</f>
        <v/>
      </c>
    </row>
    <row r="522" ht="32" customHeight="1">
      <c r="A522" s="43" t="inlineStr">
        <is>
          <t>U-0245</t>
        </is>
      </c>
      <c r="B522" s="43" t="inlineStr">
        <is>
          <t>Update 2026</t>
        </is>
      </c>
      <c r="C522" s="43" t="inlineStr">
        <is>
          <t>Duplicate update record</t>
        </is>
      </c>
      <c r="D522" s="43" t="n">
        <v>245</v>
      </c>
      <c r="E522" s="43" t="n"/>
      <c r="F522" s="43" t="n"/>
      <c r="G522" s="130" t="n">
        <v>245</v>
      </c>
      <c r="H522" s="130" t="n">
        <v>2025</v>
      </c>
      <c r="I522" s="41" t="inlineStr">
        <is>
          <t>From Click to Chat: A Comparative, Bilingual Study of Autism-Related Information on Websites and General-Purpose AI Chatbots (Preprint)</t>
        </is>
      </c>
      <c r="J522" s="43" t="inlineStr">
        <is>
          <t>10.2196/85196</t>
        </is>
      </c>
      <c r="K522" s="43" t="inlineStr">
        <is>
          <t>Valentin Nădășan and Ciprian-Rareș Păroiu and Alexandra Neguțescu and Elena-Gabriela Strete</t>
        </is>
      </c>
      <c r="L522" s="41" t="inlineStr">
        <is>
          <t>JMIR Formative Research</t>
        </is>
      </c>
      <c r="M522" s="43" t="inlineStr">
        <is>
          <t>article</t>
        </is>
      </c>
      <c r="N522" s="43" t="inlineStr">
        <is>
          <t>JMIR Publications Inc.</t>
        </is>
      </c>
      <c r="O522" s="43">
        <f>'Actualizacion_430'!B246</f>
        <v/>
      </c>
      <c r="P522" s="41">
        <f>'Actualizacion_430'!C246</f>
        <v/>
      </c>
      <c r="Q522" s="43">
        <f>'Actualizacion_430'!D246</f>
        <v/>
      </c>
      <c r="R522" s="43">
        <f>'Actualizacion_430'!E246</f>
        <v/>
      </c>
      <c r="S522" s="41">
        <f>'Actualizacion_430'!G246</f>
        <v/>
      </c>
      <c r="T522" s="41">
        <f>'Actualizacion_430'!I246</f>
        <v/>
      </c>
      <c r="U522" s="41">
        <f>'Actualizacion_430'!J246</f>
        <v/>
      </c>
      <c r="V522" s="43">
        <f>'Actualizacion_430'!K246</f>
        <v/>
      </c>
      <c r="W522" s="43">
        <f>'Actualizacion_430'!L246</f>
        <v/>
      </c>
      <c r="X522" s="43" t="inlineStr">
        <is>
          <t>https://www.sciencedirect.com/science/article/pii/S2561326X26005287</t>
        </is>
      </c>
      <c r="Y522" s="43" t="inlineStr">
        <is>
          <t>doi:10.2196/85196</t>
        </is>
      </c>
      <c r="Z522" s="43" t="n"/>
      <c r="AA522" s="43" t="inlineStr">
        <is>
          <t>title_abstract_plus_targeted_primary_source_verification</t>
        </is>
      </c>
      <c r="AB522" s="43">
        <f>COUNTIF($A$2:$A$707,A522)</f>
        <v/>
      </c>
    </row>
    <row r="523" ht="32" customHeight="1">
      <c r="A523" s="43" t="inlineStr">
        <is>
          <t>U-0246</t>
        </is>
      </c>
      <c r="B523" s="43" t="inlineStr">
        <is>
          <t>Update 2026</t>
        </is>
      </c>
      <c r="C523" s="43" t="inlineStr">
        <is>
          <t>New provisional candidate</t>
        </is>
      </c>
      <c r="D523" s="43" t="n">
        <v>246</v>
      </c>
      <c r="E523" s="43" t="n"/>
      <c r="F523" s="43" t="n"/>
      <c r="G523" s="130" t="n">
        <v>246</v>
      </c>
      <c r="H523" s="130" t="n">
        <v>2025</v>
      </c>
      <c r="I523" s="41" t="inlineStr">
        <is>
          <t>MTT: Multi-Tier Transformer for Early Diagnosis of Autism Spectrum Disorder and Language Disorder in Infants</t>
        </is>
      </c>
      <c r="J523" s="43" t="inlineStr">
        <is>
          <t>10.1111/COIN.70131</t>
        </is>
      </c>
      <c r="K523" s="43" t="inlineStr">
        <is>
          <t>Jingyu Liu and Honghua Wang and Jialing Wang and Han Wu and Yifei Xu and Tao Zhang and Guangfeng Zhou</t>
        </is>
      </c>
      <c r="L523" s="41" t="inlineStr">
        <is>
          <t>Computational Intelligence</t>
        </is>
      </c>
      <c r="M523" s="43" t="inlineStr">
        <is>
          <t>article</t>
        </is>
      </c>
      <c r="N523" s="43" t="inlineStr">
        <is>
          <t>John Wiley and Sons Inc</t>
        </is>
      </c>
      <c r="O523" s="43">
        <f>'Actualizacion_430'!B247</f>
        <v/>
      </c>
      <c r="P523" s="41">
        <f>'Actualizacion_430'!C247</f>
        <v/>
      </c>
      <c r="Q523" s="43">
        <f>'Actualizacion_430'!D247</f>
        <v/>
      </c>
      <c r="R523" s="43">
        <f>'Actualizacion_430'!E247</f>
        <v/>
      </c>
      <c r="S523" s="41">
        <f>'Actualizacion_430'!G247</f>
        <v/>
      </c>
      <c r="T523" s="41">
        <f>'Actualizacion_430'!I247</f>
        <v/>
      </c>
      <c r="U523" s="41">
        <f>'Actualizacion_430'!J247</f>
        <v/>
      </c>
      <c r="V523" s="43">
        <f>'Actualizacion_430'!K247</f>
        <v/>
      </c>
      <c r="W523" s="43">
        <f>'Actualizacion_430'!L247</f>
        <v/>
      </c>
      <c r="X523" s="43" t="inlineStr">
        <is>
          <t>https://doi.org/10.1111/COIN.70131</t>
        </is>
      </c>
      <c r="Y523" s="43" t="inlineStr">
        <is>
          <t>doi:10.1111/coin.70131</t>
        </is>
      </c>
      <c r="Z523" s="43"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AA523" s="43" t="inlineStr">
        <is>
          <t>title_abstract_plus_targeted_primary_source_verification</t>
        </is>
      </c>
      <c r="AB523" s="43">
        <f>COUNTIF($A$2:$A$707,A523)</f>
        <v/>
      </c>
    </row>
    <row r="524" ht="32" customHeight="1">
      <c r="A524" s="43" t="inlineStr">
        <is>
          <t>U-0247</t>
        </is>
      </c>
      <c r="B524" s="43" t="inlineStr">
        <is>
          <t>Update 2026</t>
        </is>
      </c>
      <c r="C524" s="43" t="inlineStr">
        <is>
          <t>New full-text included (open full text)</t>
        </is>
      </c>
      <c r="D524" s="43" t="n">
        <v>247</v>
      </c>
      <c r="E524" s="43" t="n"/>
      <c r="F524" s="43" t="n"/>
      <c r="G524" s="130" t="n">
        <v>247</v>
      </c>
      <c r="H524" s="130" t="n">
        <v>2025</v>
      </c>
      <c r="I524" s="41" t="inlineStr">
        <is>
          <t>New intelligent music therapy method for applications of enhancing social skills of autism children based on TL-GCN and deep learning</t>
        </is>
      </c>
      <c r="J524" s="43" t="inlineStr">
        <is>
          <t>10.1038/s41598-025-26307-3</t>
        </is>
      </c>
      <c r="K524" s="43" t="inlineStr">
        <is>
          <t>Qilong Wu</t>
        </is>
      </c>
      <c r="L524" s="41" t="inlineStr">
        <is>
          <t>Scientific Reports</t>
        </is>
      </c>
      <c r="M524" s="43" t="inlineStr">
        <is>
          <t>article</t>
        </is>
      </c>
      <c r="N524" s="43" t="inlineStr">
        <is>
          <t>Nature Research</t>
        </is>
      </c>
      <c r="O524" s="43">
        <f>'Actualizacion_430'!B248</f>
        <v/>
      </c>
      <c r="P524" s="41">
        <f>'Actualizacion_430'!C248</f>
        <v/>
      </c>
      <c r="Q524" s="43">
        <f>'Actualizacion_430'!D248</f>
        <v/>
      </c>
      <c r="R524" s="43">
        <f>'Actualizacion_430'!E248</f>
        <v/>
      </c>
      <c r="S524" s="41">
        <f>'Actualizacion_430'!G248</f>
        <v/>
      </c>
      <c r="T524" s="41">
        <f>'Actualizacion_430'!I248</f>
        <v/>
      </c>
      <c r="U524" s="41">
        <f>'Actualizacion_430'!J248</f>
        <v/>
      </c>
      <c r="V524" s="43">
        <f>'Actualizacion_430'!K248</f>
        <v/>
      </c>
      <c r="W524" s="43">
        <f>'Actualizacion_430'!L248</f>
        <v/>
      </c>
      <c r="X524" s="43" t="inlineStr">
        <is>
          <t>https://doi.org/10.1038/s41598-025-26307-3</t>
        </is>
      </c>
      <c r="Y524" s="43" t="inlineStr">
        <is>
          <t>doi:10.1038/s41598-025-26307-3</t>
        </is>
      </c>
      <c r="Z524" s="43"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AA524" s="43" t="inlineStr">
        <is>
          <t>title_abstract_plus_targeted_primary_source_verification</t>
        </is>
      </c>
      <c r="AB524" s="43">
        <f>COUNTIF($A$2:$A$707,A524)</f>
        <v/>
      </c>
    </row>
    <row r="525" ht="32" customHeight="1">
      <c r="A525" s="43" t="inlineStr">
        <is>
          <t>U-0248</t>
        </is>
      </c>
      <c r="B525" s="43" t="inlineStr">
        <is>
          <t>Update 2026</t>
        </is>
      </c>
      <c r="C525" s="43" t="inlineStr">
        <is>
          <t>New provisional candidate</t>
        </is>
      </c>
      <c r="D525" s="43" t="n">
        <v>248</v>
      </c>
      <c r="E525" s="43" t="n"/>
      <c r="F525" s="43" t="n"/>
      <c r="G525" s="130" t="n">
        <v>248</v>
      </c>
      <c r="H525" s="130" t="n">
        <v>2026</v>
      </c>
      <c r="I525" s="41" t="inlineStr">
        <is>
          <t>Optimized quadrangle attention consolidated convolutional multi-scale vision transformer based autism detection</t>
        </is>
      </c>
      <c r="J525" s="43" t="inlineStr">
        <is>
          <t>10.1016/j.pscychresns.2026.112251</t>
        </is>
      </c>
      <c r="K525" s="43" t="inlineStr">
        <is>
          <t>Jagadesh Balasubramani</t>
        </is>
      </c>
      <c r="L525" s="41" t="inlineStr">
        <is>
          <t>Psychiatry Research - Neuroimaging</t>
        </is>
      </c>
      <c r="M525" s="43" t="inlineStr">
        <is>
          <t>article</t>
        </is>
      </c>
      <c r="N525" s="43" t="inlineStr">
        <is>
          <t>Elsevier Ireland Ltd</t>
        </is>
      </c>
      <c r="O525" s="43">
        <f>'Actualizacion_430'!B249</f>
        <v/>
      </c>
      <c r="P525" s="41">
        <f>'Actualizacion_430'!C249</f>
        <v/>
      </c>
      <c r="Q525" s="43">
        <f>'Actualizacion_430'!D249</f>
        <v/>
      </c>
      <c r="R525" s="43">
        <f>'Actualizacion_430'!E249</f>
        <v/>
      </c>
      <c r="S525" s="41">
        <f>'Actualizacion_430'!G249</f>
        <v/>
      </c>
      <c r="T525" s="41">
        <f>'Actualizacion_430'!I249</f>
        <v/>
      </c>
      <c r="U525" s="41">
        <f>'Actualizacion_430'!J249</f>
        <v/>
      </c>
      <c r="V525" s="43">
        <f>'Actualizacion_430'!K249</f>
        <v/>
      </c>
      <c r="W525" s="43">
        <f>'Actualizacion_430'!L249</f>
        <v/>
      </c>
      <c r="X525" s="43" t="inlineStr">
        <is>
          <t>https://doi.org/10.1016/j.pscychresns.2026.112251</t>
        </is>
      </c>
      <c r="Y525" s="43" t="inlineStr">
        <is>
          <t>doi:10.1016/j.pscychresns.2026.112251</t>
        </is>
      </c>
      <c r="Z525"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AA525" s="43" t="inlineStr">
        <is>
          <t>title_abstract_plus_targeted_primary_source_verification</t>
        </is>
      </c>
      <c r="AB525" s="43">
        <f>COUNTIF($A$2:$A$707,A525)</f>
        <v/>
      </c>
    </row>
    <row r="526" ht="32" customHeight="1">
      <c r="A526" s="43" t="inlineStr">
        <is>
          <t>U-0249</t>
        </is>
      </c>
      <c r="B526" s="43" t="inlineStr">
        <is>
          <t>Update 2026</t>
        </is>
      </c>
      <c r="C526" s="43" t="inlineStr">
        <is>
          <t>New provisional candidate</t>
        </is>
      </c>
      <c r="D526" s="43" t="n">
        <v>249</v>
      </c>
      <c r="E526" s="43" t="n"/>
      <c r="F526" s="43" t="n"/>
      <c r="G526" s="130" t="n">
        <v>249</v>
      </c>
      <c r="H526" s="130" t="n">
        <v>2025</v>
      </c>
      <c r="I526" s="41" t="inlineStr">
        <is>
          <t>An early detection of autism spectrum disorder using machine learning</t>
        </is>
      </c>
      <c r="J526" s="43" t="inlineStr">
        <is>
          <t>10.1016/j.compbiomed.2025.111238</t>
        </is>
      </c>
      <c r="K526" s="43" t="inlineStr">
        <is>
          <t>Shaba Irram and Mohammad Suaib</t>
        </is>
      </c>
      <c r="L526" s="41" t="inlineStr">
        <is>
          <t>Computers in Biology and Medicine</t>
        </is>
      </c>
      <c r="M526" s="43" t="inlineStr">
        <is>
          <t>article</t>
        </is>
      </c>
      <c r="N526" s="43" t="inlineStr">
        <is>
          <t>Elsevier Ltd</t>
        </is>
      </c>
      <c r="O526" s="43">
        <f>'Actualizacion_430'!B250</f>
        <v/>
      </c>
      <c r="P526" s="41">
        <f>'Actualizacion_430'!C250</f>
        <v/>
      </c>
      <c r="Q526" s="43">
        <f>'Actualizacion_430'!D250</f>
        <v/>
      </c>
      <c r="R526" s="43">
        <f>'Actualizacion_430'!E250</f>
        <v/>
      </c>
      <c r="S526" s="41">
        <f>'Actualizacion_430'!G250</f>
        <v/>
      </c>
      <c r="T526" s="41">
        <f>'Actualizacion_430'!I250</f>
        <v/>
      </c>
      <c r="U526" s="41">
        <f>'Actualizacion_430'!J250</f>
        <v/>
      </c>
      <c r="V526" s="43">
        <f>'Actualizacion_430'!K250</f>
        <v/>
      </c>
      <c r="W526" s="43">
        <f>'Actualizacion_430'!L250</f>
        <v/>
      </c>
      <c r="X526" s="43" t="inlineStr">
        <is>
          <t>https://www.sciencedirect.com/science/article/pii/S0010482525015914</t>
        </is>
      </c>
      <c r="Y526" s="43" t="inlineStr">
        <is>
          <t>doi:10.1016/j.compbiomed.2025.111238</t>
        </is>
      </c>
      <c r="Z526"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AA526" s="43" t="inlineStr">
        <is>
          <t>title_abstract_plus_targeted_primary_source_verification</t>
        </is>
      </c>
      <c r="AB526" s="43">
        <f>COUNTIF($A$2:$A$707,A526)</f>
        <v/>
      </c>
    </row>
    <row r="527" ht="32" customHeight="1">
      <c r="A527" s="43" t="inlineStr">
        <is>
          <t>U-0250</t>
        </is>
      </c>
      <c r="B527" s="43" t="inlineStr">
        <is>
          <t>Update 2026</t>
        </is>
      </c>
      <c r="C527" s="43" t="inlineStr">
        <is>
          <t>New provisional candidate</t>
        </is>
      </c>
      <c r="D527" s="43" t="n">
        <v>250</v>
      </c>
      <c r="E527" s="43" t="n"/>
      <c r="F527" s="43" t="n"/>
      <c r="G527" s="130" t="n">
        <v>250</v>
      </c>
      <c r="H527" s="130" t="n">
        <v>2026</v>
      </c>
      <c r="I527" s="41" t="inlineStr">
        <is>
          <t>An Effective LRSF-DLNN-Based Autism Spectrum Disorder Prediction Using EEG and fMRI</t>
        </is>
      </c>
      <c r="J527" s="43" t="inlineStr">
        <is>
          <t>10.1002/DNEU.70047</t>
        </is>
      </c>
      <c r="K527" s="43" t="inlineStr">
        <is>
          <t>Sahunthala S and Malathi S and Tamil Thendral M and Sudhahar T N</t>
        </is>
      </c>
      <c r="L527" s="41" t="inlineStr">
        <is>
          <t>Developmental neurobiology</t>
        </is>
      </c>
      <c r="M527" s="43" t="inlineStr">
        <is>
          <t>article</t>
        </is>
      </c>
      <c r="N527" s="43" t="n"/>
      <c r="O527" s="43">
        <f>'Actualizacion_430'!B251</f>
        <v/>
      </c>
      <c r="P527" s="41">
        <f>'Actualizacion_430'!C251</f>
        <v/>
      </c>
      <c r="Q527" s="43">
        <f>'Actualizacion_430'!D251</f>
        <v/>
      </c>
      <c r="R527" s="43">
        <f>'Actualizacion_430'!E251</f>
        <v/>
      </c>
      <c r="S527" s="41">
        <f>'Actualizacion_430'!G251</f>
        <v/>
      </c>
      <c r="T527" s="41">
        <f>'Actualizacion_430'!I251</f>
        <v/>
      </c>
      <c r="U527" s="41">
        <f>'Actualizacion_430'!J251</f>
        <v/>
      </c>
      <c r="V527" s="43">
        <f>'Actualizacion_430'!K251</f>
        <v/>
      </c>
      <c r="W527" s="43">
        <f>'Actualizacion_430'!L251</f>
        <v/>
      </c>
      <c r="X527" s="43" t="inlineStr">
        <is>
          <t>https://doi.org/10.1002/DNEU.70047</t>
        </is>
      </c>
      <c r="Y527" s="43" t="inlineStr">
        <is>
          <t>doi:10.1002/dneu.70047</t>
        </is>
      </c>
      <c r="Z527"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AA527" s="43" t="inlineStr">
        <is>
          <t>title_abstract_plus_targeted_primary_source_verification</t>
        </is>
      </c>
      <c r="AB527" s="43">
        <f>COUNTIF($A$2:$A$707,A527)</f>
        <v/>
      </c>
    </row>
    <row r="528" ht="32" customHeight="1">
      <c r="A528" s="43" t="inlineStr">
        <is>
          <t>U-0251</t>
        </is>
      </c>
      <c r="B528" s="43" t="inlineStr">
        <is>
          <t>Update 2026</t>
        </is>
      </c>
      <c r="C528" s="43" t="inlineStr">
        <is>
          <t>New provisional candidate</t>
        </is>
      </c>
      <c r="D528" s="43" t="n">
        <v>251</v>
      </c>
      <c r="E528" s="43" t="n"/>
      <c r="F528" s="43" t="n"/>
      <c r="G528" s="130" t="n">
        <v>251</v>
      </c>
      <c r="H528" s="130" t="n">
        <v>2025</v>
      </c>
      <c r="I528" s="41" t="inlineStr">
        <is>
          <t>Leveraging Deep Learning for Early Detection of Autism Spectrum Disorder in Augmented and Virtual Reality Mental Healthcare Environments</t>
        </is>
      </c>
      <c r="J528" s="43" t="inlineStr">
        <is>
          <t>10.1002/9781394302864.CH6</t>
        </is>
      </c>
      <c r="K528" s="43" t="inlineStr">
        <is>
          <t>Manjunath Ramanna Lamani and V Asha and K Padmaja</t>
        </is>
      </c>
      <c r="L528" s="41" t="inlineStr">
        <is>
          <t>Augmented and Virtual Reality in Immersive Healthcare</t>
        </is>
      </c>
      <c r="M528" s="43" t="inlineStr">
        <is>
          <t>incollection</t>
        </is>
      </c>
      <c r="N528" s="43" t="inlineStr">
        <is>
          <t>Wiley</t>
        </is>
      </c>
      <c r="O528" s="43">
        <f>'Actualizacion_430'!B252</f>
        <v/>
      </c>
      <c r="P528" s="41">
        <f>'Actualizacion_430'!C252</f>
        <v/>
      </c>
      <c r="Q528" s="43">
        <f>'Actualizacion_430'!D252</f>
        <v/>
      </c>
      <c r="R528" s="43">
        <f>'Actualizacion_430'!E252</f>
        <v/>
      </c>
      <c r="S528" s="41">
        <f>'Actualizacion_430'!G252</f>
        <v/>
      </c>
      <c r="T528" s="41">
        <f>'Actualizacion_430'!I252</f>
        <v/>
      </c>
      <c r="U528" s="41">
        <f>'Actualizacion_430'!J252</f>
        <v/>
      </c>
      <c r="V528" s="43">
        <f>'Actualizacion_430'!K252</f>
        <v/>
      </c>
      <c r="W528" s="43">
        <f>'Actualizacion_430'!L252</f>
        <v/>
      </c>
      <c r="X528" s="43" t="inlineStr">
        <is>
          <t>https://onlinelibrary.wiley.com/doi/10.1002/9781394302864.ch6</t>
        </is>
      </c>
      <c r="Y528" s="43" t="inlineStr">
        <is>
          <t>doi:10.1002/9781394302864.ch6</t>
        </is>
      </c>
      <c r="Z528" s="43"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AA528" s="43" t="inlineStr">
        <is>
          <t>title_abstract_screen_plus_located_publisher_record</t>
        </is>
      </c>
      <c r="AB528" s="43">
        <f>COUNTIF($A$2:$A$707,A528)</f>
        <v/>
      </c>
    </row>
    <row r="529" ht="32" customHeight="1">
      <c r="A529" s="43" t="inlineStr">
        <is>
          <t>U-0252</t>
        </is>
      </c>
      <c r="B529" s="43" t="inlineStr">
        <is>
          <t>Update 2026</t>
        </is>
      </c>
      <c r="C529" s="43" t="inlineStr">
        <is>
          <t>New provisional candidate</t>
        </is>
      </c>
      <c r="D529" s="43" t="n">
        <v>252</v>
      </c>
      <c r="E529" s="43" t="n"/>
      <c r="F529" s="43" t="n"/>
      <c r="G529" s="130" t="n">
        <v>252</v>
      </c>
      <c r="H529" s="130" t="n">
        <v>2025</v>
      </c>
      <c r="I529" s="41" t="inlineStr">
        <is>
          <t>A New Paradigm for Autism Spectrum Disorder Discrimination in Children Utilizing EEG Data Collected During Cartoon Viewing With a Focus on Atypical Semantic Processing</t>
        </is>
      </c>
      <c r="J529" s="43" t="inlineStr">
        <is>
          <t>10.1002/aur.70105</t>
        </is>
      </c>
      <c r="K529" s="43" t="inlineStr">
        <is>
          <t>Lin Deng and Meng Jie Lu and Le tong Yang and Yue Zhang and Hang yu Tan and Miao Cao and Fei Li</t>
        </is>
      </c>
      <c r="L529" s="41" t="inlineStr">
        <is>
          <t>Autism Research</t>
        </is>
      </c>
      <c r="M529" s="43" t="inlineStr">
        <is>
          <t>article</t>
        </is>
      </c>
      <c r="N529" s="43" t="inlineStr">
        <is>
          <t>John Wiley and Sons Inc</t>
        </is>
      </c>
      <c r="O529" s="43">
        <f>'Actualizacion_430'!B253</f>
        <v/>
      </c>
      <c r="P529" s="41">
        <f>'Actualizacion_430'!C253</f>
        <v/>
      </c>
      <c r="Q529" s="43">
        <f>'Actualizacion_430'!D253</f>
        <v/>
      </c>
      <c r="R529" s="43">
        <f>'Actualizacion_430'!E253</f>
        <v/>
      </c>
      <c r="S529" s="41">
        <f>'Actualizacion_430'!G253</f>
        <v/>
      </c>
      <c r="T529" s="41">
        <f>'Actualizacion_430'!I253</f>
        <v/>
      </c>
      <c r="U529" s="41">
        <f>'Actualizacion_430'!J253</f>
        <v/>
      </c>
      <c r="V529" s="43">
        <f>'Actualizacion_430'!K253</f>
        <v/>
      </c>
      <c r="W529" s="43">
        <f>'Actualizacion_430'!L253</f>
        <v/>
      </c>
      <c r="X529" s="43" t="inlineStr">
        <is>
          <t>https://doi.org/10.1002/aur.70105</t>
        </is>
      </c>
      <c r="Y529" s="43" t="inlineStr">
        <is>
          <t>doi:10.1002/aur.70105</t>
        </is>
      </c>
      <c r="Z529" s="43"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AA529" s="43" t="inlineStr">
        <is>
          <t>title_abstract_plus_targeted_primary_source_verification</t>
        </is>
      </c>
      <c r="AB529" s="43">
        <f>COUNTIF($A$2:$A$707,A529)</f>
        <v/>
      </c>
    </row>
    <row r="530" ht="32" customHeight="1">
      <c r="A530" s="43" t="inlineStr">
        <is>
          <t>U-0253</t>
        </is>
      </c>
      <c r="B530" s="43" t="inlineStr">
        <is>
          <t>Update 2026</t>
        </is>
      </c>
      <c r="C530" s="43" t="inlineStr">
        <is>
          <t>New record excluded</t>
        </is>
      </c>
      <c r="D530" s="43" t="n">
        <v>253</v>
      </c>
      <c r="E530" s="43" t="n"/>
      <c r="F530" s="43" t="n"/>
      <c r="G530" s="130" t="n">
        <v>253</v>
      </c>
      <c r="H530" s="130" t="n">
        <v>2025</v>
      </c>
      <c r="I530" s="41" t="inlineStr">
        <is>
          <t>The evolving landscape: A bibliometric and visual analysis of language interventions research for children with ASD</t>
        </is>
      </c>
      <c r="J530" s="43" t="inlineStr">
        <is>
          <t>10.1016/j.ridd.2025.105169</t>
        </is>
      </c>
      <c r="K530" s="43" t="inlineStr">
        <is>
          <t>Yu Zhang and Yuanyuan Liu</t>
        </is>
      </c>
      <c r="L530" s="41" t="inlineStr">
        <is>
          <t>Research in Developmental Disabilities</t>
        </is>
      </c>
      <c r="M530" s="43" t="inlineStr">
        <is>
          <t>article</t>
        </is>
      </c>
      <c r="N530" s="43" t="inlineStr">
        <is>
          <t>Elsevier Inc.</t>
        </is>
      </c>
      <c r="O530" s="43">
        <f>'Actualizacion_430'!B254</f>
        <v/>
      </c>
      <c r="P530" s="41">
        <f>'Actualizacion_430'!C254</f>
        <v/>
      </c>
      <c r="Q530" s="43">
        <f>'Actualizacion_430'!D254</f>
        <v/>
      </c>
      <c r="R530" s="43">
        <f>'Actualizacion_430'!E254</f>
        <v/>
      </c>
      <c r="S530" s="41">
        <f>'Actualizacion_430'!G254</f>
        <v/>
      </c>
      <c r="T530" s="41">
        <f>'Actualizacion_430'!I254</f>
        <v/>
      </c>
      <c r="U530" s="41">
        <f>'Actualizacion_430'!J254</f>
        <v/>
      </c>
      <c r="V530" s="43">
        <f>'Actualizacion_430'!K254</f>
        <v/>
      </c>
      <c r="W530" s="43">
        <f>'Actualizacion_430'!L254</f>
        <v/>
      </c>
      <c r="X530" s="43" t="inlineStr">
        <is>
          <t>https://www.sciencedirect.com/science/article/pii/S0891422225002537</t>
        </is>
      </c>
      <c r="Y530" s="43" t="inlineStr">
        <is>
          <t>doi:10.1016/j.ridd.2025.105169</t>
        </is>
      </c>
      <c r="Z530" s="43" t="inlineStr">
        <is>
          <t>Purpose This study conducts a multi-database bibliometric analysis to map the intellectual landscape of language intervention research for children with ASD from 2001 to 2024, seeking to identify foundational and trending topics, map collaborative networks, and trace thematic evolution, thereby offering data-driven guidance for setting research priorities, fostering international cooperation, and informing clinical practice translation. Methods We systematically searched Web of Science Core Collection, EBSCOhost, and PubMed. After deduplication and screening, 2720 publications were retained for bibliometric analysis using CiteSpace. Co-citation analysis, time-zone map, burst detection, and network visualization identified research clusters and temporal evolution trajectories. Results Publications exhibited three distinct growth phases: initial exploration (2001–2012), accelerated expansion (2013–2017), and exponential growth (2018–2024). Ten major research clusters comprising 573 nodes demonstrated high structural validity (mean silhouette=0.835, modularity Q=0.812). Augmentative and Alternative Communication (AAC) exhibited the highest structural importance (burst=17.34, sigma=17.15), while computational methods, particularly machine learning (323 citations), showed rapid growth despite peripheral network positions (centrality=0.09), indicating they are emerging yet not central to the mainstream discourse. The United States dominated collaborative networks (betweenness=0.68, 57 connections), with emerging contributions from China, UK, and Canada. Conclusion The temporal analysis reveals that the field has successfully navigated multiple paradigm expansions, evolving from initial behavioral approaches to encompass technological and neurobiological perspectives. Five emerging frontiers warrant strategic investment: computational-clinical integration, telehealth implementation science, AI-enhanced AAC systems, neurobiological phenotyping, and community-based early detection. Future research should prioritize implementation science, foster interdisciplinary collaboration, and embed participatory principles.</t>
        </is>
      </c>
      <c r="AA530" s="43" t="inlineStr">
        <is>
          <t>title_abstract_plus_targeted_primary_source_verification</t>
        </is>
      </c>
      <c r="AB530" s="43">
        <f>COUNTIF($A$2:$A$707,A530)</f>
        <v/>
      </c>
    </row>
    <row r="531" ht="32" customHeight="1">
      <c r="A531" s="43" t="inlineStr">
        <is>
          <t>U-0254</t>
        </is>
      </c>
      <c r="B531" s="43" t="inlineStr">
        <is>
          <t>Update 2026</t>
        </is>
      </c>
      <c r="C531" s="43" t="inlineStr">
        <is>
          <t>New provisional candidate</t>
        </is>
      </c>
      <c r="D531" s="43" t="n">
        <v>254</v>
      </c>
      <c r="E531" s="43" t="n"/>
      <c r="F531" s="43" t="n"/>
      <c r="G531" s="130" t="n">
        <v>254</v>
      </c>
      <c r="H531" s="130" t="n">
        <v>2026</v>
      </c>
      <c r="I531" s="41" t="inlineStr">
        <is>
          <t>Hybrid groupers-moray orangutan optimization algorithm-based dense-resolution network for autism spectrum disorder detection using multimodal data</t>
        </is>
      </c>
      <c r="J531" s="43" t="inlineStr">
        <is>
          <t>10.1016/j.pscychresns.2026.112204</t>
        </is>
      </c>
      <c r="K531" s="43" t="inlineStr">
        <is>
          <t>Urtti Bhagyalatha and Bidush Kumar Sahoo and Satish Muppidi</t>
        </is>
      </c>
      <c r="L531" s="41" t="inlineStr">
        <is>
          <t>Psychiatry Research - Neuroimaging</t>
        </is>
      </c>
      <c r="M531" s="43" t="inlineStr">
        <is>
          <t>article</t>
        </is>
      </c>
      <c r="N531" s="43" t="inlineStr">
        <is>
          <t>Elsevier Ireland Ltd</t>
        </is>
      </c>
      <c r="O531" s="43">
        <f>'Actualizacion_430'!B255</f>
        <v/>
      </c>
      <c r="P531" s="41">
        <f>'Actualizacion_430'!C255</f>
        <v/>
      </c>
      <c r="Q531" s="43">
        <f>'Actualizacion_430'!D255</f>
        <v/>
      </c>
      <c r="R531" s="43">
        <f>'Actualizacion_430'!E255</f>
        <v/>
      </c>
      <c r="S531" s="41">
        <f>'Actualizacion_430'!G255</f>
        <v/>
      </c>
      <c r="T531" s="41">
        <f>'Actualizacion_430'!I255</f>
        <v/>
      </c>
      <c r="U531" s="41">
        <f>'Actualizacion_430'!J255</f>
        <v/>
      </c>
      <c r="V531" s="43">
        <f>'Actualizacion_430'!K255</f>
        <v/>
      </c>
      <c r="W531" s="43">
        <f>'Actualizacion_430'!L255</f>
        <v/>
      </c>
      <c r="X531" s="43" t="inlineStr">
        <is>
          <t>https://doi.org/10.1016/j.pscychresns.2026.112204</t>
        </is>
      </c>
      <c r="Y531" s="43" t="inlineStr">
        <is>
          <t>doi:10.1016/j.pscychresns.2026.112204</t>
        </is>
      </c>
      <c r="Z531"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AA531" s="43" t="inlineStr">
        <is>
          <t>title_abstract_plus_targeted_primary_source_verification</t>
        </is>
      </c>
      <c r="AB531" s="43">
        <f>COUNTIF($A$2:$A$707,A531)</f>
        <v/>
      </c>
    </row>
    <row r="532" ht="32" customHeight="1">
      <c r="A532" s="43" t="inlineStr">
        <is>
          <t>U-0255</t>
        </is>
      </c>
      <c r="B532" s="43" t="inlineStr">
        <is>
          <t>Update 2026</t>
        </is>
      </c>
      <c r="C532" s="43" t="inlineStr">
        <is>
          <t>New record excluded</t>
        </is>
      </c>
      <c r="D532" s="43" t="n">
        <v>255</v>
      </c>
      <c r="E532" s="43" t="n"/>
      <c r="F532" s="43" t="n"/>
      <c r="G532" s="130" t="n">
        <v>255</v>
      </c>
      <c r="H532" s="130" t="n">
        <v>2025</v>
      </c>
      <c r="I532" s="41" t="inlineStr">
        <is>
          <t>Augmented and Virtual Reality in Immersive Healthcare</t>
        </is>
      </c>
      <c r="J532" s="43" t="inlineStr">
        <is>
          <t>10.1002/9781394302864</t>
        </is>
      </c>
      <c r="K532" s="43" t="inlineStr">
        <is>
          <t>Hari Murthy and Kukatlapalli Pradeep Kumar and Tulsi Pawan Fowdur and Aynur Unal</t>
        </is>
      </c>
      <c r="L532" s="41" t="inlineStr">
        <is>
          <t>Augmented and Virtual Reality in Immersive Healthcare</t>
        </is>
      </c>
      <c r="M532" s="43" t="inlineStr">
        <is>
          <t>article</t>
        </is>
      </c>
      <c r="N532" s="43" t="inlineStr">
        <is>
          <t>wiley</t>
        </is>
      </c>
      <c r="O532" s="43">
        <f>'Actualizacion_430'!B256</f>
        <v/>
      </c>
      <c r="P532" s="41">
        <f>'Actualizacion_430'!C256</f>
        <v/>
      </c>
      <c r="Q532" s="43">
        <f>'Actualizacion_430'!D256</f>
        <v/>
      </c>
      <c r="R532" s="43">
        <f>'Actualizacion_430'!E256</f>
        <v/>
      </c>
      <c r="S532" s="41">
        <f>'Actualizacion_430'!G256</f>
        <v/>
      </c>
      <c r="T532" s="41">
        <f>'Actualizacion_430'!I256</f>
        <v/>
      </c>
      <c r="U532" s="41">
        <f>'Actualizacion_430'!J256</f>
        <v/>
      </c>
      <c r="V532" s="43">
        <f>'Actualizacion_430'!K256</f>
        <v/>
      </c>
      <c r="W532" s="43">
        <f>'Actualizacion_430'!L256</f>
        <v/>
      </c>
      <c r="X532" s="43" t="inlineStr">
        <is>
          <t>https://doi.org/10.1002/9781394302864</t>
        </is>
      </c>
      <c r="Y532" s="43" t="inlineStr">
        <is>
          <t>doi:10.1002/9781394302864</t>
        </is>
      </c>
      <c r="Z532" s="43" t="inlineStr">
        <is>
          <t>Future-proof your medical expertise with this indispensable guide that offers a comprehensive, expert-led exploration of how Augmented and Virtual Reality (AR/VR) are revolutionizing healthcare. Augmented reality (AR) and virtual reality (VR) have profoundly impacted the healthcare sector, introducing ground-breaking applications ranging from surgical simulations and pain management to mental health therapies and patient education. This book delves into the various applications of AR and VR, including deep learning, surgical training, teleconsultation, and patient rehabilitation. By blending theoretical insights with practical case studies, it provides a deeper understanding of how these technologies are being integrated into medical practices to improve outcomes, enhance patient care, and train healthcare professionals. It also explores cutting-edge developments, such as AI-powered AR systems and VR-based mental health treatments, highlighting the future of healthcare innovation. With contributions from leading experts in healthcare, technology, and academia, this book offers a multidimensional perspective on the challenges and opportunities associated with AR and VR in the medical field. Through its accessible language and detailed illustrations, this book is an indispensable guide for anyone interested in the intersection of technology and medicine. Readers will find the volume: • Provides a comprehensive exploration of how immersive technology is unlocking new possibilities in healthcare, education, and rehabilitation; • Offers insights from top researchers and practitioners in the field, providing authoritative perspectives on the latest technologies, applications, and trends shaping the future of XR; • Offers practical guidance and actionable insights to help you harness the power of AR and VR, accelerating innovation and driving real-world impacts; • Uncovers the diverse range of applications empowered by the convergence of healthcare and gamification, revolutionizing healthcare delivery and improving patient outcomes. Audience Healthcare professionals, medical educators and students, engineers, developers, researchers, and policymakers looking for cutting-edge technologies to enhance patient care and treatment outcomes.</t>
        </is>
      </c>
      <c r="AA532" s="43" t="inlineStr">
        <is>
          <t>title_abstract_plus_targeted_primary_source_verification</t>
        </is>
      </c>
      <c r="AB532" s="43">
        <f>COUNTIF($A$2:$A$707,A532)</f>
        <v/>
      </c>
    </row>
    <row r="533" ht="32" customHeight="1">
      <c r="A533" s="43" t="inlineStr">
        <is>
          <t>U-0256</t>
        </is>
      </c>
      <c r="B533" s="43" t="inlineStr">
        <is>
          <t>Update 2026</t>
        </is>
      </c>
      <c r="C533" s="43" t="inlineStr">
        <is>
          <t>Duplicate update record</t>
        </is>
      </c>
      <c r="D533" s="43" t="n">
        <v>256</v>
      </c>
      <c r="E533" s="43" t="n"/>
      <c r="F533" s="43" t="n"/>
      <c r="G533" s="130" t="n">
        <v>256</v>
      </c>
      <c r="H533" s="130" t="n">
        <v>2026</v>
      </c>
      <c r="I533" s="41" t="inlineStr">
        <is>
          <t>Evaluating Public Sentiment on Attention-Deficit/Hyperactivity Disorder and Autism Spectrum Disorder Compared With Other Mental Health Disorders From Posts on X (Formerly Known as Twitter): Longitudinal Analysis</t>
        </is>
      </c>
      <c r="J533" s="43" t="inlineStr">
        <is>
          <t>10.2196/74440</t>
        </is>
      </c>
      <c r="K533" s="43" t="inlineStr">
        <is>
          <t>Vitor Tiosso Batistetti and Facundo G Sanchez and Andrea Varaona and Francisco Lara-Abelenda and Mariana Pinto da Costa and Juan Pablo Chart-Pascual and Alberto Rodriguez-Quiroga and Javier Quintero and Miguel Angel Alvarez-Mon</t>
        </is>
      </c>
      <c r="L533" s="41" t="inlineStr">
        <is>
          <t>JMIR Infodemiology</t>
        </is>
      </c>
      <c r="M533" s="43" t="inlineStr">
        <is>
          <t>article</t>
        </is>
      </c>
      <c r="N533" s="43" t="inlineStr">
        <is>
          <t>JMIR Publications Inc.</t>
        </is>
      </c>
      <c r="O533" s="43">
        <f>'Actualizacion_430'!B257</f>
        <v/>
      </c>
      <c r="P533" s="41">
        <f>'Actualizacion_430'!C257</f>
        <v/>
      </c>
      <c r="Q533" s="43">
        <f>'Actualizacion_430'!D257</f>
        <v/>
      </c>
      <c r="R533" s="43">
        <f>'Actualizacion_430'!E257</f>
        <v/>
      </c>
      <c r="S533" s="41">
        <f>'Actualizacion_430'!G257</f>
        <v/>
      </c>
      <c r="T533" s="41">
        <f>'Actualizacion_430'!I257</f>
        <v/>
      </c>
      <c r="U533" s="41">
        <f>'Actualizacion_430'!J257</f>
        <v/>
      </c>
      <c r="V533" s="43">
        <f>'Actualizacion_430'!K257</f>
        <v/>
      </c>
      <c r="W533" s="43">
        <f>'Actualizacion_430'!L257</f>
        <v/>
      </c>
      <c r="X533" s="43" t="inlineStr">
        <is>
          <t>https://www.sciencedirect.com/science/article/pii/S2564189126000150</t>
        </is>
      </c>
      <c r="Y533" s="43" t="inlineStr">
        <is>
          <t>doi:10.2196/74440</t>
        </is>
      </c>
      <c r="Z533"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AA533" s="43" t="inlineStr">
        <is>
          <t>title_abstract_plus_targeted_primary_source_verification</t>
        </is>
      </c>
      <c r="AB533" s="43">
        <f>COUNTIF($A$2:$A$707,A533)</f>
        <v/>
      </c>
    </row>
    <row r="534" ht="32" customHeight="1">
      <c r="A534" s="43" t="inlineStr">
        <is>
          <t>U-0257</t>
        </is>
      </c>
      <c r="B534" s="43" t="inlineStr">
        <is>
          <t>Update 2026</t>
        </is>
      </c>
      <c r="C534" s="43" t="inlineStr">
        <is>
          <t>New full-text included (open full text)</t>
        </is>
      </c>
      <c r="D534" s="43" t="n">
        <v>257</v>
      </c>
      <c r="E534" s="43" t="n"/>
      <c r="F534" s="43" t="n"/>
      <c r="G534" s="130" t="n">
        <v>257</v>
      </c>
      <c r="H534" s="130" t="n">
        <v>2025</v>
      </c>
      <c r="I534" s="41" t="inlineStr">
        <is>
          <t>The Use of the Social Robot LOVOT for Children with Autism Spectrum Disorder: A Feasibility Study</t>
        </is>
      </c>
      <c r="J534" s="43" t="inlineStr">
        <is>
          <t>10.3233/SHTI251499</t>
        </is>
      </c>
      <c r="K534" s="43" t="inlineStr">
        <is>
          <t>Anders Bobo Larsen and Rasmus Birk Buhl and Kristina Ørtoft Müller and Birthe Dinesen</t>
        </is>
      </c>
      <c r="L534" s="41" t="inlineStr">
        <is>
          <t>Studies in Health Technology and Informatics</t>
        </is>
      </c>
      <c r="M534" s="43" t="inlineStr">
        <is>
          <t>article</t>
        </is>
      </c>
      <c r="N534" s="43" t="inlineStr">
        <is>
          <t>IOS Press BV</t>
        </is>
      </c>
      <c r="O534" s="43">
        <f>'Actualizacion_430'!B258</f>
        <v/>
      </c>
      <c r="P534" s="41">
        <f>'Actualizacion_430'!C258</f>
        <v/>
      </c>
      <c r="Q534" s="43">
        <f>'Actualizacion_430'!D258</f>
        <v/>
      </c>
      <c r="R534" s="43">
        <f>'Actualizacion_430'!E258</f>
        <v/>
      </c>
      <c r="S534" s="41">
        <f>'Actualizacion_430'!G258</f>
        <v/>
      </c>
      <c r="T534" s="41">
        <f>'Actualizacion_430'!I258</f>
        <v/>
      </c>
      <c r="U534" s="41">
        <f>'Actualizacion_430'!J258</f>
        <v/>
      </c>
      <c r="V534" s="43">
        <f>'Actualizacion_430'!K258</f>
        <v/>
      </c>
      <c r="W534" s="43">
        <f>'Actualizacion_430'!L258</f>
        <v/>
      </c>
      <c r="X534" s="43" t="inlineStr">
        <is>
          <t>https://doi.org/10.3233/SHTI251499</t>
        </is>
      </c>
      <c r="Y534" s="43" t="inlineStr">
        <is>
          <t>doi:10.3233/shti251499</t>
        </is>
      </c>
      <c r="Z534" s="43"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AA534" s="43" t="inlineStr">
        <is>
          <t>title_abstract_plus_targeted_primary_source_verification</t>
        </is>
      </c>
      <c r="AB534" s="43">
        <f>COUNTIF($A$2:$A$707,A534)</f>
        <v/>
      </c>
    </row>
    <row r="535" ht="32" customHeight="1">
      <c r="A535" s="43" t="inlineStr">
        <is>
          <t>U-0258</t>
        </is>
      </c>
      <c r="B535" s="43" t="inlineStr">
        <is>
          <t>Update 2026</t>
        </is>
      </c>
      <c r="C535" s="43" t="inlineStr">
        <is>
          <t>Duplicate update record</t>
        </is>
      </c>
      <c r="D535" s="43" t="n">
        <v>258</v>
      </c>
      <c r="E535" s="43" t="n"/>
      <c r="F535" s="43" t="n"/>
      <c r="G535" s="130" t="n">
        <v>258</v>
      </c>
      <c r="H535" s="130" t="n">
        <v>2026</v>
      </c>
      <c r="I535" s="41" t="inlineStr">
        <is>
          <t>Feasibility and Acceptability of AI-Powered Tools for Early Autism Screening in Egypt: Semistructured Focus Group Study</t>
        </is>
      </c>
      <c r="J535" s="43" t="inlineStr">
        <is>
          <t>10.2196/82564</t>
        </is>
      </c>
      <c r="K535" s="43" t="inlineStr">
        <is>
          <t>Pratheepan Yogarajah and Ammal M Metwally and Priyanka Chaurasia and Ghada A Elshaarawy and Shereen M El Khateeb and Engy A Ashaat and Amal Elsaeid and Nahed A Elghareeb and Amira S ElRifay</t>
        </is>
      </c>
      <c r="L535" s="41" t="inlineStr">
        <is>
          <t>Journal of Medical Internet Research</t>
        </is>
      </c>
      <c r="M535" s="43" t="inlineStr">
        <is>
          <t>article</t>
        </is>
      </c>
      <c r="N535" s="43" t="inlineStr">
        <is>
          <t>JMIR Publications Inc.</t>
        </is>
      </c>
      <c r="O535" s="43">
        <f>'Actualizacion_430'!B259</f>
        <v/>
      </c>
      <c r="P535" s="41">
        <f>'Actualizacion_430'!C259</f>
        <v/>
      </c>
      <c r="Q535" s="43">
        <f>'Actualizacion_430'!D259</f>
        <v/>
      </c>
      <c r="R535" s="43">
        <f>'Actualizacion_430'!E259</f>
        <v/>
      </c>
      <c r="S535" s="41">
        <f>'Actualizacion_430'!G259</f>
        <v/>
      </c>
      <c r="T535" s="41">
        <f>'Actualizacion_430'!I259</f>
        <v/>
      </c>
      <c r="U535" s="41">
        <f>'Actualizacion_430'!J259</f>
        <v/>
      </c>
      <c r="V535" s="43">
        <f>'Actualizacion_430'!K259</f>
        <v/>
      </c>
      <c r="W535" s="43">
        <f>'Actualizacion_430'!L259</f>
        <v/>
      </c>
      <c r="X535" s="43" t="inlineStr">
        <is>
          <t>https://doi.org/10.2196/82564</t>
        </is>
      </c>
      <c r="Y535" s="43" t="inlineStr">
        <is>
          <t>doi:10.2196/82564</t>
        </is>
      </c>
      <c r="Z535"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AA535" s="43" t="inlineStr">
        <is>
          <t>title_abstract_plus_targeted_primary_source_verification</t>
        </is>
      </c>
      <c r="AB535" s="43">
        <f>COUNTIF($A$2:$A$707,A535)</f>
        <v/>
      </c>
    </row>
    <row r="536" ht="32" customHeight="1">
      <c r="A536" s="43" t="inlineStr">
        <is>
          <t>U-0259</t>
        </is>
      </c>
      <c r="B536" s="43" t="inlineStr">
        <is>
          <t>Update 2026</t>
        </is>
      </c>
      <c r="C536" s="43" t="inlineStr">
        <is>
          <t>New full-text included (open full text)</t>
        </is>
      </c>
      <c r="D536" s="43" t="n">
        <v>259</v>
      </c>
      <c r="E536" s="43" t="n"/>
      <c r="F536" s="43" t="n"/>
      <c r="G536" s="130" t="n">
        <v>259</v>
      </c>
      <c r="H536" s="130" t="n">
        <v>2026</v>
      </c>
      <c r="I536" s="41" t="inlineStr">
        <is>
          <t>Data-Driven and Explainable Discovery of Autism Spectrum Disorder Patterns Across Age Groups</t>
        </is>
      </c>
      <c r="J536" s="43" t="inlineStr">
        <is>
          <t>10.1155/HBE2/1923339</t>
        </is>
      </c>
      <c r="K536" s="43" t="inlineStr">
        <is>
          <t>Md Anisur Rahman and Md Geaur Rahman and Uffe Kock Wiil and Md Anwarul Kaium Patwary and Mohammad Zavid Parvez and Shazia Rehman and Fadi Thabtah</t>
        </is>
      </c>
      <c r="L536" s="41" t="inlineStr">
        <is>
          <t>Human Behavior and Emerging Technologies</t>
        </is>
      </c>
      <c r="M536" s="43" t="inlineStr">
        <is>
          <t>article</t>
        </is>
      </c>
      <c r="N536" s="43" t="inlineStr">
        <is>
          <t>John Wiley and Sons Inc</t>
        </is>
      </c>
      <c r="O536" s="43">
        <f>'Actualizacion_430'!B260</f>
        <v/>
      </c>
      <c r="P536" s="41">
        <f>'Actualizacion_430'!C260</f>
        <v/>
      </c>
      <c r="Q536" s="43">
        <f>'Actualizacion_430'!D260</f>
        <v/>
      </c>
      <c r="R536" s="43">
        <f>'Actualizacion_430'!E260</f>
        <v/>
      </c>
      <c r="S536" s="41">
        <f>'Actualizacion_430'!G260</f>
        <v/>
      </c>
      <c r="T536" s="41">
        <f>'Actualizacion_430'!I260</f>
        <v/>
      </c>
      <c r="U536" s="41">
        <f>'Actualizacion_430'!J260</f>
        <v/>
      </c>
      <c r="V536" s="43">
        <f>'Actualizacion_430'!K260</f>
        <v/>
      </c>
      <c r="W536" s="43">
        <f>'Actualizacion_430'!L260</f>
        <v/>
      </c>
      <c r="X536" s="43" t="inlineStr">
        <is>
          <t>https://doi.org/10.1155/HBE2/1923339</t>
        </is>
      </c>
      <c r="Y536" s="43" t="inlineStr">
        <is>
          <t>doi:10.1155/hbe2/1923339</t>
        </is>
      </c>
      <c r="Z536" s="43"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AA536" s="43" t="inlineStr">
        <is>
          <t>title_abstract_plus_targeted_primary_source_verification</t>
        </is>
      </c>
      <c r="AB536" s="43">
        <f>COUNTIF($A$2:$A$707,A536)</f>
        <v/>
      </c>
    </row>
    <row r="537" ht="32" customHeight="1">
      <c r="A537" s="43" t="inlineStr">
        <is>
          <t>U-0260</t>
        </is>
      </c>
      <c r="B537" s="43" t="inlineStr">
        <is>
          <t>Update 2026</t>
        </is>
      </c>
      <c r="C537" s="43" t="inlineStr">
        <is>
          <t>New record excluded</t>
        </is>
      </c>
      <c r="D537" s="43" t="n">
        <v>260</v>
      </c>
      <c r="E537" s="43" t="n"/>
      <c r="F537" s="43" t="n"/>
      <c r="G537" s="130" t="n">
        <v>260</v>
      </c>
      <c r="H537" s="130" t="n">
        <v>2026</v>
      </c>
      <c r="I537" s="41" t="inlineStr">
        <is>
          <t>Novel therapeutics in autism spectrum disorder</t>
        </is>
      </c>
      <c r="J537" s="43" t="inlineStr">
        <is>
          <t>10.1016/j.neurot.2026.e00857</t>
        </is>
      </c>
      <c r="K537" s="43" t="inlineStr">
        <is>
          <t>Sara Daniella Kevelson and Rana Elmaghraby and Fenil Patel and Hallie Brown and Michelle Gorenstein and Jennifer Bain and Zachary Michael Grinspan and Ernie Pedapati and Jeremy Veenstra-VanderWeele and Pankhuree Vandana</t>
        </is>
      </c>
      <c r="L537" s="41" t="inlineStr">
        <is>
          <t>Neurotherapeutics</t>
        </is>
      </c>
      <c r="M537" s="43" t="inlineStr">
        <is>
          <t>article</t>
        </is>
      </c>
      <c r="N537" s="43" t="inlineStr">
        <is>
          <t>Elsevier B.V.</t>
        </is>
      </c>
      <c r="O537" s="43">
        <f>'Actualizacion_430'!B261</f>
        <v/>
      </c>
      <c r="P537" s="41">
        <f>'Actualizacion_430'!C261</f>
        <v/>
      </c>
      <c r="Q537" s="43">
        <f>'Actualizacion_430'!D261</f>
        <v/>
      </c>
      <c r="R537" s="43">
        <f>'Actualizacion_430'!E261</f>
        <v/>
      </c>
      <c r="S537" s="41">
        <f>'Actualizacion_430'!G261</f>
        <v/>
      </c>
      <c r="T537" s="41">
        <f>'Actualizacion_430'!I261</f>
        <v/>
      </c>
      <c r="U537" s="41">
        <f>'Actualizacion_430'!J261</f>
        <v/>
      </c>
      <c r="V537" s="43">
        <f>'Actualizacion_430'!K261</f>
        <v/>
      </c>
      <c r="W537" s="43">
        <f>'Actualizacion_430'!L261</f>
        <v/>
      </c>
      <c r="X537" s="43" t="inlineStr">
        <is>
          <t>https://www.sciencedirect.com/science/article/pii/S1878747926000279</t>
        </is>
      </c>
      <c r="Y537" s="43" t="inlineStr">
        <is>
          <t>doi:10.1016/j.neurot.2026.e00857</t>
        </is>
      </c>
      <c r="Z537" s="43" t="inlineStr">
        <is>
          <t>AbstractAutism spectrum disorder (ASD) is a heterogeneous neurodevelopmental condition with limited treatment options that address its full complexity. This review critically evaluates novel therapeutics across five key domains: behavioral and psychosocial interventions, psychopharmacology, digital and AI-driven tools, neuromodulation, and genetic therapies. The broad heterogeneity of ASD complicates clinical research, often obscuring treatment effects and limiting generalizability. Challenges across domains include identifying reliable biomarkers, defining meaningful outcomes, and ensuring equitable access to evidence-based care and research participation. Behavioral and psychosocial therapies, considered first line interventions, are shifting toward naturalistic, developmentally informed, and neurodiversity-affirming models that reflect individual needs across the spectrum and across the lifespan. There continues to be no medications that are currently FDA approved for core autism symptoms, though ongoing pharmacologic research increasingly emphasizes biologically informed, stratified approaches to develop biomarkers that identify subsets of individuals who may benefit from a specific treatment. Digital and AI-driven tools promise greater personalization and expanded access but require safeguards, validation, and attention to equity. Neuromodulation techniques, including Transcranial Magnetic Stimulation (TMS) and Transcranial Direct Current Stimulation (tDCS), remain experimental yet highlight the importance of personalized protocols and ethical oversight. Genetics has seen advancements in gene-targeted therapies for syndromic forms of ASD marking a pivotal move toward precision medicine in autism, though ongoing challenges regarding safety, efficacy, and equitable access persist. This review informs clinicians, researchers, individuals with lived experiences and other important stakeholders by appraising current evidence, identifying limitations, and outlining future directions to advance rigorous, inclusive, and collaborative autism therapeutics.</t>
        </is>
      </c>
      <c r="AA537" s="43" t="inlineStr">
        <is>
          <t>title_abstract_plus_targeted_primary_source_verification</t>
        </is>
      </c>
      <c r="AB537" s="43">
        <f>COUNTIF($A$2:$A$707,A537)</f>
        <v/>
      </c>
    </row>
    <row r="538" ht="32" customHeight="1">
      <c r="A538" s="43" t="inlineStr">
        <is>
          <t>U-0261</t>
        </is>
      </c>
      <c r="B538" s="43" t="inlineStr">
        <is>
          <t>Update 2026</t>
        </is>
      </c>
      <c r="C538" s="43" t="inlineStr">
        <is>
          <t>New full-text included (open full text)</t>
        </is>
      </c>
      <c r="D538" s="43" t="n">
        <v>261</v>
      </c>
      <c r="E538" s="43" t="n"/>
      <c r="F538" s="43" t="n"/>
      <c r="G538" s="130" t="n">
        <v>261</v>
      </c>
      <c r="H538" s="130" t="n">
        <v>2025</v>
      </c>
      <c r="I538" s="41" t="inlineStr">
        <is>
          <t>Artificial Intelligence Networks Combining Histopathology and Machine Learning Can Extract Axon Pathology in Autism Spectrum Disorder</t>
        </is>
      </c>
      <c r="J538" s="43" t="inlineStr">
        <is>
          <t>10.1002/AUR.70135</t>
        </is>
      </c>
      <c r="K538" s="43" t="inlineStr">
        <is>
          <t>Arash Yazdanbakhsh and Kim T M Dang and Kelvin Kuang and Tingru Lian and Xuefeng Liu and Songlin Xie and Basilis Zikopoulos</t>
        </is>
      </c>
      <c r="L538" s="41" t="inlineStr">
        <is>
          <t>Autism Research</t>
        </is>
      </c>
      <c r="M538" s="43" t="inlineStr">
        <is>
          <t>article</t>
        </is>
      </c>
      <c r="N538" s="43" t="inlineStr">
        <is>
          <t>John Wiley and Sons Inc</t>
        </is>
      </c>
      <c r="O538" s="43">
        <f>'Actualizacion_430'!B262</f>
        <v/>
      </c>
      <c r="P538" s="41">
        <f>'Actualizacion_430'!C262</f>
        <v/>
      </c>
      <c r="Q538" s="43">
        <f>'Actualizacion_430'!D262</f>
        <v/>
      </c>
      <c r="R538" s="43">
        <f>'Actualizacion_430'!E262</f>
        <v/>
      </c>
      <c r="S538" s="41">
        <f>'Actualizacion_430'!G262</f>
        <v/>
      </c>
      <c r="T538" s="41">
        <f>'Actualizacion_430'!I262</f>
        <v/>
      </c>
      <c r="U538" s="41">
        <f>'Actualizacion_430'!J262</f>
        <v/>
      </c>
      <c r="V538" s="43">
        <f>'Actualizacion_430'!K262</f>
        <v/>
      </c>
      <c r="W538" s="43">
        <f>'Actualizacion_430'!L262</f>
        <v/>
      </c>
      <c r="X538" s="43" t="inlineStr">
        <is>
          <t>https://doi.org/10.1002/AUR.70135</t>
        </is>
      </c>
      <c r="Y538" s="43" t="inlineStr">
        <is>
          <t>doi:10.1002/aur.70135</t>
        </is>
      </c>
      <c r="Z538"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AA538" s="43" t="inlineStr">
        <is>
          <t>title_abstract_plus_targeted_primary_source_verification</t>
        </is>
      </c>
      <c r="AB538" s="43">
        <f>COUNTIF($A$2:$A$707,A538)</f>
        <v/>
      </c>
    </row>
    <row r="539" ht="32" customHeight="1">
      <c r="A539" s="43" t="inlineStr">
        <is>
          <t>U-0262</t>
        </is>
      </c>
      <c r="B539" s="43" t="inlineStr">
        <is>
          <t>Update 2026</t>
        </is>
      </c>
      <c r="C539" s="43" t="inlineStr">
        <is>
          <t>New full-text included (open full text)</t>
        </is>
      </c>
      <c r="D539" s="43" t="n">
        <v>262</v>
      </c>
      <c r="E539" s="43" t="n"/>
      <c r="F539" s="43" t="n"/>
      <c r="G539" s="130" t="n">
        <v>262</v>
      </c>
      <c r="H539" s="130" t="n">
        <v>2026</v>
      </c>
      <c r="I539" s="41" t="inlineStr">
        <is>
          <t>Profiling Chinese children with symptoms of SpLD, ADHD, or ASD: a transdiagnostic and biopsychosocial study</t>
        </is>
      </c>
      <c r="J539" s="43" t="inlineStr">
        <is>
          <t>10.1186/s12888-025-07754-8</t>
        </is>
      </c>
      <c r="K539" s="43" t="inlineStr">
        <is>
          <t>Duo Liu and Ziqian Wei and Urs Maurer and Kevin Kien Hoa Chung and Jesus Alfonso D Datu and Liory Fern-Pollak and Taeko Wydell and Winnie Wan Yee Tso and Fenghua Sun and Lirong Luo and Li Chih Wang and Yen Na Yum and Guandong Xu and Su Li</t>
        </is>
      </c>
      <c r="L539" s="41" t="inlineStr">
        <is>
          <t>BMC Psychiatry</t>
        </is>
      </c>
      <c r="M539" s="43" t="inlineStr">
        <is>
          <t>article</t>
        </is>
      </c>
      <c r="N539" s="43" t="inlineStr">
        <is>
          <t>BioMed Central Ltd</t>
        </is>
      </c>
      <c r="O539" s="43">
        <f>'Actualizacion_430'!B263</f>
        <v/>
      </c>
      <c r="P539" s="41">
        <f>'Actualizacion_430'!C263</f>
        <v/>
      </c>
      <c r="Q539" s="43">
        <f>'Actualizacion_430'!D263</f>
        <v/>
      </c>
      <c r="R539" s="43">
        <f>'Actualizacion_430'!E263</f>
        <v/>
      </c>
      <c r="S539" s="41">
        <f>'Actualizacion_430'!G263</f>
        <v/>
      </c>
      <c r="T539" s="41">
        <f>'Actualizacion_430'!I263</f>
        <v/>
      </c>
      <c r="U539" s="41">
        <f>'Actualizacion_430'!J263</f>
        <v/>
      </c>
      <c r="V539" s="43">
        <f>'Actualizacion_430'!K263</f>
        <v/>
      </c>
      <c r="W539" s="43">
        <f>'Actualizacion_430'!L263</f>
        <v/>
      </c>
      <c r="X539" s="43" t="inlineStr">
        <is>
          <t>https://doi.org/10.1186/s12888-025-07754-8</t>
        </is>
      </c>
      <c r="Y539" s="43" t="inlineStr">
        <is>
          <t>doi:10.1186/s12888-025-07754-8</t>
        </is>
      </c>
      <c r="Z539" s="43"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AA539" s="43" t="inlineStr">
        <is>
          <t>title_abstract_plus_targeted_primary_source_verification</t>
        </is>
      </c>
      <c r="AB539" s="43">
        <f>COUNTIF($A$2:$A$707,A539)</f>
        <v/>
      </c>
    </row>
    <row r="540" ht="32" customHeight="1">
      <c r="A540" s="43" t="inlineStr">
        <is>
          <t>U-0263</t>
        </is>
      </c>
      <c r="B540" s="43" t="inlineStr">
        <is>
          <t>Update 2026</t>
        </is>
      </c>
      <c r="C540" s="43" t="inlineStr">
        <is>
          <t>New full-text included (open full text)</t>
        </is>
      </c>
      <c r="D540" s="43" t="n">
        <v>263</v>
      </c>
      <c r="E540" s="43" t="n"/>
      <c r="F540" s="43" t="n"/>
      <c r="G540" s="130" t="n">
        <v>263</v>
      </c>
      <c r="H540" s="130" t="n">
        <v>2026</v>
      </c>
      <c r="I540" s="41" t="inlineStr">
        <is>
          <t>Enhancing Psychological Assessments with Open-Ended Questionnaires and Large Language Models: An ASD Case Study</t>
        </is>
      </c>
      <c r="J540" s="43" t="inlineStr">
        <is>
          <t>10.1109/JBHI.2025.3599643</t>
        </is>
      </c>
      <c r="K540" s="43" t="inlineStr">
        <is>
          <t>Alberto Altozano and Maria Eleonora Minissi and Lucía Gómez-Zaragozá and Luna Maddalon and Mariano Alcañiz and Javier Marin-Morales</t>
        </is>
      </c>
      <c r="L540" s="41" t="inlineStr">
        <is>
          <t>IEEE Journal of Biomedical and Health Informatics</t>
        </is>
      </c>
      <c r="M540" s="43" t="inlineStr">
        <is>
          <t>article</t>
        </is>
      </c>
      <c r="N540" s="43" t="inlineStr">
        <is>
          <t>Institute of Electrical and Electronics Engineers Inc.</t>
        </is>
      </c>
      <c r="O540" s="43">
        <f>'Actualizacion_430'!B264</f>
        <v/>
      </c>
      <c r="P540" s="41">
        <f>'Actualizacion_430'!C264</f>
        <v/>
      </c>
      <c r="Q540" s="43">
        <f>'Actualizacion_430'!D264</f>
        <v/>
      </c>
      <c r="R540" s="43">
        <f>'Actualizacion_430'!E264</f>
        <v/>
      </c>
      <c r="S540" s="41">
        <f>'Actualizacion_430'!G264</f>
        <v/>
      </c>
      <c r="T540" s="41">
        <f>'Actualizacion_430'!I264</f>
        <v/>
      </c>
      <c r="U540" s="41">
        <f>'Actualizacion_430'!J264</f>
        <v/>
      </c>
      <c r="V540" s="43">
        <f>'Actualizacion_430'!K264</f>
        <v/>
      </c>
      <c r="W540" s="43">
        <f>'Actualizacion_430'!L264</f>
        <v/>
      </c>
      <c r="X540" s="43" t="inlineStr">
        <is>
          <t>https://doi.org/10.1109/JBHI.2025.3599643</t>
        </is>
      </c>
      <c r="Y540" s="43" t="inlineStr">
        <is>
          <t>doi:10.1109/jbhi.2025.3599643</t>
        </is>
      </c>
      <c r="Z540" s="43"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AA540" s="43" t="inlineStr">
        <is>
          <t>title_abstract_plus_targeted_primary_source_verification</t>
        </is>
      </c>
      <c r="AB540" s="43">
        <f>COUNTIF($A$2:$A$707,A540)</f>
        <v/>
      </c>
    </row>
    <row r="541" ht="32" customHeight="1">
      <c r="A541" s="43" t="inlineStr">
        <is>
          <t>U-0264</t>
        </is>
      </c>
      <c r="B541" s="43" t="inlineStr">
        <is>
          <t>Update 2026</t>
        </is>
      </c>
      <c r="C541" s="43" t="inlineStr">
        <is>
          <t>Duplicate update record</t>
        </is>
      </c>
      <c r="D541" s="43" t="n">
        <v>264</v>
      </c>
      <c r="E541" s="43" t="n"/>
      <c r="F541" s="43" t="n"/>
      <c r="G541" s="130" t="n">
        <v>264</v>
      </c>
      <c r="H541" s="130" t="n">
        <v>2026</v>
      </c>
      <c r="I541" s="41" t="inlineStr">
        <is>
          <t>Adaptive network based fuzzy inference system efficientnet for autism spectrum disorder detection with optimization based pivotal region extraction</t>
        </is>
      </c>
      <c r="J541" s="43" t="inlineStr">
        <is>
          <t>10.1016/j.pscychresns.2025.112109</t>
        </is>
      </c>
      <c r="K541" s="43" t="inlineStr">
        <is>
          <t>Satish Muppidi and Kishore Bhamidipati and Grandhi Siva Sankar and Anupkumar M Bongale and Ramesh Babu P</t>
        </is>
      </c>
      <c r="L541" s="41" t="inlineStr">
        <is>
          <t>Psychiatry Research - Neuroimaging</t>
        </is>
      </c>
      <c r="M541" s="43" t="inlineStr">
        <is>
          <t>article</t>
        </is>
      </c>
      <c r="N541" s="43" t="inlineStr">
        <is>
          <t>Elsevier Ireland Ltd</t>
        </is>
      </c>
      <c r="O541" s="43">
        <f>'Actualizacion_430'!B265</f>
        <v/>
      </c>
      <c r="P541" s="41">
        <f>'Actualizacion_430'!C265</f>
        <v/>
      </c>
      <c r="Q541" s="43">
        <f>'Actualizacion_430'!D265</f>
        <v/>
      </c>
      <c r="R541" s="43">
        <f>'Actualizacion_430'!E265</f>
        <v/>
      </c>
      <c r="S541" s="41">
        <f>'Actualizacion_430'!G265</f>
        <v/>
      </c>
      <c r="T541" s="41">
        <f>'Actualizacion_430'!I265</f>
        <v/>
      </c>
      <c r="U541" s="41">
        <f>'Actualizacion_430'!J265</f>
        <v/>
      </c>
      <c r="V541" s="43">
        <f>'Actualizacion_430'!K265</f>
        <v/>
      </c>
      <c r="W541" s="43">
        <f>'Actualizacion_430'!L265</f>
        <v/>
      </c>
      <c r="X541" s="43" t="inlineStr">
        <is>
          <t>https://www.sciencedirect.com/science/article/pii/S0925492725001647</t>
        </is>
      </c>
      <c r="Y541" s="43" t="inlineStr">
        <is>
          <t>doi:10.1016/j.pscychresns.2025.112109</t>
        </is>
      </c>
      <c r="Z541"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AA541" s="43" t="inlineStr">
        <is>
          <t>title_abstract_plus_targeted_primary_source_verification</t>
        </is>
      </c>
      <c r="AB541" s="43">
        <f>COUNTIF($A$2:$A$707,A541)</f>
        <v/>
      </c>
    </row>
    <row r="542" ht="32" customHeight="1">
      <c r="A542" s="43" t="inlineStr">
        <is>
          <t>U-0265</t>
        </is>
      </c>
      <c r="B542" s="43" t="inlineStr">
        <is>
          <t>Update 2026</t>
        </is>
      </c>
      <c r="C542" s="43" t="inlineStr">
        <is>
          <t>Duplicate update record</t>
        </is>
      </c>
      <c r="D542" s="43" t="n">
        <v>265</v>
      </c>
      <c r="E542" s="43" t="n"/>
      <c r="F542" s="43" t="n"/>
      <c r="G542" s="130" t="n">
        <v>265</v>
      </c>
      <c r="H542" s="130" t="n">
        <v>2026</v>
      </c>
      <c r="I542" s="41" t="inlineStr">
        <is>
          <t>A Robust Computational Framework for Autism Spectrum Disorder Identification Using Optimized Image Processing and Hybrid Learning Models</t>
        </is>
      </c>
      <c r="J542" s="43" t="inlineStr">
        <is>
          <t>10.1002/DNEU.70028</t>
        </is>
      </c>
      <c r="K542" s="43" t="inlineStr">
        <is>
          <t>A Kanchana and Rashmitha Khilar</t>
        </is>
      </c>
      <c r="L542" s="41" t="inlineStr">
        <is>
          <t>Developmental Neurobiology</t>
        </is>
      </c>
      <c r="M542" s="43" t="inlineStr">
        <is>
          <t>article</t>
        </is>
      </c>
      <c r="N542" s="43" t="inlineStr">
        <is>
          <t>John Wiley and Sons Inc</t>
        </is>
      </c>
      <c r="O542" s="43">
        <f>'Actualizacion_430'!B266</f>
        <v/>
      </c>
      <c r="P542" s="41">
        <f>'Actualizacion_430'!C266</f>
        <v/>
      </c>
      <c r="Q542" s="43">
        <f>'Actualizacion_430'!D266</f>
        <v/>
      </c>
      <c r="R542" s="43">
        <f>'Actualizacion_430'!E266</f>
        <v/>
      </c>
      <c r="S542" s="41">
        <f>'Actualizacion_430'!G266</f>
        <v/>
      </c>
      <c r="T542" s="41">
        <f>'Actualizacion_430'!I266</f>
        <v/>
      </c>
      <c r="U542" s="41">
        <f>'Actualizacion_430'!J266</f>
        <v/>
      </c>
      <c r="V542" s="43">
        <f>'Actualizacion_430'!K266</f>
        <v/>
      </c>
      <c r="W542" s="43">
        <f>'Actualizacion_430'!L266</f>
        <v/>
      </c>
      <c r="X542" s="43" t="inlineStr">
        <is>
          <t>https://doi.org/10.1002/DNEU.70028</t>
        </is>
      </c>
      <c r="Y542" s="43" t="inlineStr">
        <is>
          <t>doi:10.1002/dneu.70028</t>
        </is>
      </c>
      <c r="Z542"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AA542" s="43" t="inlineStr">
        <is>
          <t>title_abstract_plus_targeted_primary_source_verification</t>
        </is>
      </c>
      <c r="AB542" s="43">
        <f>COUNTIF($A$2:$A$707,A542)</f>
        <v/>
      </c>
    </row>
    <row r="543" ht="32" customHeight="1">
      <c r="A543" s="43" t="inlineStr">
        <is>
          <t>U-0266</t>
        </is>
      </c>
      <c r="B543" s="43" t="inlineStr">
        <is>
          <t>Update 2026</t>
        </is>
      </c>
      <c r="C543" s="43" t="inlineStr">
        <is>
          <t>New provisional candidate</t>
        </is>
      </c>
      <c r="D543" s="43" t="n">
        <v>266</v>
      </c>
      <c r="E543" s="43" t="n"/>
      <c r="F543" s="43" t="n"/>
      <c r="G543" s="130" t="n">
        <v>266</v>
      </c>
      <c r="H543" s="130" t="n">
        <v>2026</v>
      </c>
      <c r="I543" s="41" t="inlineStr">
        <is>
          <t>Machine Learning-Based Early Prediction Model for Autism Spectrum Disorder in Infants Using Acoustic Feature</t>
        </is>
      </c>
      <c r="J543" s="43" t="inlineStr">
        <is>
          <t>10.1002/AUR.70179</t>
        </is>
      </c>
      <c r="K543" s="43" t="inlineStr">
        <is>
          <t>Shengjian Yin and Zhijia Li and Luyang Guan and Zenghe Yue and Jincen Wang and Jinyi Zhu and Yazhu Han and Qian Li and Lan Lin and Yaxin Dai and Haozhen Chen and Yuheng Chen and Yun Li and Xiaoyan Ke</t>
        </is>
      </c>
      <c r="L543" s="41" t="inlineStr">
        <is>
          <t>Autism Research</t>
        </is>
      </c>
      <c r="M543" s="43" t="inlineStr">
        <is>
          <t>article</t>
        </is>
      </c>
      <c r="N543" s="43" t="inlineStr">
        <is>
          <t>John Wiley and Sons Inc</t>
        </is>
      </c>
      <c r="O543" s="43">
        <f>'Actualizacion_430'!B267</f>
        <v/>
      </c>
      <c r="P543" s="41">
        <f>'Actualizacion_430'!C267</f>
        <v/>
      </c>
      <c r="Q543" s="43">
        <f>'Actualizacion_430'!D267</f>
        <v/>
      </c>
      <c r="R543" s="43">
        <f>'Actualizacion_430'!E267</f>
        <v/>
      </c>
      <c r="S543" s="41">
        <f>'Actualizacion_430'!G267</f>
        <v/>
      </c>
      <c r="T543" s="41">
        <f>'Actualizacion_430'!I267</f>
        <v/>
      </c>
      <c r="U543" s="41">
        <f>'Actualizacion_430'!J267</f>
        <v/>
      </c>
      <c r="V543" s="43">
        <f>'Actualizacion_430'!K267</f>
        <v/>
      </c>
      <c r="W543" s="43">
        <f>'Actualizacion_430'!L267</f>
        <v/>
      </c>
      <c r="X543" s="43" t="inlineStr">
        <is>
          <t>https://doi.org/10.1002/AUR.70179</t>
        </is>
      </c>
      <c r="Y543" s="43" t="inlineStr">
        <is>
          <t>doi:10.1002/aur.70179</t>
        </is>
      </c>
      <c r="Z543"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AA543" s="43" t="inlineStr">
        <is>
          <t>title_abstract_plus_targeted_primary_source_verification</t>
        </is>
      </c>
      <c r="AB543" s="43">
        <f>COUNTIF($A$2:$A$707,A543)</f>
        <v/>
      </c>
    </row>
    <row r="544" ht="32" customHeight="1">
      <c r="A544" s="43" t="inlineStr">
        <is>
          <t>U-0267</t>
        </is>
      </c>
      <c r="B544" s="43" t="inlineStr">
        <is>
          <t>Update 2026</t>
        </is>
      </c>
      <c r="C544" s="43" t="inlineStr">
        <is>
          <t>Duplicate update record</t>
        </is>
      </c>
      <c r="D544" s="43" t="n">
        <v>267</v>
      </c>
      <c r="E544" s="43" t="n"/>
      <c r="F544" s="43" t="n"/>
      <c r="G544" s="130" t="n">
        <v>267</v>
      </c>
      <c r="H544" s="130" t="n">
        <v>2026</v>
      </c>
      <c r="I544" s="41" t="inlineStr">
        <is>
          <t>Feasibility and Acceptability of AI-Powered Tools for Early Autism Screening in Egypt: Semistructured Focus Group Study</t>
        </is>
      </c>
      <c r="J544" s="43" t="inlineStr">
        <is>
          <t>10.2196/82564</t>
        </is>
      </c>
      <c r="K544" s="43" t="inlineStr">
        <is>
          <t>Pratheepan Yogarajah and Ammal M Metwally and Priyanka Chaurasia and Ghada A Elshaarawy and Shereen M El Khateeb and Engy A Ashaat and Amal Elsaeid and Nahed A Elghareeb and Amira S ElRifay</t>
        </is>
      </c>
      <c r="L544" s="41" t="inlineStr">
        <is>
          <t>Journal of Medical Internet Research</t>
        </is>
      </c>
      <c r="M544" s="43" t="inlineStr">
        <is>
          <t>article</t>
        </is>
      </c>
      <c r="N544" s="43" t="inlineStr">
        <is>
          <t>JMIR Publications Inc.</t>
        </is>
      </c>
      <c r="O544" s="43">
        <f>'Actualizacion_430'!B268</f>
        <v/>
      </c>
      <c r="P544" s="41">
        <f>'Actualizacion_430'!C268</f>
        <v/>
      </c>
      <c r="Q544" s="43">
        <f>'Actualizacion_430'!D268</f>
        <v/>
      </c>
      <c r="R544" s="43">
        <f>'Actualizacion_430'!E268</f>
        <v/>
      </c>
      <c r="S544" s="41">
        <f>'Actualizacion_430'!G268</f>
        <v/>
      </c>
      <c r="T544" s="41">
        <f>'Actualizacion_430'!I268</f>
        <v/>
      </c>
      <c r="U544" s="41">
        <f>'Actualizacion_430'!J268</f>
        <v/>
      </c>
      <c r="V544" s="43">
        <f>'Actualizacion_430'!K268</f>
        <v/>
      </c>
      <c r="W544" s="43">
        <f>'Actualizacion_430'!L268</f>
        <v/>
      </c>
      <c r="X544" s="43" t="inlineStr">
        <is>
          <t>https://www.sciencedirect.com/science/article/pii/S1438887126003249</t>
        </is>
      </c>
      <c r="Y544" s="43" t="inlineStr">
        <is>
          <t>doi:10.2196/82564</t>
        </is>
      </c>
      <c r="Z544"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AA544" s="43" t="inlineStr">
        <is>
          <t>title_abstract_plus_targeted_primary_source_verification</t>
        </is>
      </c>
      <c r="AB544" s="43">
        <f>COUNTIF($A$2:$A$707,A544)</f>
        <v/>
      </c>
    </row>
    <row r="545" ht="32" customHeight="1">
      <c r="A545" s="43" t="inlineStr">
        <is>
          <t>U-0268</t>
        </is>
      </c>
      <c r="B545" s="43" t="inlineStr">
        <is>
          <t>Update 2026</t>
        </is>
      </c>
      <c r="C545" s="43" t="inlineStr">
        <is>
          <t>New full-text included (open full text)</t>
        </is>
      </c>
      <c r="D545" s="43" t="n">
        <v>268</v>
      </c>
      <c r="E545" s="43" t="n"/>
      <c r="F545" s="43" t="n"/>
      <c r="G545" s="130" t="n">
        <v>268</v>
      </c>
      <c r="H545" s="130" t="n">
        <v>2025</v>
      </c>
      <c r="I545" s="41" t="inlineStr">
        <is>
          <t>Compact subsets of autism screening items predict clinical diagnoses with a machine learning analysis of the QCHAT-10</t>
        </is>
      </c>
      <c r="J545" s="43" t="inlineStr">
        <is>
          <t>10.1038/s41598-025-26131-9</t>
        </is>
      </c>
      <c r="K545" s="43" t="inlineStr">
        <is>
          <t>Lydia J Sollis and Dennis P Wall and Peter Y Washington</t>
        </is>
      </c>
      <c r="L545" s="41" t="inlineStr">
        <is>
          <t>Scientific Reports</t>
        </is>
      </c>
      <c r="M545" s="43" t="inlineStr">
        <is>
          <t>article</t>
        </is>
      </c>
      <c r="N545" s="43" t="inlineStr">
        <is>
          <t>Nature Research</t>
        </is>
      </c>
      <c r="O545" s="43">
        <f>'Actualizacion_430'!B269</f>
        <v/>
      </c>
      <c r="P545" s="41">
        <f>'Actualizacion_430'!C269</f>
        <v/>
      </c>
      <c r="Q545" s="43">
        <f>'Actualizacion_430'!D269</f>
        <v/>
      </c>
      <c r="R545" s="43">
        <f>'Actualizacion_430'!E269</f>
        <v/>
      </c>
      <c r="S545" s="41">
        <f>'Actualizacion_430'!G269</f>
        <v/>
      </c>
      <c r="T545" s="41">
        <f>'Actualizacion_430'!I269</f>
        <v/>
      </c>
      <c r="U545" s="41">
        <f>'Actualizacion_430'!J269</f>
        <v/>
      </c>
      <c r="V545" s="43">
        <f>'Actualizacion_430'!K269</f>
        <v/>
      </c>
      <c r="W545" s="43">
        <f>'Actualizacion_430'!L269</f>
        <v/>
      </c>
      <c r="X545" s="43" t="inlineStr">
        <is>
          <t>https://doi.org/10.1038/s41598-025-26131-9</t>
        </is>
      </c>
      <c r="Y545" s="43" t="inlineStr">
        <is>
          <t>doi:10.1038/s41598-025-26131-9</t>
        </is>
      </c>
      <c r="Z545" s="43"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AA545" s="43" t="inlineStr">
        <is>
          <t>title_abstract_plus_targeted_primary_source_verification</t>
        </is>
      </c>
      <c r="AB545" s="43">
        <f>COUNTIF($A$2:$A$707,A545)</f>
        <v/>
      </c>
    </row>
    <row r="546" ht="32" customHeight="1">
      <c r="A546" s="43" t="inlineStr">
        <is>
          <t>U-0269</t>
        </is>
      </c>
      <c r="B546" s="43" t="inlineStr">
        <is>
          <t>Update 2026</t>
        </is>
      </c>
      <c r="C546" s="43" t="inlineStr">
        <is>
          <t>New provisional candidate</t>
        </is>
      </c>
      <c r="D546" s="43" t="n">
        <v>269</v>
      </c>
      <c r="E546" s="43" t="n"/>
      <c r="F546" s="43" t="n"/>
      <c r="G546" s="130" t="n">
        <v>269</v>
      </c>
      <c r="H546" s="130" t="n">
        <v>2026</v>
      </c>
      <c r="I546" s="41" t="inlineStr">
        <is>
          <t>Predicting fine motor deficit in autism by measuring brain activities and characterizing motor impairments</t>
        </is>
      </c>
      <c r="J546" s="43" t="inlineStr">
        <is>
          <t>10.1016/j.compbiomed.2026.111470</t>
        </is>
      </c>
      <c r="K546" s="43" t="inlineStr">
        <is>
          <t>Zaibunnisa L H Malik and Pooja Raundale</t>
        </is>
      </c>
      <c r="L546" s="41" t="inlineStr">
        <is>
          <t>Computers in Biology and Medicine</t>
        </is>
      </c>
      <c r="M546" s="43" t="inlineStr">
        <is>
          <t>article</t>
        </is>
      </c>
      <c r="N546" s="43" t="inlineStr">
        <is>
          <t>Elsevier Ltd</t>
        </is>
      </c>
      <c r="O546" s="43">
        <f>'Actualizacion_430'!B270</f>
        <v/>
      </c>
      <c r="P546" s="41">
        <f>'Actualizacion_430'!C270</f>
        <v/>
      </c>
      <c r="Q546" s="43">
        <f>'Actualizacion_430'!D270</f>
        <v/>
      </c>
      <c r="R546" s="43">
        <f>'Actualizacion_430'!E270</f>
        <v/>
      </c>
      <c r="S546" s="41">
        <f>'Actualizacion_430'!G270</f>
        <v/>
      </c>
      <c r="T546" s="41">
        <f>'Actualizacion_430'!I270</f>
        <v/>
      </c>
      <c r="U546" s="41">
        <f>'Actualizacion_430'!J270</f>
        <v/>
      </c>
      <c r="V546" s="43">
        <f>'Actualizacion_430'!K270</f>
        <v/>
      </c>
      <c r="W546" s="43">
        <f>'Actualizacion_430'!L270</f>
        <v/>
      </c>
      <c r="X546" s="43" t="inlineStr">
        <is>
          <t>https://www.sciencedirect.com/science/article/pii/S0010482526000314</t>
        </is>
      </c>
      <c r="Y546" s="43" t="inlineStr">
        <is>
          <t>doi:10.1016/j.compbiomed.2026.111470</t>
        </is>
      </c>
      <c r="Z546"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AA546" s="43" t="inlineStr">
        <is>
          <t>title_abstract_plus_targeted_primary_source_verification</t>
        </is>
      </c>
      <c r="AB546" s="43">
        <f>COUNTIF($A$2:$A$707,A546)</f>
        <v/>
      </c>
    </row>
    <row r="547" ht="32" customHeight="1">
      <c r="A547" s="43" t="inlineStr">
        <is>
          <t>U-0270</t>
        </is>
      </c>
      <c r="B547" s="43" t="inlineStr">
        <is>
          <t>Update 2026</t>
        </is>
      </c>
      <c r="C547" s="43" t="inlineStr">
        <is>
          <t>New provisional candidate</t>
        </is>
      </c>
      <c r="D547" s="43" t="n">
        <v>270</v>
      </c>
      <c r="E547" s="43" t="n"/>
      <c r="F547" s="43" t="n"/>
      <c r="G547" s="130" t="n">
        <v>270</v>
      </c>
      <c r="H547" s="130" t="n">
        <v>2026</v>
      </c>
      <c r="I547" s="41" t="inlineStr">
        <is>
          <t>Diagnosing autism spectrum disorders using ensemble-aided weighted fused features and attention-based residual LSTM with brain MRI images</t>
        </is>
      </c>
      <c r="J547" s="43" t="inlineStr">
        <is>
          <t>10.1016/j.pscychresns.2026.112230</t>
        </is>
      </c>
      <c r="K547" s="43" t="inlineStr">
        <is>
          <t>Nandhini V and Ananthajothi K</t>
        </is>
      </c>
      <c r="L547" s="41" t="inlineStr">
        <is>
          <t>Psychiatry Research - Neuroimaging</t>
        </is>
      </c>
      <c r="M547" s="43" t="inlineStr">
        <is>
          <t>article</t>
        </is>
      </c>
      <c r="N547" s="43" t="inlineStr">
        <is>
          <t>Elsevier Ireland Ltd</t>
        </is>
      </c>
      <c r="O547" s="43">
        <f>'Actualizacion_430'!B271</f>
        <v/>
      </c>
      <c r="P547" s="41">
        <f>'Actualizacion_430'!C271</f>
        <v/>
      </c>
      <c r="Q547" s="43">
        <f>'Actualizacion_430'!D271</f>
        <v/>
      </c>
      <c r="R547" s="43">
        <f>'Actualizacion_430'!E271</f>
        <v/>
      </c>
      <c r="S547" s="41">
        <f>'Actualizacion_430'!G271</f>
        <v/>
      </c>
      <c r="T547" s="41">
        <f>'Actualizacion_430'!I271</f>
        <v/>
      </c>
      <c r="U547" s="41">
        <f>'Actualizacion_430'!J271</f>
        <v/>
      </c>
      <c r="V547" s="43">
        <f>'Actualizacion_430'!K271</f>
        <v/>
      </c>
      <c r="W547" s="43">
        <f>'Actualizacion_430'!L271</f>
        <v/>
      </c>
      <c r="X547" s="43" t="inlineStr">
        <is>
          <t>https://doi.org/10.1016/j.pscychresns.2026.112230</t>
        </is>
      </c>
      <c r="Y547" s="43" t="inlineStr">
        <is>
          <t>doi:10.1016/j.pscychresns.2026.112230</t>
        </is>
      </c>
      <c r="Z547"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AA547" s="43" t="inlineStr">
        <is>
          <t>title_abstract_plus_targeted_primary_source_verification</t>
        </is>
      </c>
      <c r="AB547" s="43">
        <f>COUNTIF($A$2:$A$707,A547)</f>
        <v/>
      </c>
    </row>
    <row r="548" ht="32" customHeight="1">
      <c r="A548" s="43" t="inlineStr">
        <is>
          <t>U-0271</t>
        </is>
      </c>
      <c r="B548" s="43" t="inlineStr">
        <is>
          <t>Update 2026</t>
        </is>
      </c>
      <c r="C548" s="43" t="inlineStr">
        <is>
          <t>New provisional candidate</t>
        </is>
      </c>
      <c r="D548" s="43" t="n">
        <v>271</v>
      </c>
      <c r="E548" s="43" t="n"/>
      <c r="F548" s="43" t="n"/>
      <c r="G548" s="130" t="n">
        <v>271</v>
      </c>
      <c r="H548" s="130" t="n">
        <v>2025</v>
      </c>
      <c r="I548" s="41" t="inlineStr">
        <is>
          <t>Early Autism Spectrum Disorder Detection Using SMOTE-Enhanced 1D-CNN and Behavioral Screening Data</t>
        </is>
      </c>
      <c r="J548" s="43" t="inlineStr">
        <is>
          <t>10.1155/AHCI/1316854</t>
        </is>
      </c>
      <c r="K548" s="43" t="inlineStr">
        <is>
          <t>Ahlam Alghamdi and Samia Dardouri</t>
        </is>
      </c>
      <c r="L548" s="41" t="inlineStr">
        <is>
          <t>Advances in Human-Computer Interaction</t>
        </is>
      </c>
      <c r="M548" s="43" t="inlineStr">
        <is>
          <t>article</t>
        </is>
      </c>
      <c r="N548" s="43" t="inlineStr">
        <is>
          <t>John Wiley and Sons Ltd</t>
        </is>
      </c>
      <c r="O548" s="43">
        <f>'Actualizacion_430'!B272</f>
        <v/>
      </c>
      <c r="P548" s="41">
        <f>'Actualizacion_430'!C272</f>
        <v/>
      </c>
      <c r="Q548" s="43">
        <f>'Actualizacion_430'!D272</f>
        <v/>
      </c>
      <c r="R548" s="43">
        <f>'Actualizacion_430'!E272</f>
        <v/>
      </c>
      <c r="S548" s="41">
        <f>'Actualizacion_430'!G272</f>
        <v/>
      </c>
      <c r="T548" s="41">
        <f>'Actualizacion_430'!I272</f>
        <v/>
      </c>
      <c r="U548" s="41">
        <f>'Actualizacion_430'!J272</f>
        <v/>
      </c>
      <c r="V548" s="43">
        <f>'Actualizacion_430'!K272</f>
        <v/>
      </c>
      <c r="W548" s="43">
        <f>'Actualizacion_430'!L272</f>
        <v/>
      </c>
      <c r="X548" s="43" t="inlineStr">
        <is>
          <t>https://doi.org/10.1155/AHCI/1316854</t>
        </is>
      </c>
      <c r="Y548" s="43" t="inlineStr">
        <is>
          <t>doi:10.1155/ahci/1316854</t>
        </is>
      </c>
      <c r="Z548" s="43"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AA548" s="43" t="inlineStr">
        <is>
          <t>title_abstract_plus_targeted_primary_source_verification</t>
        </is>
      </c>
      <c r="AB548" s="43">
        <f>COUNTIF($A$2:$A$707,A548)</f>
        <v/>
      </c>
    </row>
    <row r="549" ht="32" customHeight="1">
      <c r="A549" s="43" t="inlineStr">
        <is>
          <t>U-0272</t>
        </is>
      </c>
      <c r="B549" s="43" t="inlineStr">
        <is>
          <t>Update 2026</t>
        </is>
      </c>
      <c r="C549" s="43" t="inlineStr">
        <is>
          <t>Duplicate update record</t>
        </is>
      </c>
      <c r="D549" s="43" t="n">
        <v>272</v>
      </c>
      <c r="E549" s="43" t="n"/>
      <c r="F549" s="43" t="n"/>
      <c r="G549" s="130" t="n">
        <v>272</v>
      </c>
      <c r="H549" s="130" t="n">
        <v>2025</v>
      </c>
      <c r="I549" s="41" t="inlineStr">
        <is>
          <t>Deep Learning Approaches for Classifying Children With and Without Autism Spectrum Disorder Using Inertial Measurement Unit Hand Tracking Data: Comparative Study.</t>
        </is>
      </c>
      <c r="J549" s="43" t="inlineStr">
        <is>
          <t>10.2196/73440</t>
        </is>
      </c>
      <c r="K549" s="43" t="inlineStr">
        <is>
          <t>John Mutersbaugh and Wan-Chun Su and Anjana Bhat and Amir Gandjbakhche</t>
        </is>
      </c>
      <c r="L549" s="41" t="inlineStr">
        <is>
          <t>JMIR medical informatics</t>
        </is>
      </c>
      <c r="M549" s="43" t="inlineStr">
        <is>
          <t>article</t>
        </is>
      </c>
      <c r="N549" s="43" t="inlineStr">
        <is>
          <t>JMIR Publications Inc.</t>
        </is>
      </c>
      <c r="O549" s="43">
        <f>'Actualizacion_430'!B273</f>
        <v/>
      </c>
      <c r="P549" s="41">
        <f>'Actualizacion_430'!C273</f>
        <v/>
      </c>
      <c r="Q549" s="43">
        <f>'Actualizacion_430'!D273</f>
        <v/>
      </c>
      <c r="R549" s="43">
        <f>'Actualizacion_430'!E273</f>
        <v/>
      </c>
      <c r="S549" s="41">
        <f>'Actualizacion_430'!G273</f>
        <v/>
      </c>
      <c r="T549" s="41">
        <f>'Actualizacion_430'!I273</f>
        <v/>
      </c>
      <c r="U549" s="41">
        <f>'Actualizacion_430'!J273</f>
        <v/>
      </c>
      <c r="V549" s="43">
        <f>'Actualizacion_430'!K273</f>
        <v/>
      </c>
      <c r="W549" s="43">
        <f>'Actualizacion_430'!L273</f>
        <v/>
      </c>
      <c r="X549" s="43" t="inlineStr">
        <is>
          <t>http://www.ncbi.nlm.nih.gov/pubmed/41428363 http://www.pubmedcentral.nih.gov/articlerender.fcgi?artid=PMC12721220</t>
        </is>
      </c>
      <c r="Y549" s="43" t="inlineStr">
        <is>
          <t>doi:10.2196/73440</t>
        </is>
      </c>
      <c r="Z549"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AA549" s="43" t="inlineStr">
        <is>
          <t>title_abstract_plus_targeted_primary_source_verification</t>
        </is>
      </c>
      <c r="AB549" s="43">
        <f>COUNTIF($A$2:$A$707,A549)</f>
        <v/>
      </c>
    </row>
    <row r="550" ht="32" customHeight="1">
      <c r="A550" s="43" t="inlineStr">
        <is>
          <t>U-0273</t>
        </is>
      </c>
      <c r="B550" s="43" t="inlineStr">
        <is>
          <t>Update 2026</t>
        </is>
      </c>
      <c r="C550" s="43" t="inlineStr">
        <is>
          <t>New provisional candidate</t>
        </is>
      </c>
      <c r="D550" s="43" t="n">
        <v>273</v>
      </c>
      <c r="E550" s="43" t="n"/>
      <c r="F550" s="43" t="n"/>
      <c r="G550" s="130" t="n">
        <v>273</v>
      </c>
      <c r="H550" s="130" t="n">
        <v>2026</v>
      </c>
      <c r="I550" s="41" t="inlineStr">
        <is>
          <t>Optimizing Autism Spectrum Disorder Diagnosis with VGG16-Based Facial Landmark Recognition</t>
        </is>
      </c>
      <c r="J550" s="43" t="inlineStr">
        <is>
          <t>10.1016/j.procs.2026.06.483</t>
        </is>
      </c>
      <c r="K550" s="43" t="inlineStr">
        <is>
          <t>Renuka Tantry and Rama Moorthy H and Krishnaraj Rao N S and Shreenath Acharya and Raghunandan K R and Sardar M N Islam</t>
        </is>
      </c>
      <c r="L550" s="41" t="inlineStr">
        <is>
          <t>Procedia Computer Science</t>
        </is>
      </c>
      <c r="M550" s="43" t="inlineStr">
        <is>
          <t>article</t>
        </is>
      </c>
      <c r="N550" s="43" t="n"/>
      <c r="O550" s="43">
        <f>'Actualizacion_430'!B274</f>
        <v/>
      </c>
      <c r="P550" s="41">
        <f>'Actualizacion_430'!C274</f>
        <v/>
      </c>
      <c r="Q550" s="43">
        <f>'Actualizacion_430'!D274</f>
        <v/>
      </c>
      <c r="R550" s="43">
        <f>'Actualizacion_430'!E274</f>
        <v/>
      </c>
      <c r="S550" s="41">
        <f>'Actualizacion_430'!G274</f>
        <v/>
      </c>
      <c r="T550" s="41">
        <f>'Actualizacion_430'!I274</f>
        <v/>
      </c>
      <c r="U550" s="41">
        <f>'Actualizacion_430'!J274</f>
        <v/>
      </c>
      <c r="V550" s="43">
        <f>'Actualizacion_430'!K274</f>
        <v/>
      </c>
      <c r="W550" s="43">
        <f>'Actualizacion_430'!L274</f>
        <v/>
      </c>
      <c r="X550" s="43" t="inlineStr">
        <is>
          <t>https://www.sciencedirect.com/science/article/pii/S1877050926021162</t>
        </is>
      </c>
      <c r="Y550" s="43" t="inlineStr">
        <is>
          <t>doi:10.1016/j.procs.2026.06.483</t>
        </is>
      </c>
      <c r="Z550" s="43" t="n"/>
      <c r="AA550" s="43" t="inlineStr">
        <is>
          <t>title_abstract_plus_targeted_primary_source_verification</t>
        </is>
      </c>
      <c r="AB550" s="43">
        <f>COUNTIF($A$2:$A$707,A550)</f>
        <v/>
      </c>
    </row>
    <row r="551" ht="32" customHeight="1">
      <c r="A551" s="43" t="inlineStr">
        <is>
          <t>U-0274</t>
        </is>
      </c>
      <c r="B551" s="43" t="inlineStr">
        <is>
          <t>Update 2026</t>
        </is>
      </c>
      <c r="C551" s="43" t="inlineStr">
        <is>
          <t>New record excluded</t>
        </is>
      </c>
      <c r="D551" s="43" t="n">
        <v>274</v>
      </c>
      <c r="E551" s="43" t="n"/>
      <c r="F551" s="43" t="n"/>
      <c r="G551" s="130" t="n">
        <v>274</v>
      </c>
      <c r="H551" s="130" t="n">
        <v>2026</v>
      </c>
      <c r="I551" s="41" t="inlineStr">
        <is>
          <t>Attitude and motivation to work in autism rehabilitation operators: Algorithms based on reaction times</t>
        </is>
      </c>
      <c r="J551" s="43" t="inlineStr">
        <is>
          <t>10.1016/j.rin.2025.100013</t>
        </is>
      </c>
      <c r="K551" s="43" t="inlineStr">
        <is>
          <t>Monica Mazza and Margherita Attanasio and Erika Di Giminiani and Ilenia Le Donne and Francesco Masedu and Marco Valenti</t>
        </is>
      </c>
      <c r="L551" s="41" t="inlineStr">
        <is>
          <t>Research in Neurodiversity</t>
        </is>
      </c>
      <c r="M551" s="43" t="inlineStr">
        <is>
          <t>article</t>
        </is>
      </c>
      <c r="N551" s="43" t="inlineStr">
        <is>
          <t>Elsevier BV</t>
        </is>
      </c>
      <c r="O551" s="43">
        <f>'Actualizacion_430'!B275</f>
        <v/>
      </c>
      <c r="P551" s="41">
        <f>'Actualizacion_430'!C275</f>
        <v/>
      </c>
      <c r="Q551" s="43">
        <f>'Actualizacion_430'!D275</f>
        <v/>
      </c>
      <c r="R551" s="43">
        <f>'Actualizacion_430'!E275</f>
        <v/>
      </c>
      <c r="S551" s="41">
        <f>'Actualizacion_430'!G275</f>
        <v/>
      </c>
      <c r="T551" s="41">
        <f>'Actualizacion_430'!I275</f>
        <v/>
      </c>
      <c r="U551" s="41">
        <f>'Actualizacion_430'!J275</f>
        <v/>
      </c>
      <c r="V551" s="43">
        <f>'Actualizacion_430'!K275</f>
        <v/>
      </c>
      <c r="W551" s="43">
        <f>'Actualizacion_430'!L275</f>
        <v/>
      </c>
      <c r="X551" s="43" t="inlineStr">
        <is>
          <t>https://www.sciencedirect.com/science/article/pii/S3050579825000130</t>
        </is>
      </c>
      <c r="Y551" s="43" t="inlineStr">
        <is>
          <t>doi:10.1016/j.rin.2025.100013</t>
        </is>
      </c>
      <c r="Z551" s="43" t="inlineStr">
        <is>
          <t>Background Assessing the true motivation and attitudes of rehabilitation professionals working in autism care is crucial for ensuring effective interventions and high-quality support. Traditional self-report tools are limited by social desirability bias, underscoring the need for implicit and computational approaches. Aims This exploratory study aims to assess whether reaction-time-based implicit measures, combined with machine learning (ML), can identify latent demotivation and attitudinal inconsistency among rehabilitation professionals. Methods Twenty-eight rehabilitation operators and twenty university students participated in the study. Students were assigned to two simulated profiles: satisfied (N = 10) and dissatisfied (N = 10). A custom computerized reaction-time task was developed in which participants were presented with statements and asked to respond "Yes" or "No" by pressing a key on the keyboard. Additionally, three paper-and-pencil tests were administered to assess work motivation, social desirability, and to collect sociodemographic information. The significant variables relating to latency and consistency obtained from the student data were used in the ML analysis (Naïve Bayes and Random Forest) to perform an exploratory classification of the rehabilitation professional sample. Results The computerized task, unlike the paper-and-pencil tests, showed statistically significant differences (p &lt; .005) between the two profiles of the student sample. Based on the significant variables derived by the student sample, the exploratory model classified seven professionals as dissatisfied, achieving an accuracy of 78 %. Conclusions Latency-based implicit measures, when integrated with ML, offer a promising methodological framework for detecting hidden motivational patterns. Results are preliminary and should not be interpreted as diagnostic or predictive; further validation with larger, ecologically valid samples of professionals is required.</t>
        </is>
      </c>
      <c r="AA551" s="43" t="inlineStr">
        <is>
          <t>title_abstract_plus_targeted_primary_source_verification</t>
        </is>
      </c>
      <c r="AB551" s="43">
        <f>COUNTIF($A$2:$A$707,A551)</f>
        <v/>
      </c>
    </row>
    <row r="552" ht="32" customHeight="1">
      <c r="A552" s="43" t="inlineStr">
        <is>
          <t>U-0275</t>
        </is>
      </c>
      <c r="B552" s="43" t="inlineStr">
        <is>
          <t>Update 2026</t>
        </is>
      </c>
      <c r="C552" s="43" t="inlineStr">
        <is>
          <t>New provisional candidate</t>
        </is>
      </c>
      <c r="D552" s="43" t="n">
        <v>275</v>
      </c>
      <c r="E552" s="43" t="n"/>
      <c r="F552" s="43" t="n"/>
      <c r="G552" s="130" t="n">
        <v>275</v>
      </c>
      <c r="H552" s="130" t="n">
        <v>2025</v>
      </c>
      <c r="I552" s="41" t="inlineStr">
        <is>
          <t>Machine Learning Techniques to Uncover Sociodemographic Risk Factors of Autism Spectrum Disorder (ASD) Among Children and Adolescents in Bangladesh</t>
        </is>
      </c>
      <c r="J552" s="43" t="inlineStr">
        <is>
          <t>10.1155/ACIS/6410913</t>
        </is>
      </c>
      <c r="K552" s="43" t="inlineStr">
        <is>
          <t>Md Neaz Ali and Suman Biswas</t>
        </is>
      </c>
      <c r="L552" s="41" t="inlineStr">
        <is>
          <t>Applied Computational Intelligence and Soft Computing</t>
        </is>
      </c>
      <c r="M552" s="43" t="inlineStr">
        <is>
          <t>article</t>
        </is>
      </c>
      <c r="N552" s="43" t="inlineStr">
        <is>
          <t>John Wiley and Sons Ltd</t>
        </is>
      </c>
      <c r="O552" s="43">
        <f>'Actualizacion_430'!B276</f>
        <v/>
      </c>
      <c r="P552" s="41">
        <f>'Actualizacion_430'!C276</f>
        <v/>
      </c>
      <c r="Q552" s="43">
        <f>'Actualizacion_430'!D276</f>
        <v/>
      </c>
      <c r="R552" s="43">
        <f>'Actualizacion_430'!E276</f>
        <v/>
      </c>
      <c r="S552" s="41">
        <f>'Actualizacion_430'!G276</f>
        <v/>
      </c>
      <c r="T552" s="41">
        <f>'Actualizacion_430'!I276</f>
        <v/>
      </c>
      <c r="U552" s="41">
        <f>'Actualizacion_430'!J276</f>
        <v/>
      </c>
      <c r="V552" s="43">
        <f>'Actualizacion_430'!K276</f>
        <v/>
      </c>
      <c r="W552" s="43">
        <f>'Actualizacion_430'!L276</f>
        <v/>
      </c>
      <c r="X552" s="43" t="inlineStr">
        <is>
          <t>https://doi.org/10.1155/ACIS/6410913</t>
        </is>
      </c>
      <c r="Y552" s="43" t="inlineStr">
        <is>
          <t>doi:10.1155/acis/6410913</t>
        </is>
      </c>
      <c r="Z552" s="43"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AA552" s="43" t="inlineStr">
        <is>
          <t>title_abstract_plus_targeted_primary_source_verification</t>
        </is>
      </c>
      <c r="AB552" s="43">
        <f>COUNTIF($A$2:$A$707,A552)</f>
        <v/>
      </c>
    </row>
    <row r="553" ht="32" customHeight="1">
      <c r="A553" s="43" t="inlineStr">
        <is>
          <t>U-0276</t>
        </is>
      </c>
      <c r="B553" s="43" t="inlineStr">
        <is>
          <t>Update 2026</t>
        </is>
      </c>
      <c r="C553" s="43" t="inlineStr">
        <is>
          <t>Duplicate update record</t>
        </is>
      </c>
      <c r="D553" s="43" t="n">
        <v>276</v>
      </c>
      <c r="E553" s="43" t="n"/>
      <c r="F553" s="43" t="n"/>
      <c r="G553" s="130" t="n">
        <v>276</v>
      </c>
      <c r="H553" s="130" t="n">
        <v>2026</v>
      </c>
      <c r="I553" s="41" t="inlineStr">
        <is>
          <t>Use of Automation Technologies and Data Mining in Speech Recognition for Autism</t>
        </is>
      </c>
      <c r="J553" s="43" t="inlineStr">
        <is>
          <t>10.1002/brb3.71229</t>
        </is>
      </c>
      <c r="K553" s="43" t="inlineStr">
        <is>
          <t>Rongjie Mao and Yuncheng Zhu</t>
        </is>
      </c>
      <c r="L553" s="41" t="inlineStr">
        <is>
          <t>Brain and Behavior</t>
        </is>
      </c>
      <c r="M553" s="43" t="inlineStr">
        <is>
          <t>article</t>
        </is>
      </c>
      <c r="N553" s="43" t="inlineStr">
        <is>
          <t>John Wiley and Sons Ltd</t>
        </is>
      </c>
      <c r="O553" s="43">
        <f>'Actualizacion_430'!B277</f>
        <v/>
      </c>
      <c r="P553" s="41">
        <f>'Actualizacion_430'!C277</f>
        <v/>
      </c>
      <c r="Q553" s="43">
        <f>'Actualizacion_430'!D277</f>
        <v/>
      </c>
      <c r="R553" s="43">
        <f>'Actualizacion_430'!E277</f>
        <v/>
      </c>
      <c r="S553" s="41">
        <f>'Actualizacion_430'!G277</f>
        <v/>
      </c>
      <c r="T553" s="41">
        <f>'Actualizacion_430'!I277</f>
        <v/>
      </c>
      <c r="U553" s="41">
        <f>'Actualizacion_430'!J277</f>
        <v/>
      </c>
      <c r="V553" s="43">
        <f>'Actualizacion_430'!K277</f>
        <v/>
      </c>
      <c r="W553" s="43">
        <f>'Actualizacion_430'!L277</f>
        <v/>
      </c>
      <c r="X553" s="43" t="inlineStr">
        <is>
          <t>https://doi.org/10.1002/brb3.71229</t>
        </is>
      </c>
      <c r="Y553" s="43" t="inlineStr">
        <is>
          <t>doi:10.1002/brb3.71229</t>
        </is>
      </c>
      <c r="Z553"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AA553" s="43" t="inlineStr">
        <is>
          <t>title_abstract_plus_targeted_primary_source_verification</t>
        </is>
      </c>
      <c r="AB553" s="43">
        <f>COUNTIF($A$2:$A$707,A553)</f>
        <v/>
      </c>
    </row>
    <row r="554" ht="32" customHeight="1">
      <c r="A554" s="43" t="inlineStr">
        <is>
          <t>U-0277</t>
        </is>
      </c>
      <c r="B554" s="43" t="inlineStr">
        <is>
          <t>Update 2026</t>
        </is>
      </c>
      <c r="C554" s="43" t="inlineStr">
        <is>
          <t>New provisional candidate</t>
        </is>
      </c>
      <c r="D554" s="43" t="n">
        <v>277</v>
      </c>
      <c r="E554" s="43" t="n"/>
      <c r="F554" s="43" t="n"/>
      <c r="G554" s="130" t="n">
        <v>277</v>
      </c>
      <c r="H554" s="130" t="n">
        <v>2026</v>
      </c>
      <c r="I554" s="41" t="inlineStr">
        <is>
          <t>A comprehensive causal and machine learning framework for autism spectrum disorder risk prediction and high-risk subgroup identification from children with chronic health and genetic disorders in the United States</t>
        </is>
      </c>
      <c r="J554" s="43" t="inlineStr">
        <is>
          <t>10.1016/j.reia.2026.202826</t>
        </is>
      </c>
      <c r="K554" s="43" t="inlineStr">
        <is>
          <t>Md Roungu Ahmmad and Harry Pantazopoulos and Sahil Hareshbhai Kothiya</t>
        </is>
      </c>
      <c r="L554" s="41" t="inlineStr">
        <is>
          <t>Research in Autism</t>
        </is>
      </c>
      <c r="M554" s="43" t="inlineStr">
        <is>
          <t>article</t>
        </is>
      </c>
      <c r="N554" s="43" t="inlineStr">
        <is>
          <t>Elsevier Ltd</t>
        </is>
      </c>
      <c r="O554" s="43">
        <f>'Actualizacion_430'!B278</f>
        <v/>
      </c>
      <c r="P554" s="41">
        <f>'Actualizacion_430'!C278</f>
        <v/>
      </c>
      <c r="Q554" s="43">
        <f>'Actualizacion_430'!D278</f>
        <v/>
      </c>
      <c r="R554" s="43">
        <f>'Actualizacion_430'!E278</f>
        <v/>
      </c>
      <c r="S554" s="41">
        <f>'Actualizacion_430'!G278</f>
        <v/>
      </c>
      <c r="T554" s="41">
        <f>'Actualizacion_430'!I278</f>
        <v/>
      </c>
      <c r="U554" s="41">
        <f>'Actualizacion_430'!J278</f>
        <v/>
      </c>
      <c r="V554" s="43">
        <f>'Actualizacion_430'!K278</f>
        <v/>
      </c>
      <c r="W554" s="43">
        <f>'Actualizacion_430'!L278</f>
        <v/>
      </c>
      <c r="X554" s="43" t="inlineStr">
        <is>
          <t>https://www.sciencedirect.com/science/article/pii/S3050656526000404</t>
        </is>
      </c>
      <c r="Y554" s="43" t="inlineStr">
        <is>
          <t>doi:10.1016/j.reia.2026.202826</t>
        </is>
      </c>
      <c r="Z554" s="43"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AA554" s="43" t="inlineStr">
        <is>
          <t>title_abstract_plus_targeted_primary_source_verification</t>
        </is>
      </c>
      <c r="AB554" s="43">
        <f>COUNTIF($A$2:$A$707,A554)</f>
        <v/>
      </c>
    </row>
    <row r="555" ht="32" customHeight="1">
      <c r="A555" s="43" t="inlineStr">
        <is>
          <t>U-0278</t>
        </is>
      </c>
      <c r="B555" s="43" t="inlineStr">
        <is>
          <t>Update 2026</t>
        </is>
      </c>
      <c r="C555" s="43" t="inlineStr">
        <is>
          <t>Duplicate update record</t>
        </is>
      </c>
      <c r="D555" s="43" t="n">
        <v>278</v>
      </c>
      <c r="E555" s="43" t="n"/>
      <c r="F555" s="43" t="n"/>
      <c r="G555" s="130" t="n">
        <v>278</v>
      </c>
      <c r="H555" s="130" t="n">
        <v>2026</v>
      </c>
      <c r="I555" s="41" t="inlineStr">
        <is>
          <t>A functional system-informed graph neural network framework to quantify interpretable brain dysfunction in ASD</t>
        </is>
      </c>
      <c r="J555" s="43" t="inlineStr">
        <is>
          <t>10.1016/j.neunet.2025.108295</t>
        </is>
      </c>
      <c r="K555" s="43" t="inlineStr">
        <is>
          <t>Yong Jiao and Xinxu Wei and Lifang He and Yu Zhang</t>
        </is>
      </c>
      <c r="L555" s="41" t="inlineStr">
        <is>
          <t>Neural Networks</t>
        </is>
      </c>
      <c r="M555" s="43" t="inlineStr">
        <is>
          <t>article</t>
        </is>
      </c>
      <c r="N555" s="43" t="inlineStr">
        <is>
          <t>Elsevier Ltd</t>
        </is>
      </c>
      <c r="O555" s="43">
        <f>'Actualizacion_430'!B279</f>
        <v/>
      </c>
      <c r="P555" s="41">
        <f>'Actualizacion_430'!C279</f>
        <v/>
      </c>
      <c r="Q555" s="43">
        <f>'Actualizacion_430'!D279</f>
        <v/>
      </c>
      <c r="R555" s="43">
        <f>'Actualizacion_430'!E279</f>
        <v/>
      </c>
      <c r="S555" s="41">
        <f>'Actualizacion_430'!G279</f>
        <v/>
      </c>
      <c r="T555" s="41">
        <f>'Actualizacion_430'!I279</f>
        <v/>
      </c>
      <c r="U555" s="41">
        <f>'Actualizacion_430'!J279</f>
        <v/>
      </c>
      <c r="V555" s="43">
        <f>'Actualizacion_430'!K279</f>
        <v/>
      </c>
      <c r="W555" s="43">
        <f>'Actualizacion_430'!L279</f>
        <v/>
      </c>
      <c r="X555" s="43" t="inlineStr">
        <is>
          <t>https://www.sciencedirect.com/science/article/pii/S0893608025011761</t>
        </is>
      </c>
      <c r="Y555" s="43" t="inlineStr">
        <is>
          <t>doi:10.1016/j.neunet.2025.108295</t>
        </is>
      </c>
      <c r="Z555"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AA555" s="43" t="inlineStr">
        <is>
          <t>title_abstract_plus_targeted_primary_source_verification</t>
        </is>
      </c>
      <c r="AB555" s="43">
        <f>COUNTIF($A$2:$A$707,A555)</f>
        <v/>
      </c>
    </row>
    <row r="556" ht="32" customHeight="1">
      <c r="A556" s="43" t="inlineStr">
        <is>
          <t>U-0279</t>
        </is>
      </c>
      <c r="B556" s="43" t="inlineStr">
        <is>
          <t>Update 2026</t>
        </is>
      </c>
      <c r="C556" s="43" t="inlineStr">
        <is>
          <t>New provisional candidate</t>
        </is>
      </c>
      <c r="D556" s="43" t="n">
        <v>279</v>
      </c>
      <c r="E556" s="43" t="n"/>
      <c r="F556" s="43" t="n"/>
      <c r="G556" s="130" t="n">
        <v>279</v>
      </c>
      <c r="H556" s="130" t="n">
        <v>2026</v>
      </c>
      <c r="I556" s="41" t="inlineStr">
        <is>
          <t>Composite AI for Predictive Analysis of Autism Spectrum Disorder Using Facial Features</t>
        </is>
      </c>
      <c r="J556" s="43" t="inlineStr">
        <is>
          <t>10.1002/9781394393060.CH12</t>
        </is>
      </c>
      <c r="K556" s="43" t="inlineStr">
        <is>
          <t>S Usharani and A Ganesh and N Muralidharan and G Glorindal</t>
        </is>
      </c>
      <c r="L556" s="41" t="inlineStr">
        <is>
          <t>Composite Artificial Intelligence: Fundamentals, Challenges and Applications</t>
        </is>
      </c>
      <c r="M556" s="43" t="inlineStr">
        <is>
          <t>incollection</t>
        </is>
      </c>
      <c r="N556" s="43" t="inlineStr">
        <is>
          <t>Wiley</t>
        </is>
      </c>
      <c r="O556" s="43">
        <f>'Actualizacion_430'!B280</f>
        <v/>
      </c>
      <c r="P556" s="41">
        <f>'Actualizacion_430'!C280</f>
        <v/>
      </c>
      <c r="Q556" s="43">
        <f>'Actualizacion_430'!D280</f>
        <v/>
      </c>
      <c r="R556" s="43">
        <f>'Actualizacion_430'!E280</f>
        <v/>
      </c>
      <c r="S556" s="41">
        <f>'Actualizacion_430'!G280</f>
        <v/>
      </c>
      <c r="T556" s="41">
        <f>'Actualizacion_430'!I280</f>
        <v/>
      </c>
      <c r="U556" s="41">
        <f>'Actualizacion_430'!J280</f>
        <v/>
      </c>
      <c r="V556" s="43">
        <f>'Actualizacion_430'!K280</f>
        <v/>
      </c>
      <c r="W556" s="43">
        <f>'Actualizacion_430'!L280</f>
        <v/>
      </c>
      <c r="X556" s="43" t="inlineStr">
        <is>
          <t>https://onlinelibrary.wiley.com/doi/10.1002/9781394393060.ch12</t>
        </is>
      </c>
      <c r="Y556" s="43" t="inlineStr">
        <is>
          <t>doi:10.1002/9781394393060.ch12</t>
        </is>
      </c>
      <c r="Z556" s="43"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AA556" s="43" t="inlineStr">
        <is>
          <t>title_abstract_screen_plus_located_publisher_record</t>
        </is>
      </c>
      <c r="AB556" s="43">
        <f>COUNTIF($A$2:$A$707,A556)</f>
        <v/>
      </c>
    </row>
    <row r="557" ht="32" customHeight="1">
      <c r="A557" s="43" t="inlineStr">
        <is>
          <t>U-0280</t>
        </is>
      </c>
      <c r="B557" s="43" t="inlineStr">
        <is>
          <t>Update 2026</t>
        </is>
      </c>
      <c r="C557" s="43" t="inlineStr">
        <is>
          <t>New provisional candidate</t>
        </is>
      </c>
      <c r="D557" s="43" t="n">
        <v>280</v>
      </c>
      <c r="E557" s="43" t="n"/>
      <c r="F557" s="43" t="n"/>
      <c r="G557" s="130" t="n">
        <v>280</v>
      </c>
      <c r="H557" s="130" t="n">
        <v>2026</v>
      </c>
      <c r="I557" s="41" t="inlineStr">
        <is>
          <t>Sleep pattern consistency and autism spectrum disorder in U.S. children: Associations and identification of high-risk subgroups</t>
        </is>
      </c>
      <c r="J557" s="43" t="inlineStr">
        <is>
          <t>10.1016/j.ridd.2025.105201</t>
        </is>
      </c>
      <c r="K557" s="43" t="inlineStr">
        <is>
          <t>Md Roungu Ahmmad and Md Tareq Ferdous Khan and Sahil Hareshbhai Kothiya and Mohammed Rashid and Christina McCrae</t>
        </is>
      </c>
      <c r="L557" s="41" t="inlineStr">
        <is>
          <t>Research in Developmental Disabilities</t>
        </is>
      </c>
      <c r="M557" s="43" t="inlineStr">
        <is>
          <t>article</t>
        </is>
      </c>
      <c r="N557" s="43" t="inlineStr">
        <is>
          <t>Elsevier Inc.</t>
        </is>
      </c>
      <c r="O557" s="43">
        <f>'Actualizacion_430'!B281</f>
        <v/>
      </c>
      <c r="P557" s="41">
        <f>'Actualizacion_430'!C281</f>
        <v/>
      </c>
      <c r="Q557" s="43">
        <f>'Actualizacion_430'!D281</f>
        <v/>
      </c>
      <c r="R557" s="43">
        <f>'Actualizacion_430'!E281</f>
        <v/>
      </c>
      <c r="S557" s="41">
        <f>'Actualizacion_430'!G281</f>
        <v/>
      </c>
      <c r="T557" s="41">
        <f>'Actualizacion_430'!I281</f>
        <v/>
      </c>
      <c r="U557" s="41">
        <f>'Actualizacion_430'!J281</f>
        <v/>
      </c>
      <c r="V557" s="43">
        <f>'Actualizacion_430'!K281</f>
        <v/>
      </c>
      <c r="W557" s="43">
        <f>'Actualizacion_430'!L281</f>
        <v/>
      </c>
      <c r="X557" s="43" t="inlineStr">
        <is>
          <t>https://doi.org/10.1016/j.ridd.2025.105201</t>
        </is>
      </c>
      <c r="Y557" s="43" t="inlineStr">
        <is>
          <t>doi:10.1016/j.ridd.2025.105201</t>
        </is>
      </c>
      <c r="Z557" s="43"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AA557" s="43" t="inlineStr">
        <is>
          <t>title_abstract_plus_targeted_primary_source_verification</t>
        </is>
      </c>
      <c r="AB557" s="43">
        <f>COUNTIF($A$2:$A$707,A557)</f>
        <v/>
      </c>
    </row>
    <row r="558" ht="32" customHeight="1">
      <c r="A558" s="43" t="inlineStr">
        <is>
          <t>U-0281</t>
        </is>
      </c>
      <c r="B558" s="43" t="inlineStr">
        <is>
          <t>Update 2026</t>
        </is>
      </c>
      <c r="C558" s="43" t="inlineStr">
        <is>
          <t>New record excluded</t>
        </is>
      </c>
      <c r="D558" s="43" t="n">
        <v>281</v>
      </c>
      <c r="E558" s="43" t="n"/>
      <c r="F558" s="43" t="n"/>
      <c r="G558" s="130" t="n">
        <v>281</v>
      </c>
      <c r="H558" s="130" t="n">
        <v>2026</v>
      </c>
      <c r="I558" s="41" t="inlineStr">
        <is>
          <t>Artificial Intelligence Methods in Early Detection of Autism Spectrum Disorder: A DSM-5 Criterion-Based Systematic Review</t>
        </is>
      </c>
      <c r="J558" s="43" t="inlineStr">
        <is>
          <t>10.1002/AUR.70279</t>
        </is>
      </c>
      <c r="K558" s="43" t="inlineStr">
        <is>
          <t>Mohamed Ali Zoromba and Heba Emad El-Gazar</t>
        </is>
      </c>
      <c r="L558" s="41" t="inlineStr">
        <is>
          <t>Autism Research</t>
        </is>
      </c>
      <c r="M558" s="43" t="inlineStr">
        <is>
          <t>article</t>
        </is>
      </c>
      <c r="N558" s="43" t="inlineStr">
        <is>
          <t>John Wiley and Sons Inc</t>
        </is>
      </c>
      <c r="O558" s="43">
        <f>'Actualizacion_430'!B282</f>
        <v/>
      </c>
      <c r="P558" s="41">
        <f>'Actualizacion_430'!C282</f>
        <v/>
      </c>
      <c r="Q558" s="43">
        <f>'Actualizacion_430'!D282</f>
        <v/>
      </c>
      <c r="R558" s="43">
        <f>'Actualizacion_430'!E282</f>
        <v/>
      </c>
      <c r="S558" s="41">
        <f>'Actualizacion_430'!G282</f>
        <v/>
      </c>
      <c r="T558" s="41">
        <f>'Actualizacion_430'!I282</f>
        <v/>
      </c>
      <c r="U558" s="41">
        <f>'Actualizacion_430'!J282</f>
        <v/>
      </c>
      <c r="V558" s="43">
        <f>'Actualizacion_430'!K282</f>
        <v/>
      </c>
      <c r="W558" s="43">
        <f>'Actualizacion_430'!L282</f>
        <v/>
      </c>
      <c r="X558" s="43" t="inlineStr">
        <is>
          <t>https://doi.org/10.1002/AUR.70279</t>
        </is>
      </c>
      <c r="Y558" s="43" t="inlineStr">
        <is>
          <t>doi:10.1002/aur.70279</t>
        </is>
      </c>
      <c r="Z558"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t>
        </is>
      </c>
      <c r="AA558" s="43" t="inlineStr">
        <is>
          <t>title_abstract_plus_targeted_primary_source_verification</t>
        </is>
      </c>
      <c r="AB558" s="43">
        <f>COUNTIF($A$2:$A$707,A558)</f>
        <v/>
      </c>
    </row>
    <row r="559" ht="32" customHeight="1">
      <c r="A559" s="43" t="inlineStr">
        <is>
          <t>U-0282</t>
        </is>
      </c>
      <c r="B559" s="43" t="inlineStr">
        <is>
          <t>Update 2026</t>
        </is>
      </c>
      <c r="C559" s="43" t="inlineStr">
        <is>
          <t>Duplicate update record</t>
        </is>
      </c>
      <c r="D559" s="43" t="n">
        <v>282</v>
      </c>
      <c r="E559" s="43" t="n"/>
      <c r="F559" s="43" t="n"/>
      <c r="G559" s="130" t="n">
        <v>282</v>
      </c>
      <c r="H559" s="130" t="n">
        <v>2026</v>
      </c>
      <c r="I559" s="41" t="inlineStr">
        <is>
          <t>Predicting fine motor deficit in autism by measuring brain activities and characterizing motor impairments</t>
        </is>
      </c>
      <c r="J559" s="43" t="inlineStr">
        <is>
          <t>10.1016/j.compbiomed.2026.111470</t>
        </is>
      </c>
      <c r="K559" s="43" t="inlineStr">
        <is>
          <t>Zaibunnisa L H Malik and Pooja Raundale</t>
        </is>
      </c>
      <c r="L559" s="41" t="inlineStr">
        <is>
          <t>Computers in Biology and Medicine</t>
        </is>
      </c>
      <c r="M559" s="43" t="inlineStr">
        <is>
          <t>article</t>
        </is>
      </c>
      <c r="N559" s="43" t="inlineStr">
        <is>
          <t>Elsevier Ltd</t>
        </is>
      </c>
      <c r="O559" s="43">
        <f>'Actualizacion_430'!B283</f>
        <v/>
      </c>
      <c r="P559" s="41">
        <f>'Actualizacion_430'!C283</f>
        <v/>
      </c>
      <c r="Q559" s="43">
        <f>'Actualizacion_430'!D283</f>
        <v/>
      </c>
      <c r="R559" s="43">
        <f>'Actualizacion_430'!E283</f>
        <v/>
      </c>
      <c r="S559" s="41">
        <f>'Actualizacion_430'!G283</f>
        <v/>
      </c>
      <c r="T559" s="41">
        <f>'Actualizacion_430'!I283</f>
        <v/>
      </c>
      <c r="U559" s="41">
        <f>'Actualizacion_430'!J283</f>
        <v/>
      </c>
      <c r="V559" s="43">
        <f>'Actualizacion_430'!K283</f>
        <v/>
      </c>
      <c r="W559" s="43">
        <f>'Actualizacion_430'!L283</f>
        <v/>
      </c>
      <c r="X559" s="43" t="inlineStr">
        <is>
          <t>https://doi.org/10.1016/j.compbiomed.2026.111470</t>
        </is>
      </c>
      <c r="Y559" s="43" t="inlineStr">
        <is>
          <t>doi:10.1016/j.compbiomed.2026.111470</t>
        </is>
      </c>
      <c r="Z559"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AA559" s="43" t="inlineStr">
        <is>
          <t>title_abstract_plus_targeted_primary_source_verification</t>
        </is>
      </c>
      <c r="AB559" s="43">
        <f>COUNTIF($A$2:$A$707,A559)</f>
        <v/>
      </c>
    </row>
    <row r="560" ht="32" customHeight="1">
      <c r="A560" s="43" t="inlineStr">
        <is>
          <t>U-0283</t>
        </is>
      </c>
      <c r="B560" s="43" t="inlineStr">
        <is>
          <t>Update 2026</t>
        </is>
      </c>
      <c r="C560" s="43" t="inlineStr">
        <is>
          <t>New record excluded</t>
        </is>
      </c>
      <c r="D560" s="43" t="n">
        <v>283</v>
      </c>
      <c r="E560" s="43" t="n"/>
      <c r="F560" s="43" t="n"/>
      <c r="G560" s="130" t="n">
        <v>283</v>
      </c>
      <c r="H560" s="130" t="n">
        <v>2026</v>
      </c>
      <c r="I560" s="41" t="inlineStr">
        <is>
          <t>Corrigendum to “Predicting autistic traits, anxiety and depression symptoms using camouflaging autistic traits questionnaire (CAT-Q-ES): A machine learning study” [Research in Autism 128 (2025) 202712] (Research in Autism (2025) 128, (S3050656525001841),…</t>
        </is>
      </c>
      <c r="J560" s="43" t="inlineStr">
        <is>
          <t>10.1016/j.reia.2026.202910</t>
        </is>
      </c>
      <c r="K560" s="43" t="inlineStr">
        <is>
          <t>Sabela Conde-Pumpido-Zubizarreta and María Tubío-Fungueiriño and Marta Pozo-Rodríguez and Angel Carracedo and Eva Cernadas and Manuel Fernández-Delgado and Montse Fernández-Prieto</t>
        </is>
      </c>
      <c r="L560" s="41" t="inlineStr">
        <is>
          <t>Research in Autism</t>
        </is>
      </c>
      <c r="M560" s="43" t="inlineStr">
        <is>
          <t>article</t>
        </is>
      </c>
      <c r="N560" s="43" t="inlineStr">
        <is>
          <t>Elsevier Ltd</t>
        </is>
      </c>
      <c r="O560" s="43">
        <f>'Actualizacion_430'!B284</f>
        <v/>
      </c>
      <c r="P560" s="41">
        <f>'Actualizacion_430'!C284</f>
        <v/>
      </c>
      <c r="Q560" s="43">
        <f>'Actualizacion_430'!D284</f>
        <v/>
      </c>
      <c r="R560" s="43">
        <f>'Actualizacion_430'!E284</f>
        <v/>
      </c>
      <c r="S560" s="41">
        <f>'Actualizacion_430'!G284</f>
        <v/>
      </c>
      <c r="T560" s="41">
        <f>'Actualizacion_430'!I284</f>
        <v/>
      </c>
      <c r="U560" s="41">
        <f>'Actualizacion_430'!J284</f>
        <v/>
      </c>
      <c r="V560" s="43">
        <f>'Actualizacion_430'!K284</f>
        <v/>
      </c>
      <c r="W560" s="43">
        <f>'Actualizacion_430'!L284</f>
        <v/>
      </c>
      <c r="X560" s="43" t="inlineStr">
        <is>
          <t>https://www.sciencedirect.com/science/article/pii/S3050656526001240</t>
        </is>
      </c>
      <c r="Y560" s="43" t="inlineStr">
        <is>
          <t>doi:10.1016/j.reia.2026.202910</t>
        </is>
      </c>
      <c r="Z560" s="43" t="inlineStr">
        <is>
          <t>The authors found a scale error in two figures of this paper. Specifically, in Figs. 2 and 3, located in pages 8 and 9, respectively, the plots on the right side have shifted horizontal ticks. For example, in Fig. 2, panel A, the right plot reports on its title a P5 value of 36.3%, while in the plot the blue line for a tolerance of 5% is higher (about 52%). The number in the title (value of P5) of the plot is indeed right, but the plot is not the right one, there is a mismatch between the P5 value and the plot. The same happens for the right panels of Figs. 2 and 3, affecting a total of 5 plots. The new figures are for Fig. 2 in the paper are included in the following page.[Figure presented] The new figures for Fig. 3 of the paper are included in the next page:[Figure presented]</t>
        </is>
      </c>
      <c r="AA560" s="43" t="inlineStr">
        <is>
          <t>title_abstract_plus_targeted_primary_source_verification</t>
        </is>
      </c>
      <c r="AB560" s="43">
        <f>COUNTIF($A$2:$A$707,A560)</f>
        <v/>
      </c>
    </row>
    <row r="561" ht="32" customHeight="1">
      <c r="A561" s="43" t="inlineStr">
        <is>
          <t>U-0284</t>
        </is>
      </c>
      <c r="B561" s="43" t="inlineStr">
        <is>
          <t>Update 2026</t>
        </is>
      </c>
      <c r="C561" s="43" t="inlineStr">
        <is>
          <t>Duplicate update record</t>
        </is>
      </c>
      <c r="D561" s="43" t="n">
        <v>284</v>
      </c>
      <c r="E561" s="43" t="n"/>
      <c r="F561" s="43" t="n"/>
      <c r="G561" s="130" t="n">
        <v>284</v>
      </c>
      <c r="H561" s="130" t="n">
        <v>2026</v>
      </c>
      <c r="I561" s="41" t="inlineStr">
        <is>
          <t>Baseline symptom severity and response to multisession cathodal transcranial direct current stimulation in adolescents and young adults with autism: an exploratory analysis</t>
        </is>
      </c>
      <c r="J561" s="43" t="inlineStr">
        <is>
          <t>10.1016/j.jpsychires.2026.03.043</t>
        </is>
      </c>
      <c r="K561" s="43" t="inlineStr">
        <is>
          <t>Melody M Y Chan and Ka Lai Wong and Caroline K S Shea and Divya Saxena and Mei chun Cheung and Agnes S Chan and Yvonne M Y Han</t>
        </is>
      </c>
      <c r="L561" s="41" t="inlineStr">
        <is>
          <t>Journal of Psychiatric Research</t>
        </is>
      </c>
      <c r="M561" s="43" t="inlineStr">
        <is>
          <t>article</t>
        </is>
      </c>
      <c r="N561" s="43" t="inlineStr">
        <is>
          <t>Elsevier Ltd</t>
        </is>
      </c>
      <c r="O561" s="43">
        <f>'Actualizacion_430'!B285</f>
        <v/>
      </c>
      <c r="P561" s="41">
        <f>'Actualizacion_430'!C285</f>
        <v/>
      </c>
      <c r="Q561" s="43">
        <f>'Actualizacion_430'!D285</f>
        <v/>
      </c>
      <c r="R561" s="43">
        <f>'Actualizacion_430'!E285</f>
        <v/>
      </c>
      <c r="S561" s="41">
        <f>'Actualizacion_430'!G285</f>
        <v/>
      </c>
      <c r="T561" s="41">
        <f>'Actualizacion_430'!I285</f>
        <v/>
      </c>
      <c r="U561" s="41">
        <f>'Actualizacion_430'!J285</f>
        <v/>
      </c>
      <c r="V561" s="43">
        <f>'Actualizacion_430'!K285</f>
        <v/>
      </c>
      <c r="W561" s="43">
        <f>'Actualizacion_430'!L285</f>
        <v/>
      </c>
      <c r="X561" s="43" t="inlineStr">
        <is>
          <t>https://www.sciencedirect.com/science/article/pii/S0022395626001998</t>
        </is>
      </c>
      <c r="Y561" s="43" t="inlineStr">
        <is>
          <t>doi:10.1016/j.jpsychires.2026.03.043</t>
        </is>
      </c>
      <c r="Z561"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AA561" s="43" t="inlineStr">
        <is>
          <t>title_abstract_plus_targeted_primary_source_verification</t>
        </is>
      </c>
      <c r="AB561" s="43">
        <f>COUNTIF($A$2:$A$707,A561)</f>
        <v/>
      </c>
    </row>
    <row r="562" ht="32" customHeight="1">
      <c r="A562" s="43" t="inlineStr">
        <is>
          <t>U-0285</t>
        </is>
      </c>
      <c r="B562" s="43" t="inlineStr">
        <is>
          <t>Update 2026</t>
        </is>
      </c>
      <c r="C562" s="43" t="inlineStr">
        <is>
          <t>New record excluded</t>
        </is>
      </c>
      <c r="D562" s="43" t="n">
        <v>285</v>
      </c>
      <c r="E562" s="43" t="n"/>
      <c r="F562" s="43" t="n"/>
      <c r="G562" s="130" t="n">
        <v>285</v>
      </c>
      <c r="H562" s="130" t="n">
        <v>2025</v>
      </c>
      <c r="I562" s="41" t="inlineStr">
        <is>
          <t>Artificial Intelligence in Autism Spectrum Disorder Diagnosis: A Scoping Review of Face, Voice, and Text Analysis Methods</t>
        </is>
      </c>
      <c r="J562" s="43" t="inlineStr">
        <is>
          <t>10.1002/HSR2.71476</t>
        </is>
      </c>
      <c r="K562" s="43" t="inlineStr">
        <is>
          <t>Fatemeh Mohammadi and Hassan Shahrokhi and Afsoon Asadzadeh and Saeed Pirmoradi and Ali Moghtader and Peyman Rezaei-Hachesu</t>
        </is>
      </c>
      <c r="L562" s="41" t="inlineStr">
        <is>
          <t>Health Science Reports</t>
        </is>
      </c>
      <c r="M562" s="43" t="inlineStr">
        <is>
          <t>article</t>
        </is>
      </c>
      <c r="N562" s="43" t="inlineStr">
        <is>
          <t>John Wiley and Sons Inc</t>
        </is>
      </c>
      <c r="O562" s="43">
        <f>'Actualizacion_430'!B286</f>
        <v/>
      </c>
      <c r="P562" s="41">
        <f>'Actualizacion_430'!C286</f>
        <v/>
      </c>
      <c r="Q562" s="43">
        <f>'Actualizacion_430'!D286</f>
        <v/>
      </c>
      <c r="R562" s="43">
        <f>'Actualizacion_430'!E286</f>
        <v/>
      </c>
      <c r="S562" s="41">
        <f>'Actualizacion_430'!G286</f>
        <v/>
      </c>
      <c r="T562" s="41">
        <f>'Actualizacion_430'!I286</f>
        <v/>
      </c>
      <c r="U562" s="41">
        <f>'Actualizacion_430'!J286</f>
        <v/>
      </c>
      <c r="V562" s="43">
        <f>'Actualizacion_430'!K286</f>
        <v/>
      </c>
      <c r="W562" s="43">
        <f>'Actualizacion_430'!L286</f>
        <v/>
      </c>
      <c r="X562" s="43" t="inlineStr">
        <is>
          <t>https://doi.org/10.1002/HSR2.71476</t>
        </is>
      </c>
      <c r="Y562" s="43" t="inlineStr">
        <is>
          <t>doi:10.1002/hsr2.71476</t>
        </is>
      </c>
      <c r="Z562" s="43" t="inlineStr">
        <is>
          <t>Background: Autism is a complex neurodevelopmental condition affecting social interaction and behavior. Traditional diagnostic methods, relying on observational techniques and interviews conducted by trained professionals, remain the gold standard for ASD diagnosis. However, these methods can be time-consuming and may be influenced by subjective factors. Recent advancements in artificial intelligence (AI) offer promising approaches to augment existing methods, potentially enhancing efficiency and providing additional objective data through facial, vocal, and textual analysis. Objective: The objective of this study was to conduct a comprehensive review of artificial intelligence applications in autism spectrum disorder (ASD) diagnosis, specifically focusing on facial, vocal, and textual analysis methods. Methods: A comprehensive search was conducted in PubMed, Web of Science, Scopus, and Google Scholar. The findings were reported in accordance with the PRISMA checklist. Data were collated and summarized, and results were reported qualitatively, adopting a narrative synthesis approach. Results: In facial image analysis, deep learning algorithms demonstrated high accuracy in identifying autism-related facial features, algorithms such as Xception achieved 98% accuracy, while hybrid approaches like the combination of Random Forest (RF) and VGG16-MobileNet showed accuracy at 99%. Voice analysis studies utilized both traditional machine learning methods and advanced deep learning techniques, achieving accuracies between 70% and 98% in detecting atypical speech patterns and prosodic abnormalities associated with autism. Text-based analyses showed potential in identifying linguistic markers of autism through natural language processing techniques. Overall, Deep learning approaches were mainly employed in facial image analysis for autism diagnosis. In contrast, voice and text recognition studies utilized machine learning algorithms. Conclusions: This review demonstrates artificial intelligence's significant role in diagnosing autism spectrum disorder (ASD). These AI-driven approaches can complement traditional diagnostic methods, potentially leading to earlier interventions and improved outcomes for individuals with ASD.</t>
        </is>
      </c>
      <c r="AA562" s="43" t="inlineStr">
        <is>
          <t>title_abstract_plus_targeted_primary_source_verification</t>
        </is>
      </c>
      <c r="AB562" s="43">
        <f>COUNTIF($A$2:$A$707,A562)</f>
        <v/>
      </c>
    </row>
    <row r="563" ht="32" customHeight="1">
      <c r="A563" s="43" t="inlineStr">
        <is>
          <t>U-0286</t>
        </is>
      </c>
      <c r="B563" s="43" t="inlineStr">
        <is>
          <t>Update 2026</t>
        </is>
      </c>
      <c r="C563" s="43" t="inlineStr">
        <is>
          <t>New provisional candidate</t>
        </is>
      </c>
      <c r="D563" s="43" t="n">
        <v>286</v>
      </c>
      <c r="E563" s="43" t="n"/>
      <c r="F563" s="43" t="n"/>
      <c r="G563" s="130" t="n">
        <v>286</v>
      </c>
      <c r="H563" s="130" t="n">
        <v>2026</v>
      </c>
      <c r="I563" s="41" t="inlineStr">
        <is>
          <t>Identification of Potential Biomarkers in ASD Integrating RNA Seq Data and Machine Learning Approaches</t>
        </is>
      </c>
      <c r="J563" s="43" t="inlineStr">
        <is>
          <t>10.3233/SHTI260609</t>
        </is>
      </c>
      <c r="K563" s="43" t="inlineStr">
        <is>
          <t>Km Jaya Devi and Pragya Pragya and Jac Fredo Agastinose Ronickom</t>
        </is>
      </c>
      <c r="L563" s="41" t="inlineStr">
        <is>
          <t>Studies in Health Technology and Informatics</t>
        </is>
      </c>
      <c r="M563" s="43" t="inlineStr">
        <is>
          <t>article</t>
        </is>
      </c>
      <c r="N563" s="43" t="inlineStr">
        <is>
          <t>IOS Press BV</t>
        </is>
      </c>
      <c r="O563" s="43">
        <f>'Actualizacion_430'!B287</f>
        <v/>
      </c>
      <c r="P563" s="41">
        <f>'Actualizacion_430'!C287</f>
        <v/>
      </c>
      <c r="Q563" s="43">
        <f>'Actualizacion_430'!D287</f>
        <v/>
      </c>
      <c r="R563" s="43">
        <f>'Actualizacion_430'!E287</f>
        <v/>
      </c>
      <c r="S563" s="41">
        <f>'Actualizacion_430'!G287</f>
        <v/>
      </c>
      <c r="T563" s="41">
        <f>'Actualizacion_430'!I287</f>
        <v/>
      </c>
      <c r="U563" s="41">
        <f>'Actualizacion_430'!J287</f>
        <v/>
      </c>
      <c r="V563" s="43">
        <f>'Actualizacion_430'!K287</f>
        <v/>
      </c>
      <c r="W563" s="43">
        <f>'Actualizacion_430'!L287</f>
        <v/>
      </c>
      <c r="X563" s="43" t="inlineStr">
        <is>
          <t>https://doi.org/10.3233/SHTI260609</t>
        </is>
      </c>
      <c r="Y563" s="43" t="inlineStr">
        <is>
          <t>doi:10.3233/shti260609</t>
        </is>
      </c>
      <c r="Z563" s="43"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AA563" s="43" t="inlineStr">
        <is>
          <t>title_abstract_plus_targeted_primary_source_verification</t>
        </is>
      </c>
      <c r="AB563" s="43">
        <f>COUNTIF($A$2:$A$707,A563)</f>
        <v/>
      </c>
    </row>
    <row r="564" ht="32" customHeight="1">
      <c r="A564" s="43" t="inlineStr">
        <is>
          <t>U-0287</t>
        </is>
      </c>
      <c r="B564" s="43" t="inlineStr">
        <is>
          <t>Update 2026</t>
        </is>
      </c>
      <c r="C564" s="43" t="inlineStr">
        <is>
          <t>New provisional candidate</t>
        </is>
      </c>
      <c r="D564" s="43" t="n">
        <v>287</v>
      </c>
      <c r="E564" s="43" t="n"/>
      <c r="F564" s="43" t="n"/>
      <c r="G564" s="130" t="n">
        <v>287</v>
      </c>
      <c r="H564" s="130" t="n">
        <v>2026</v>
      </c>
      <c r="I564" s="41" t="inlineStr">
        <is>
          <t>REM Sleep Abnormalities in Children With Autism Spectrum Disorder</t>
        </is>
      </c>
      <c r="J564" s="43" t="inlineStr">
        <is>
          <t>10.1002/AUR.70222</t>
        </is>
      </c>
      <c r="K564" s="43" t="inlineStr">
        <is>
          <t>Jiasen Ma and Junjun Qin and Hongfang Jiang and Yueping Che and Haifeng Li and Daqing Ma and Jinpiao Zhu</t>
        </is>
      </c>
      <c r="L564" s="41" t="inlineStr">
        <is>
          <t>Autism Research</t>
        </is>
      </c>
      <c r="M564" s="43" t="inlineStr">
        <is>
          <t>article</t>
        </is>
      </c>
      <c r="N564" s="43" t="inlineStr">
        <is>
          <t>John Wiley and Sons Inc</t>
        </is>
      </c>
      <c r="O564" s="43">
        <f>'Actualizacion_430'!B288</f>
        <v/>
      </c>
      <c r="P564" s="41">
        <f>'Actualizacion_430'!C288</f>
        <v/>
      </c>
      <c r="Q564" s="43">
        <f>'Actualizacion_430'!D288</f>
        <v/>
      </c>
      <c r="R564" s="43">
        <f>'Actualizacion_430'!E288</f>
        <v/>
      </c>
      <c r="S564" s="41">
        <f>'Actualizacion_430'!G288</f>
        <v/>
      </c>
      <c r="T564" s="41">
        <f>'Actualizacion_430'!I288</f>
        <v/>
      </c>
      <c r="U564" s="41">
        <f>'Actualizacion_430'!J288</f>
        <v/>
      </c>
      <c r="V564" s="43">
        <f>'Actualizacion_430'!K288</f>
        <v/>
      </c>
      <c r="W564" s="43">
        <f>'Actualizacion_430'!L288</f>
        <v/>
      </c>
      <c r="X564" s="43" t="inlineStr">
        <is>
          <t>https://doi.org/10.1002/AUR.70222</t>
        </is>
      </c>
      <c r="Y564" s="43" t="inlineStr">
        <is>
          <t>doi:10.1002/aur.70222</t>
        </is>
      </c>
      <c r="Z564" s="43"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AA564" s="43" t="inlineStr">
        <is>
          <t>title_abstract_plus_targeted_primary_source_verification</t>
        </is>
      </c>
      <c r="AB564" s="43">
        <f>COUNTIF($A$2:$A$707,A564)</f>
        <v/>
      </c>
    </row>
    <row r="565" ht="32" customHeight="1">
      <c r="A565" s="43" t="inlineStr">
        <is>
          <t>U-0288</t>
        </is>
      </c>
      <c r="B565" s="43" t="inlineStr">
        <is>
          <t>Update 2026</t>
        </is>
      </c>
      <c r="C565" s="43" t="inlineStr">
        <is>
          <t>New full-text included (open full text)</t>
        </is>
      </c>
      <c r="D565" s="43" t="n">
        <v>288</v>
      </c>
      <c r="E565" s="43" t="n"/>
      <c r="F565" s="43" t="n"/>
      <c r="G565" s="130" t="n">
        <v>288</v>
      </c>
      <c r="H565" s="130" t="n">
        <v>2026</v>
      </c>
      <c r="I565" s="41" t="inlineStr">
        <is>
          <t>Nonparametric motion control in functional connectivity studies in children with autism spectrum disorder</t>
        </is>
      </c>
      <c r="J565" s="43" t="inlineStr">
        <is>
          <t>10.1093/biomtc/ujag099</t>
        </is>
      </c>
      <c r="K565" s="43" t="inlineStr">
        <is>
          <t>Jialu Ran and Sarah Shultz and Benjamin B Risk and David Benkeser</t>
        </is>
      </c>
      <c r="L565" s="41" t="inlineStr">
        <is>
          <t>Biometrics</t>
        </is>
      </c>
      <c r="M565" s="43" t="inlineStr">
        <is>
          <t>article</t>
        </is>
      </c>
      <c r="N565" s="43" t="inlineStr">
        <is>
          <t>Oxford University Press</t>
        </is>
      </c>
      <c r="O565" s="43">
        <f>'Actualizacion_430'!B289</f>
        <v/>
      </c>
      <c r="P565" s="41">
        <f>'Actualizacion_430'!C289</f>
        <v/>
      </c>
      <c r="Q565" s="43">
        <f>'Actualizacion_430'!D289</f>
        <v/>
      </c>
      <c r="R565" s="43">
        <f>'Actualizacion_430'!E289</f>
        <v/>
      </c>
      <c r="S565" s="41">
        <f>'Actualizacion_430'!G289</f>
        <v/>
      </c>
      <c r="T565" s="41">
        <f>'Actualizacion_430'!I289</f>
        <v/>
      </c>
      <c r="U565" s="41">
        <f>'Actualizacion_430'!J289</f>
        <v/>
      </c>
      <c r="V565" s="43">
        <f>'Actualizacion_430'!K289</f>
        <v/>
      </c>
      <c r="W565" s="43">
        <f>'Actualizacion_430'!L289</f>
        <v/>
      </c>
      <c r="X565" s="43" t="inlineStr">
        <is>
          <t>https://doi.org/10.1093/biomtc/ujag099</t>
        </is>
      </c>
      <c r="Y565" s="43" t="inlineStr">
        <is>
          <t>doi:10.1093/biomtc/ujag099</t>
        </is>
      </c>
      <c r="Z565" s="43"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AA565" s="43" t="inlineStr">
        <is>
          <t>title_abstract_plus_targeted_primary_source_verification</t>
        </is>
      </c>
      <c r="AB565" s="43">
        <f>COUNTIF($A$2:$A$707,A565)</f>
        <v/>
      </c>
    </row>
    <row r="566" ht="32" customHeight="1">
      <c r="A566" s="43" t="inlineStr">
        <is>
          <t>U-0289</t>
        </is>
      </c>
      <c r="B566" s="43" t="inlineStr">
        <is>
          <t>Update 2026</t>
        </is>
      </c>
      <c r="C566" s="43" t="inlineStr">
        <is>
          <t>New provisional candidate</t>
        </is>
      </c>
      <c r="D566" s="43" t="n">
        <v>289</v>
      </c>
      <c r="E566" s="43" t="n"/>
      <c r="F566" s="43" t="n"/>
      <c r="G566" s="130" t="n">
        <v>289</v>
      </c>
      <c r="H566" s="130" t="n">
        <v>2026</v>
      </c>
      <c r="I566" s="41" t="inlineStr">
        <is>
          <t>Diagnosis of autism disorder from rs-fMRI brain images through hierarchical YOLO and mechanism of attention (HYMA)</t>
        </is>
      </c>
      <c r="J566" s="43" t="inlineStr">
        <is>
          <t>10.1016/j.asoc.2026.114655</t>
        </is>
      </c>
      <c r="K566" s="43" t="inlineStr">
        <is>
          <t>Saba Gholami and Sara Motamed and Elham Askari</t>
        </is>
      </c>
      <c r="L566" s="41" t="inlineStr">
        <is>
          <t>Applied Soft Computing</t>
        </is>
      </c>
      <c r="M566" s="43" t="inlineStr">
        <is>
          <t>article</t>
        </is>
      </c>
      <c r="N566" s="43" t="inlineStr">
        <is>
          <t>Elsevier Ltd</t>
        </is>
      </c>
      <c r="O566" s="43">
        <f>'Actualizacion_430'!B290</f>
        <v/>
      </c>
      <c r="P566" s="41">
        <f>'Actualizacion_430'!C290</f>
        <v/>
      </c>
      <c r="Q566" s="43">
        <f>'Actualizacion_430'!D290</f>
        <v/>
      </c>
      <c r="R566" s="43">
        <f>'Actualizacion_430'!E290</f>
        <v/>
      </c>
      <c r="S566" s="41">
        <f>'Actualizacion_430'!G290</f>
        <v/>
      </c>
      <c r="T566" s="41">
        <f>'Actualizacion_430'!I290</f>
        <v/>
      </c>
      <c r="U566" s="41">
        <f>'Actualizacion_430'!J290</f>
        <v/>
      </c>
      <c r="V566" s="43">
        <f>'Actualizacion_430'!K290</f>
        <v/>
      </c>
      <c r="W566" s="43">
        <f>'Actualizacion_430'!L290</f>
        <v/>
      </c>
      <c r="X566" s="43" t="inlineStr">
        <is>
          <t>https://www.sciencedirect.com/science/article/pii/S1568494626001031</t>
        </is>
      </c>
      <c r="Y566" s="43" t="inlineStr">
        <is>
          <t>doi:10.1016/j.asoc.2026.114655</t>
        </is>
      </c>
      <c r="Z566" s="43"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AA566" s="43" t="inlineStr">
        <is>
          <t>title_abstract_plus_targeted_primary_source_verification</t>
        </is>
      </c>
      <c r="AB566" s="43">
        <f>COUNTIF($A$2:$A$707,A566)</f>
        <v/>
      </c>
    </row>
    <row r="567" ht="32" customHeight="1">
      <c r="A567" s="43" t="inlineStr">
        <is>
          <t>U-0290</t>
        </is>
      </c>
      <c r="B567" s="43" t="inlineStr">
        <is>
          <t>Update 2026</t>
        </is>
      </c>
      <c r="C567" s="43" t="inlineStr">
        <is>
          <t>New record excluded</t>
        </is>
      </c>
      <c r="D567" s="43" t="n">
        <v>290</v>
      </c>
      <c r="E567" s="43" t="n"/>
      <c r="F567" s="43" t="n"/>
      <c r="G567" s="130" t="n">
        <v>290</v>
      </c>
      <c r="H567" s="130" t="n">
        <v>2026</v>
      </c>
      <c r="I567" s="41" t="inlineStr">
        <is>
          <t>The role of the kynurenine pathway in the pathophysiology of autism-like phenotype induced by maternal inflammation in male mice</t>
        </is>
      </c>
      <c r="J567" s="43" t="inlineStr">
        <is>
          <t>10.1016/j.nbd.2026.107282</t>
        </is>
      </c>
      <c r="K567" s="43" t="inlineStr">
        <is>
          <t>Danielle Santana-Coelho and Rafael dos Santos de Bessa and Rodrigo Neves Romcy-Pereira and Miguel A de la Flor and Jason C O'Connor</t>
        </is>
      </c>
      <c r="L567" s="41" t="inlineStr">
        <is>
          <t>Neurobiology of Disease</t>
        </is>
      </c>
      <c r="M567" s="43" t="inlineStr">
        <is>
          <t>article</t>
        </is>
      </c>
      <c r="N567" s="43" t="inlineStr">
        <is>
          <t>Academic Press Inc.</t>
        </is>
      </c>
      <c r="O567" s="43">
        <f>'Actualizacion_430'!B291</f>
        <v/>
      </c>
      <c r="P567" s="41">
        <f>'Actualizacion_430'!C291</f>
        <v/>
      </c>
      <c r="Q567" s="43">
        <f>'Actualizacion_430'!D291</f>
        <v/>
      </c>
      <c r="R567" s="43">
        <f>'Actualizacion_430'!E291</f>
        <v/>
      </c>
      <c r="S567" s="41">
        <f>'Actualizacion_430'!G291</f>
        <v/>
      </c>
      <c r="T567" s="41">
        <f>'Actualizacion_430'!I291</f>
        <v/>
      </c>
      <c r="U567" s="41">
        <f>'Actualizacion_430'!J291</f>
        <v/>
      </c>
      <c r="V567" s="43">
        <f>'Actualizacion_430'!K291</f>
        <v/>
      </c>
      <c r="W567" s="43">
        <f>'Actualizacion_430'!L291</f>
        <v/>
      </c>
      <c r="X567" s="43" t="inlineStr">
        <is>
          <t>https://www.sciencedirect.com/science/article/pii/S0969996126000264</t>
        </is>
      </c>
      <c r="Y567" s="43" t="inlineStr">
        <is>
          <t>doi:10.1016/j.nbd.2026.107282</t>
        </is>
      </c>
      <c r="Z567" s="43" t="inlineStr">
        <is>
          <t>Autism spectrum disorder (ASD) is a neurodevelopmental disorder with core symptoms that may include deficits in communication, social challenges, and repetitive/stereotyped behavior. The etiology of ASD is not well defined, but both genetic and environmental risk factors have been identified. In animal models, prenatal maternal immune activation precipitates the development of a behavioral phenotype resembling ASD, but the mechanisms by which this occurs are not fully understood. Inflammation can upregulate the kynurenine pathway metabolism through the enzyme indoleamine 2,3-dioxygenase-1 (IDO). Increased levels of kynurenines during development can have deleterious consequences leading to behavioral deficits in adulthood. We sought to determine whether the kynurenine pathway plays a pathogenic role in the development of an ASD-like phenotype using a well-characterized mouse model of maternal immune activation (MIA). Multiparous IDO null (IDO−/−) or C57BL/6 J wild-type dams were administered the viral mimetic polynosinic:polycytidylic acid (Poly IC) at gestational day 12.5. A similar immune response to Poly IC occurred in the maternal plasma and placenta of both genotypes, while kynurenine metabolism was only increased in the fetal tissue of WT mice exposed to Poly IC challenge. Interestingly, N-methyl-D-aspartate (NMDA) receptor subunit expression was reduced in the fetal brains of male WT, but not IDO−/−, after MIA with Poly IC. Here, we used machine-learning as an advanced method to evaluate ultrasonic vocalizations. Offspring exposed to prenatal MIA exhibited fewer and less complex ultrasonic vocalizations along with diminished social preference; however, MIA-induced repetitive/stereotyped behaviors were only present in WT mice. Taken together, our data indicate that fetal IDO1-dependent kynurenine metabolism mediates distinct components of the MIA-induced ASD-like phenotype in male mice, which may be related to alterations in the expression of NMDAR subunits during neurodevelopment.</t>
        </is>
      </c>
      <c r="AA567" s="43" t="inlineStr">
        <is>
          <t>title_abstract_plus_targeted_primary_source_verification</t>
        </is>
      </c>
      <c r="AB567" s="43">
        <f>COUNTIF($A$2:$A$707,A567)</f>
        <v/>
      </c>
    </row>
    <row r="568" ht="32" customHeight="1">
      <c r="A568" s="43" t="inlineStr">
        <is>
          <t>U-0291</t>
        </is>
      </c>
      <c r="B568" s="43" t="inlineStr">
        <is>
          <t>Update 2026</t>
        </is>
      </c>
      <c r="C568" s="43" t="inlineStr">
        <is>
          <t>Duplicate update record</t>
        </is>
      </c>
      <c r="D568" s="43" t="n">
        <v>291</v>
      </c>
      <c r="E568" s="43" t="n"/>
      <c r="F568" s="43" t="n"/>
      <c r="G568" s="130" t="n">
        <v>291</v>
      </c>
      <c r="H568" s="130" t="n">
        <v>2025</v>
      </c>
      <c r="I568" s="41" t="inlineStr">
        <is>
          <t>Artificial Intelligence Networks Combining Histopathology and Machine Learning Can Extract Axon Pathology in Autism Spectrum Disorder</t>
        </is>
      </c>
      <c r="J568" s="43" t="inlineStr">
        <is>
          <t>10.1002/aur.70135</t>
        </is>
      </c>
      <c r="K568" s="43" t="inlineStr">
        <is>
          <t>Arash Yazdanbakhsh and Kim T M Dang and Kelvin Kuang and Tingru Lian and Xuefeng Liu and Songlin Xie and Basilis Zikopoulos</t>
        </is>
      </c>
      <c r="L568" s="41" t="inlineStr">
        <is>
          <t>Autism Research</t>
        </is>
      </c>
      <c r="M568" s="43" t="inlineStr">
        <is>
          <t>article</t>
        </is>
      </c>
      <c r="N568" s="43" t="inlineStr">
        <is>
          <t>John Wiley and Sons Inc</t>
        </is>
      </c>
      <c r="O568" s="43">
        <f>'Actualizacion_430'!B292</f>
        <v/>
      </c>
      <c r="P568" s="41">
        <f>'Actualizacion_430'!C292</f>
        <v/>
      </c>
      <c r="Q568" s="43">
        <f>'Actualizacion_430'!D292</f>
        <v/>
      </c>
      <c r="R568" s="43">
        <f>'Actualizacion_430'!E292</f>
        <v/>
      </c>
      <c r="S568" s="41">
        <f>'Actualizacion_430'!G292</f>
        <v/>
      </c>
      <c r="T568" s="41">
        <f>'Actualizacion_430'!I292</f>
        <v/>
      </c>
      <c r="U568" s="41">
        <f>'Actualizacion_430'!J292</f>
        <v/>
      </c>
      <c r="V568" s="43">
        <f>'Actualizacion_430'!K292</f>
        <v/>
      </c>
      <c r="W568" s="43">
        <f>'Actualizacion_430'!L292</f>
        <v/>
      </c>
      <c r="X568" s="43" t="inlineStr">
        <is>
          <t>https://doi.org/10.1002/aur.70135</t>
        </is>
      </c>
      <c r="Y568" s="43" t="inlineStr">
        <is>
          <t>doi:10.1002/aur.70135</t>
        </is>
      </c>
      <c r="Z568"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AA568" s="43" t="inlineStr">
        <is>
          <t>title_abstract_plus_targeted_primary_source_verification</t>
        </is>
      </c>
      <c r="AB568" s="43">
        <f>COUNTIF($A$2:$A$707,A568)</f>
        <v/>
      </c>
    </row>
    <row r="569" ht="32" customHeight="1">
      <c r="A569" s="43" t="inlineStr">
        <is>
          <t>U-0292</t>
        </is>
      </c>
      <c r="B569" s="43" t="inlineStr">
        <is>
          <t>Update 2026</t>
        </is>
      </c>
      <c r="C569" s="43" t="inlineStr">
        <is>
          <t>New record excluded</t>
        </is>
      </c>
      <c r="D569" s="43" t="n">
        <v>292</v>
      </c>
      <c r="E569" s="43" t="n"/>
      <c r="F569" s="43" t="n"/>
      <c r="G569" s="130" t="n">
        <v>292</v>
      </c>
      <c r="H569" s="130" t="n">
        <v>2026</v>
      </c>
      <c r="I569" s="41" t="inlineStr">
        <is>
          <t>Joint attention in autism: A narrative review of assessment techniques from behavioral observation to artificial intelligence</t>
        </is>
      </c>
      <c r="J569" s="43" t="inlineStr">
        <is>
          <t>10.3758/s13428-026-02950-0</t>
        </is>
      </c>
      <c r="K569" s="43" t="inlineStr">
        <is>
          <t>Marwa Qaraqe and Elizabeth B Varghese and Inam Qadir and Dena Al-Thani and Chahnaz T Baroudi</t>
        </is>
      </c>
      <c r="L569" s="41" t="inlineStr">
        <is>
          <t>Behavior Research Methods</t>
        </is>
      </c>
      <c r="M569" s="43" t="inlineStr">
        <is>
          <t>article</t>
        </is>
      </c>
      <c r="N569" s="43" t="inlineStr">
        <is>
          <t>Springer</t>
        </is>
      </c>
      <c r="O569" s="43">
        <f>'Actualizacion_430'!B293</f>
        <v/>
      </c>
      <c r="P569" s="41">
        <f>'Actualizacion_430'!C293</f>
        <v/>
      </c>
      <c r="Q569" s="43">
        <f>'Actualizacion_430'!D293</f>
        <v/>
      </c>
      <c r="R569" s="43">
        <f>'Actualizacion_430'!E293</f>
        <v/>
      </c>
      <c r="S569" s="41">
        <f>'Actualizacion_430'!G293</f>
        <v/>
      </c>
      <c r="T569" s="41">
        <f>'Actualizacion_430'!I293</f>
        <v/>
      </c>
      <c r="U569" s="41">
        <f>'Actualizacion_430'!J293</f>
        <v/>
      </c>
      <c r="V569" s="43">
        <f>'Actualizacion_430'!K293</f>
        <v/>
      </c>
      <c r="W569" s="43">
        <f>'Actualizacion_430'!L293</f>
        <v/>
      </c>
      <c r="X569" s="43" t="inlineStr">
        <is>
          <t>https://doi.org/10.3758/s13428-026-02950-0</t>
        </is>
      </c>
      <c r="Y569" s="43" t="inlineStr">
        <is>
          <t>doi:10.3758/s13428-026-02950-0</t>
        </is>
      </c>
      <c r="Z569" s="43" t="inlineStr">
        <is>
          <t>Joint attention (JA), the shared focus between two individuals on an object or event, plays a pivotal role in social communication, cognitive development, and language acquisition during early childhood. However, JA is frequently impaired in children with autism spectrum disorder (ASD), highlighting the need for precise assessment to support early diagnosis and intervention. This narrative review explores the evolution of JA assessment methods, tracing the shift from human-mediated techniques to technology-driven approaches, including artificial intelligence (AI). The study analyzes research indexed in major bibliographic databases between 2002 and 2024, categorizing findings into human-mediated and technology-assisted methods. Key aspects such as target populations, data collection processes, and validation strategies are examined. By highlighting the strengths and limitations of existing approaches, the review identifies future research directions that can advance JA assessment and inform early intervention strategies, ultimately benefiting children with ASD and their families.</t>
        </is>
      </c>
      <c r="AA569" s="43" t="inlineStr">
        <is>
          <t>title_abstract_plus_targeted_primary_source_verification</t>
        </is>
      </c>
      <c r="AB569" s="43">
        <f>COUNTIF($A$2:$A$707,A569)</f>
        <v/>
      </c>
    </row>
    <row r="570" ht="32" customHeight="1">
      <c r="A570" s="43" t="inlineStr">
        <is>
          <t>U-0293</t>
        </is>
      </c>
      <c r="B570" s="43" t="inlineStr">
        <is>
          <t>Update 2026</t>
        </is>
      </c>
      <c r="C570" s="43" t="inlineStr">
        <is>
          <t>New record excluded</t>
        </is>
      </c>
      <c r="D570" s="43" t="n">
        <v>293</v>
      </c>
      <c r="E570" s="43" t="n"/>
      <c r="F570" s="43" t="n"/>
      <c r="G570" s="130" t="n">
        <v>293</v>
      </c>
      <c r="H570" s="130" t="n">
        <v>2026</v>
      </c>
      <c r="I570" s="41" t="inlineStr">
        <is>
          <t>General trait and workplace fear of missing out (FoMO) and the neurodiverse mind: Exploring autism, ADHD, and internal representation profiles</t>
        </is>
      </c>
      <c r="J570" s="43" t="inlineStr">
        <is>
          <t>10.1016/j.paid.2026.113749</t>
        </is>
      </c>
      <c r="K570" s="43" t="inlineStr">
        <is>
          <t>Paul McKee and Khaoula Boulhadi and Thomas Nadelhoffer</t>
        </is>
      </c>
      <c r="L570" s="41" t="inlineStr">
        <is>
          <t>Personality and Individual Differences</t>
        </is>
      </c>
      <c r="M570" s="43" t="inlineStr">
        <is>
          <t>article</t>
        </is>
      </c>
      <c r="N570" s="43" t="inlineStr">
        <is>
          <t>Elsevier Ltd</t>
        </is>
      </c>
      <c r="O570" s="43">
        <f>'Actualizacion_430'!B294</f>
        <v/>
      </c>
      <c r="P570" s="41">
        <f>'Actualizacion_430'!C294</f>
        <v/>
      </c>
      <c r="Q570" s="43">
        <f>'Actualizacion_430'!D294</f>
        <v/>
      </c>
      <c r="R570" s="43">
        <f>'Actualizacion_430'!E294</f>
        <v/>
      </c>
      <c r="S570" s="41">
        <f>'Actualizacion_430'!G294</f>
        <v/>
      </c>
      <c r="T570" s="41">
        <f>'Actualizacion_430'!I294</f>
        <v/>
      </c>
      <c r="U570" s="41">
        <f>'Actualizacion_430'!J294</f>
        <v/>
      </c>
      <c r="V570" s="43">
        <f>'Actualizacion_430'!K294</f>
        <v/>
      </c>
      <c r="W570" s="43">
        <f>'Actualizacion_430'!L294</f>
        <v/>
      </c>
      <c r="X570" s="43" t="inlineStr">
        <is>
          <t>https://www.sciencedirect.com/science/article/pii/S0191886926001121</t>
        </is>
      </c>
      <c r="Y570" s="43" t="inlineStr">
        <is>
          <t>doi:10.1016/j.paid.2026.113749</t>
        </is>
      </c>
      <c r="Z570" s="43"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t>
        </is>
      </c>
      <c r="AA570" s="43" t="inlineStr">
        <is>
          <t>title_abstract_plus_targeted_primary_source_verification</t>
        </is>
      </c>
      <c r="AB570" s="43">
        <f>COUNTIF($A$2:$A$707,A570)</f>
        <v/>
      </c>
    </row>
    <row r="571" ht="32" customHeight="1">
      <c r="A571" s="43" t="inlineStr">
        <is>
          <t>U-0294</t>
        </is>
      </c>
      <c r="B571" s="43" t="inlineStr">
        <is>
          <t>Update 2026</t>
        </is>
      </c>
      <c r="C571" s="43" t="inlineStr">
        <is>
          <t>New record excluded</t>
        </is>
      </c>
      <c r="D571" s="43" t="n">
        <v>294</v>
      </c>
      <c r="E571" s="43" t="n"/>
      <c r="F571" s="43" t="n"/>
      <c r="G571" s="130" t="n">
        <v>294</v>
      </c>
      <c r="H571" s="130" t="n">
        <v>2026</v>
      </c>
      <c r="I571" s="41" t="inlineStr">
        <is>
          <t>Composite Artificial Intelligence: Fundamentals, Challenges and Applications</t>
        </is>
      </c>
      <c r="J571" s="43" t="inlineStr">
        <is>
          <t>10.1002/9781394393060</t>
        </is>
      </c>
      <c r="K571" s="43" t="inlineStr">
        <is>
          <t>T S.Arun Samuel and L Jerart Julus and P Kanimozhi and T Ananth Kumar and S Balamurugan</t>
        </is>
      </c>
      <c r="L571" s="41" t="inlineStr">
        <is>
          <t>Composite Artificial Intelligence: Fundamentals, Challenges and Applications</t>
        </is>
      </c>
      <c r="M571" s="43" t="inlineStr">
        <is>
          <t>article</t>
        </is>
      </c>
      <c r="N571" s="43" t="inlineStr">
        <is>
          <t>wiley</t>
        </is>
      </c>
      <c r="O571" s="43">
        <f>'Actualizacion_430'!B295</f>
        <v/>
      </c>
      <c r="P571" s="41">
        <f>'Actualizacion_430'!C295</f>
        <v/>
      </c>
      <c r="Q571" s="43">
        <f>'Actualizacion_430'!D295</f>
        <v/>
      </c>
      <c r="R571" s="43">
        <f>'Actualizacion_430'!E295</f>
        <v/>
      </c>
      <c r="S571" s="41">
        <f>'Actualizacion_430'!G295</f>
        <v/>
      </c>
      <c r="T571" s="41">
        <f>'Actualizacion_430'!I295</f>
        <v/>
      </c>
      <c r="U571" s="41">
        <f>'Actualizacion_430'!J295</f>
        <v/>
      </c>
      <c r="V571" s="43">
        <f>'Actualizacion_430'!K295</f>
        <v/>
      </c>
      <c r="W571" s="43">
        <f>'Actualizacion_430'!L295</f>
        <v/>
      </c>
      <c r="X571" s="43" t="inlineStr">
        <is>
          <t>https://doi.org/10.1002/9781394393060</t>
        </is>
      </c>
      <c r="Y571" s="43" t="inlineStr">
        <is>
          <t>doi:10.1002/9781394393060</t>
        </is>
      </c>
      <c r="Z571" s="43" t="inlineStr">
        <is>
          <t>Unlock the full potential of context-aware AI while navigating critical hurdles like bias mitigation and ethical governance with this definitive resource on the future of composite artificial intelligence. In the rapidly evolving landscape of artificial intelligence, the demand for more adaptive, intelligent, and context-aware systems has led to the emergence of composite artificial intelligence: a paradigm that integrates multiple AI techniques to solve complex real-world problems with higher efficiency and intelligence. This book is a groundbreaking exploration of the next evolution in AI, where diverse methodologies like machine learning, symbolic reasoning, and cognitive computing converge to solve complex, real-world problems with unprecedented intelligence and adaptability. Unlike traditional AI approaches that rely on singular techniques, composite AI harnesses the strengths of multiple paradigms, enabling systems that are more robust, interpretable, and capable of human-like decision-making. This book provides a comprehensive roadmap for understanding and implementing these advanced systems, from foundational theories to cutting-edge applications across industries such as healthcare, finance, and smart manufacturing. It delves into critical challenges, including bias mitigation, integration hurdles, and ethical governance, while showcasing real-world case studies that demonstrate the transformative potential of composite AI. With its balanced blend of theory, technical depth, and actionable insights, this book is a definitive resource for unlocking the full potential of AI in an increasingly complex world.</t>
        </is>
      </c>
      <c r="AA571" s="43" t="inlineStr">
        <is>
          <t>title_abstract_plus_targeted_primary_source_verification</t>
        </is>
      </c>
      <c r="AB571" s="43">
        <f>COUNTIF($A$2:$A$707,A571)</f>
        <v/>
      </c>
    </row>
    <row r="572" ht="32" customHeight="1">
      <c r="A572" s="43" t="inlineStr">
        <is>
          <t>U-0295</t>
        </is>
      </c>
      <c r="B572" s="43" t="inlineStr">
        <is>
          <t>Update 2026</t>
        </is>
      </c>
      <c r="C572" s="43" t="inlineStr">
        <is>
          <t>New provisional candidate</t>
        </is>
      </c>
      <c r="D572" s="43" t="n">
        <v>295</v>
      </c>
      <c r="E572" s="43" t="n"/>
      <c r="F572" s="43" t="n"/>
      <c r="G572" s="130" t="n">
        <v>295</v>
      </c>
      <c r="H572" s="130" t="n">
        <v>2026</v>
      </c>
      <c r="I572" s="41" t="inlineStr">
        <is>
          <t>Comparing Machine Learning Models for Pupillary Light Reflex–Based Autism Spectrum Disorder Classification</t>
        </is>
      </c>
      <c r="J572" s="43" t="inlineStr">
        <is>
          <t>10.1155/ACIS/1906938</t>
        </is>
      </c>
      <c r="K572" s="43" t="inlineStr">
        <is>
          <t>Zhen Huang and Zhibo Chen and Lihong Shen and Kaili Zhou and Wenwei Huang and Qi Lin and Qinghua Li and Dongyu Li and Jianhong Zheng</t>
        </is>
      </c>
      <c r="L572" s="41" t="inlineStr">
        <is>
          <t>Applied Computational Intelligence and Soft Computing</t>
        </is>
      </c>
      <c r="M572" s="43" t="inlineStr">
        <is>
          <t>article</t>
        </is>
      </c>
      <c r="N572" s="43" t="inlineStr">
        <is>
          <t>John Wiley and Sons Ltd</t>
        </is>
      </c>
      <c r="O572" s="43">
        <f>'Actualizacion_430'!B296</f>
        <v/>
      </c>
      <c r="P572" s="41">
        <f>'Actualizacion_430'!C296</f>
        <v/>
      </c>
      <c r="Q572" s="43">
        <f>'Actualizacion_430'!D296</f>
        <v/>
      </c>
      <c r="R572" s="43">
        <f>'Actualizacion_430'!E296</f>
        <v/>
      </c>
      <c r="S572" s="41">
        <f>'Actualizacion_430'!G296</f>
        <v/>
      </c>
      <c r="T572" s="41">
        <f>'Actualizacion_430'!I296</f>
        <v/>
      </c>
      <c r="U572" s="41">
        <f>'Actualizacion_430'!J296</f>
        <v/>
      </c>
      <c r="V572" s="43">
        <f>'Actualizacion_430'!K296</f>
        <v/>
      </c>
      <c r="W572" s="43">
        <f>'Actualizacion_430'!L296</f>
        <v/>
      </c>
      <c r="X572" s="43" t="inlineStr">
        <is>
          <t>https://doi.org/10.1155/ACIS/1906938</t>
        </is>
      </c>
      <c r="Y572" s="43" t="inlineStr">
        <is>
          <t>doi:10.1155/acis/1906938</t>
        </is>
      </c>
      <c r="Z572" s="43"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AA572" s="43" t="inlineStr">
        <is>
          <t>title_abstract_plus_targeted_primary_source_verification</t>
        </is>
      </c>
      <c r="AB572" s="43">
        <f>COUNTIF($A$2:$A$707,A572)</f>
        <v/>
      </c>
    </row>
    <row r="573" ht="32" customHeight="1">
      <c r="A573" s="43" t="inlineStr">
        <is>
          <t>U-0296</t>
        </is>
      </c>
      <c r="B573" s="43" t="inlineStr">
        <is>
          <t>Update 2026</t>
        </is>
      </c>
      <c r="C573" s="43" t="inlineStr">
        <is>
          <t>New provisional candidate</t>
        </is>
      </c>
      <c r="D573" s="43" t="n">
        <v>296</v>
      </c>
      <c r="E573" s="43" t="n"/>
      <c r="F573" s="43" t="n"/>
      <c r="G573" s="130" t="n">
        <v>296</v>
      </c>
      <c r="H573" s="130" t="n">
        <v>2026</v>
      </c>
      <c r="I573" s="41" t="inlineStr">
        <is>
          <t>Deep learning for diagnosing autism spectrum disorder using EEG with upright and inverted face processing tasks</t>
        </is>
      </c>
      <c r="J573" s="43" t="inlineStr">
        <is>
          <t>10.1016/j.bspc.2026.109655</t>
        </is>
      </c>
      <c r="K573" s="43" t="inlineStr">
        <is>
          <t>Fatemeh Alizadehziri and Ali Khadem</t>
        </is>
      </c>
      <c r="L573" s="41" t="inlineStr">
        <is>
          <t>Biomedical Signal Processing and Control</t>
        </is>
      </c>
      <c r="M573" s="43" t="inlineStr">
        <is>
          <t>article</t>
        </is>
      </c>
      <c r="N573" s="43" t="inlineStr">
        <is>
          <t>Elsevier Ltd</t>
        </is>
      </c>
      <c r="O573" s="43">
        <f>'Actualizacion_430'!B297</f>
        <v/>
      </c>
      <c r="P573" s="41">
        <f>'Actualizacion_430'!C297</f>
        <v/>
      </c>
      <c r="Q573" s="43">
        <f>'Actualizacion_430'!D297</f>
        <v/>
      </c>
      <c r="R573" s="43">
        <f>'Actualizacion_430'!E297</f>
        <v/>
      </c>
      <c r="S573" s="41">
        <f>'Actualizacion_430'!G297</f>
        <v/>
      </c>
      <c r="T573" s="41">
        <f>'Actualizacion_430'!I297</f>
        <v/>
      </c>
      <c r="U573" s="41">
        <f>'Actualizacion_430'!J297</f>
        <v/>
      </c>
      <c r="V573" s="43">
        <f>'Actualizacion_430'!K297</f>
        <v/>
      </c>
      <c r="W573" s="43">
        <f>'Actualizacion_430'!L297</f>
        <v/>
      </c>
      <c r="X573" s="43" t="inlineStr">
        <is>
          <t>https://www.sciencedirect.com/science/article/pii/S1746809426002090</t>
        </is>
      </c>
      <c r="Y573" s="43" t="inlineStr">
        <is>
          <t>doi:10.1016/j.bspc.2026.109655</t>
        </is>
      </c>
      <c r="Z573" s="43"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AA573" s="43" t="inlineStr">
        <is>
          <t>title_abstract_plus_targeted_primary_source_verification</t>
        </is>
      </c>
      <c r="AB573" s="43">
        <f>COUNTIF($A$2:$A$707,A573)</f>
        <v/>
      </c>
    </row>
    <row r="574" ht="32" customHeight="1">
      <c r="A574" s="43" t="inlineStr">
        <is>
          <t>U-0297</t>
        </is>
      </c>
      <c r="B574" s="43" t="inlineStr">
        <is>
          <t>Update 2026</t>
        </is>
      </c>
      <c r="C574" s="43" t="inlineStr">
        <is>
          <t>Duplicate update record</t>
        </is>
      </c>
      <c r="D574" s="43" t="n">
        <v>297</v>
      </c>
      <c r="E574" s="43" t="n"/>
      <c r="F574" s="43" t="n"/>
      <c r="G574" s="130" t="n">
        <v>297</v>
      </c>
      <c r="H574" s="130" t="n">
        <v>2026</v>
      </c>
      <c r="I574" s="41" t="inlineStr">
        <is>
          <t>Deep learning for autism detection using clinical notes: A comparison of transfer learning for a transparent and black-box approach</t>
        </is>
      </c>
      <c r="J574" s="43" t="inlineStr">
        <is>
          <t>10.1016/j.artmed.2025.103318</t>
        </is>
      </c>
      <c r="K574" s="43" t="inlineStr">
        <is>
          <t>Gondy Leroy and Prakash Bisht and Sai Madhuri Kandula and Nell Maltman and Sydney Rice</t>
        </is>
      </c>
      <c r="L574" s="41" t="inlineStr">
        <is>
          <t>Artificial Intelligence in Medicine</t>
        </is>
      </c>
      <c r="M574" s="43" t="inlineStr">
        <is>
          <t>article</t>
        </is>
      </c>
      <c r="N574" s="43" t="inlineStr">
        <is>
          <t>Elsevier B.V.</t>
        </is>
      </c>
      <c r="O574" s="43">
        <f>'Actualizacion_430'!B298</f>
        <v/>
      </c>
      <c r="P574" s="41">
        <f>'Actualizacion_430'!C298</f>
        <v/>
      </c>
      <c r="Q574" s="43">
        <f>'Actualizacion_430'!D298</f>
        <v/>
      </c>
      <c r="R574" s="43">
        <f>'Actualizacion_430'!E298</f>
        <v/>
      </c>
      <c r="S574" s="41">
        <f>'Actualizacion_430'!G298</f>
        <v/>
      </c>
      <c r="T574" s="41">
        <f>'Actualizacion_430'!I298</f>
        <v/>
      </c>
      <c r="U574" s="41">
        <f>'Actualizacion_430'!J298</f>
        <v/>
      </c>
      <c r="V574" s="43">
        <f>'Actualizacion_430'!K298</f>
        <v/>
      </c>
      <c r="W574" s="43">
        <f>'Actualizacion_430'!L298</f>
        <v/>
      </c>
      <c r="X574" s="43" t="inlineStr">
        <is>
          <t>https://doi.org/10.1016/j.artmed.2025.103318</t>
        </is>
      </c>
      <c r="Y574" s="43" t="inlineStr">
        <is>
          <t>doi:10.1016/j.artmed.2025.103318</t>
        </is>
      </c>
      <c r="Z574"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AA574" s="43" t="inlineStr">
        <is>
          <t>title_abstract_plus_targeted_primary_source_verification</t>
        </is>
      </c>
      <c r="AB574" s="43">
        <f>COUNTIF($A$2:$A$707,A574)</f>
        <v/>
      </c>
    </row>
    <row r="575" ht="32" customHeight="1">
      <c r="A575" s="43" t="inlineStr">
        <is>
          <t>U-0298</t>
        </is>
      </c>
      <c r="B575" s="43" t="inlineStr">
        <is>
          <t>Update 2026</t>
        </is>
      </c>
      <c r="C575" s="43" t="inlineStr">
        <is>
          <t>New provisional candidate</t>
        </is>
      </c>
      <c r="D575" s="43" t="n">
        <v>298</v>
      </c>
      <c r="E575" s="43" t="n"/>
      <c r="F575" s="43" t="n"/>
      <c r="G575" s="130" t="n">
        <v>298</v>
      </c>
      <c r="H575" s="130" t="n">
        <v>2026</v>
      </c>
      <c r="I575" s="41" t="inlineStr">
        <is>
          <t>Effects of conversational AI-enhanced peer-mediated intervention by peers with intellectual disabilities on conversational skills in children with ASD</t>
        </is>
      </c>
      <c r="J575" s="43" t="inlineStr">
        <is>
          <t>10.1016/j.ridd.2026.105249</t>
        </is>
      </c>
      <c r="K575" s="43" t="inlineStr">
        <is>
          <t>Jinyu Fan and Jing Zeng and Huan Li</t>
        </is>
      </c>
      <c r="L575" s="41" t="inlineStr">
        <is>
          <t>Research in Developmental Disabilities</t>
        </is>
      </c>
      <c r="M575" s="43" t="inlineStr">
        <is>
          <t>article</t>
        </is>
      </c>
      <c r="N575" s="43" t="inlineStr">
        <is>
          <t>Elsevier Inc.</t>
        </is>
      </c>
      <c r="O575" s="43">
        <f>'Actualizacion_430'!B299</f>
        <v/>
      </c>
      <c r="P575" s="41">
        <f>'Actualizacion_430'!C299</f>
        <v/>
      </c>
      <c r="Q575" s="43">
        <f>'Actualizacion_430'!D299</f>
        <v/>
      </c>
      <c r="R575" s="43">
        <f>'Actualizacion_430'!E299</f>
        <v/>
      </c>
      <c r="S575" s="41">
        <f>'Actualizacion_430'!G299</f>
        <v/>
      </c>
      <c r="T575" s="41">
        <f>'Actualizacion_430'!I299</f>
        <v/>
      </c>
      <c r="U575" s="41">
        <f>'Actualizacion_430'!J299</f>
        <v/>
      </c>
      <c r="V575" s="43">
        <f>'Actualizacion_430'!K299</f>
        <v/>
      </c>
      <c r="W575" s="43">
        <f>'Actualizacion_430'!L299</f>
        <v/>
      </c>
      <c r="X575" s="43" t="inlineStr">
        <is>
          <t>https://www.sciencedirect.com/science/article/pii/S0891422226000442</t>
        </is>
      </c>
      <c r="Y575" s="43" t="inlineStr">
        <is>
          <t>doi:10.1016/j.ridd.2026.105249</t>
        </is>
      </c>
      <c r="Z575" s="43"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AA575" s="43" t="inlineStr">
        <is>
          <t>title_abstract_plus_targeted_primary_source_verification</t>
        </is>
      </c>
      <c r="AB575" s="43">
        <f>COUNTIF($A$2:$A$707,A575)</f>
        <v/>
      </c>
    </row>
    <row r="576" ht="32" customHeight="1">
      <c r="A576" s="43" t="inlineStr">
        <is>
          <t>U-0299</t>
        </is>
      </c>
      <c r="B576" s="43" t="inlineStr">
        <is>
          <t>Update 2026</t>
        </is>
      </c>
      <c r="C576" s="43" t="inlineStr">
        <is>
          <t>New provisional candidate</t>
        </is>
      </c>
      <c r="D576" s="43" t="n">
        <v>299</v>
      </c>
      <c r="E576" s="43" t="n"/>
      <c r="F576" s="43" t="n"/>
      <c r="G576" s="130" t="n">
        <v>299</v>
      </c>
      <c r="H576" s="130" t="n">
        <v>2026</v>
      </c>
      <c r="I576" s="41" t="inlineStr">
        <is>
          <t>Decoding the Neural Basis of Sensory Phenotypes in Autism</t>
        </is>
      </c>
      <c r="J576" s="43" t="inlineStr">
        <is>
          <t>10.1016/j.bpsc.2025.12.013</t>
        </is>
      </c>
      <c r="K576"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L576" s="41" t="inlineStr">
        <is>
          <t>Biological Psychiatry: Cognitive Neuroscience and Neuroimaging</t>
        </is>
      </c>
      <c r="M576" s="43" t="inlineStr">
        <is>
          <t>article</t>
        </is>
      </c>
      <c r="N576" s="43" t="inlineStr">
        <is>
          <t>Elsevier Inc.</t>
        </is>
      </c>
      <c r="O576" s="43">
        <f>'Actualizacion_430'!B300</f>
        <v/>
      </c>
      <c r="P576" s="41">
        <f>'Actualizacion_430'!C300</f>
        <v/>
      </c>
      <c r="Q576" s="43">
        <f>'Actualizacion_430'!D300</f>
        <v/>
      </c>
      <c r="R576" s="43">
        <f>'Actualizacion_430'!E300</f>
        <v/>
      </c>
      <c r="S576" s="41">
        <f>'Actualizacion_430'!G300</f>
        <v/>
      </c>
      <c r="T576" s="41">
        <f>'Actualizacion_430'!I300</f>
        <v/>
      </c>
      <c r="U576" s="41">
        <f>'Actualizacion_430'!J300</f>
        <v/>
      </c>
      <c r="V576" s="43">
        <f>'Actualizacion_430'!K300</f>
        <v/>
      </c>
      <c r="W576" s="43">
        <f>'Actualizacion_430'!L300</f>
        <v/>
      </c>
      <c r="X576" s="43" t="inlineStr">
        <is>
          <t>https://www.sciencedirect.com/science/article/pii/S2451902226000029</t>
        </is>
      </c>
      <c r="Y576" s="43" t="inlineStr">
        <is>
          <t>doi:10.1016/j.bpsc.2025.12.013</t>
        </is>
      </c>
      <c r="Z576"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AA576" s="43" t="inlineStr">
        <is>
          <t>title_abstract_plus_targeted_primary_source_verification</t>
        </is>
      </c>
      <c r="AB576" s="43">
        <f>COUNTIF($A$2:$A$707,A576)</f>
        <v/>
      </c>
    </row>
    <row r="577" ht="32" customHeight="1">
      <c r="A577" s="43" t="inlineStr">
        <is>
          <t>U-0300</t>
        </is>
      </c>
      <c r="B577" s="43" t="inlineStr">
        <is>
          <t>Update 2026</t>
        </is>
      </c>
      <c r="C577" s="43" t="inlineStr">
        <is>
          <t>Duplicate update record</t>
        </is>
      </c>
      <c r="D577" s="43" t="n">
        <v>300</v>
      </c>
      <c r="E577" s="43" t="n"/>
      <c r="F577" s="43" t="n"/>
      <c r="G577" s="130" t="n">
        <v>300</v>
      </c>
      <c r="H577" s="130" t="n">
        <v>2025</v>
      </c>
      <c r="I577" s="41" t="inlineStr">
        <is>
          <t>Integration of an Artificial Intelligence-Based Autism Diagnostic Device into the ECHO Autism Primary Care Workflow: Prospective Observational Study.</t>
        </is>
      </c>
      <c r="J577" s="43" t="inlineStr">
        <is>
          <t>10.2196/80733</t>
        </is>
      </c>
      <c r="K577" s="43" t="inlineStr">
        <is>
          <t>Kristin Sohl and Erik Linstead and Kelianne Heinz and Elia Eiroa Lledo and Alicia Brewer Curran and Melissa Mahurin and Valeria Nanclares-Nogués and Carmela Salomon and Minda Seal and Sharief Taraman</t>
        </is>
      </c>
      <c r="L577" s="41" t="inlineStr">
        <is>
          <t>JMIR formative research</t>
        </is>
      </c>
      <c r="M577" s="43" t="inlineStr">
        <is>
          <t>article</t>
        </is>
      </c>
      <c r="N577" s="43" t="inlineStr">
        <is>
          <t>JMIR Publications Inc.</t>
        </is>
      </c>
      <c r="O577" s="43">
        <f>'Actualizacion_430'!B301</f>
        <v/>
      </c>
      <c r="P577" s="41">
        <f>'Actualizacion_430'!C301</f>
        <v/>
      </c>
      <c r="Q577" s="43">
        <f>'Actualizacion_430'!D301</f>
        <v/>
      </c>
      <c r="R577" s="43">
        <f>'Actualizacion_430'!E301</f>
        <v/>
      </c>
      <c r="S577" s="41">
        <f>'Actualizacion_430'!G301</f>
        <v/>
      </c>
      <c r="T577" s="41">
        <f>'Actualizacion_430'!I301</f>
        <v/>
      </c>
      <c r="U577" s="41">
        <f>'Actualizacion_430'!J301</f>
        <v/>
      </c>
      <c r="V577" s="43">
        <f>'Actualizacion_430'!K301</f>
        <v/>
      </c>
      <c r="W577" s="43">
        <f>'Actualizacion_430'!L301</f>
        <v/>
      </c>
      <c r="X577" s="43" t="inlineStr">
        <is>
          <t>http://www.ncbi.nlm.nih.gov/pubmed/41124399 http://www.pubmedcentral.nih.gov/articlerender.fcgi?artid=PMC12543035</t>
        </is>
      </c>
      <c r="Y577" s="43" t="inlineStr">
        <is>
          <t>doi:10.2196/80733</t>
        </is>
      </c>
      <c r="Z577"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AA577" s="43" t="inlineStr">
        <is>
          <t>title_abstract_plus_targeted_primary_source_verification</t>
        </is>
      </c>
      <c r="AB577" s="43">
        <f>COUNTIF($A$2:$A$707,A577)</f>
        <v/>
      </c>
    </row>
    <row r="578" ht="32" customHeight="1">
      <c r="A578" s="43" t="inlineStr">
        <is>
          <t>U-0301</t>
        </is>
      </c>
      <c r="B578" s="43" t="inlineStr">
        <is>
          <t>Update 2026</t>
        </is>
      </c>
      <c r="C578" s="43" t="inlineStr">
        <is>
          <t>New record excluded</t>
        </is>
      </c>
      <c r="D578" s="43" t="n">
        <v>301</v>
      </c>
      <c r="E578" s="43" t="n"/>
      <c r="F578" s="43" t="n"/>
      <c r="G578" s="130" t="n">
        <v>301</v>
      </c>
      <c r="H578" s="130" t="n">
        <v>2026</v>
      </c>
      <c r="I578" s="41" t="inlineStr">
        <is>
          <t>Pediatric scurvy in a nonverbal child with autism spectrum disorder: a case report</t>
        </is>
      </c>
      <c r="J578" s="43" t="inlineStr">
        <is>
          <t>10.1016/j.amjms.2025.12.451</t>
        </is>
      </c>
      <c r="K578" s="43" t="inlineStr">
        <is>
          <t>R McCall and A R Kennedy and N Missel and N Chandler and E Blair and E Chen and K Paduda</t>
        </is>
      </c>
      <c r="L578" s="41" t="inlineStr">
        <is>
          <t>The American Journal of the Medical Sciences</t>
        </is>
      </c>
      <c r="M578" s="43" t="inlineStr">
        <is>
          <t>article</t>
        </is>
      </c>
      <c r="N578" s="43" t="inlineStr">
        <is>
          <t>Elsevier BV</t>
        </is>
      </c>
      <c r="O578" s="43">
        <f>'Actualizacion_430'!B302</f>
        <v/>
      </c>
      <c r="P578" s="41">
        <f>'Actualizacion_430'!C302</f>
        <v/>
      </c>
      <c r="Q578" s="43">
        <f>'Actualizacion_430'!D302</f>
        <v/>
      </c>
      <c r="R578" s="43">
        <f>'Actualizacion_430'!E302</f>
        <v/>
      </c>
      <c r="S578" s="41">
        <f>'Actualizacion_430'!G302</f>
        <v/>
      </c>
      <c r="T578" s="41">
        <f>'Actualizacion_430'!I302</f>
        <v/>
      </c>
      <c r="U578" s="41">
        <f>'Actualizacion_430'!J302</f>
        <v/>
      </c>
      <c r="V578" s="43">
        <f>'Actualizacion_430'!K302</f>
        <v/>
      </c>
      <c r="W578" s="43">
        <f>'Actualizacion_430'!L302</f>
        <v/>
      </c>
      <c r="X578" s="43" t="inlineStr">
        <is>
          <t>https://www.sciencedirect.com/science/article/pii/S0002962925017306</t>
        </is>
      </c>
      <c r="Y578" s="43" t="inlineStr">
        <is>
          <t>doi:10.1016/j.amjms.2025.12.451</t>
        </is>
      </c>
      <c r="Z578" s="43" t="inlineStr">
        <is>
          <t>Case Report Introduction: Scurvy, a historical disease of vitamin C deficiency, has become rare in the developed world. Because of its rarity, it is often overlooked on the differential, leading to delayed diagnosis and unnecessary testing. Modern cases are linked to severe dietary restriction, psychiatric illness, or malabsorption. In pediatrics, scurvy is most frequently reported in children with autism spectrum disorder (ASD), where restrictive eating habits limit vitamin C intake. Symptom severity in ASD, particularly in nonverbal patients, may further obscure diagnosis. We present a 9-year-old boy with ASD to highlight the relevance of this rare disease and the unique diagnostic challenges in children unable to verbalize symptoms. Case A previously healthy 9-year-old male with ASD, disruptive mood dysregulation disorder, and limited verbal capacity was transferred from an outside hospital (OSH) with progressive lower extremity weakness. His mother reported declining health over several weeks, beginning with a limp unrelieved by rest, progressing to crawling, rash, fevers, sore bleeding gums, palpable purpura, ataxia, and gingival edema. Over the next month, he was repeatedly evaluated at OSHs, by his pediatrician, and by his dentist, with unrevealing workups. He received IV fluids, steroids, and penicillin but remained weak and lethargic. Labs showed elevated inflammatory markers; vitamin levels were pending at transfer. On admission to our hospital, he was irritable and minimally communicative, which complicated initial assessment of symptom severity. Physical exam was notable for gingival hypertrophy with bleeding, perifollicular hemorrhages, palpable purpura, and gait disturbance. MRI of the bilateral lower extremities demonstrated symmetric marrow signal abnormalities involving the pelvis, femurs, and tibia/fibula with surrounding soft tissue inflammation. The differential diagnosis included scurvy, leukemia, and chronic recurrent multifocal osteomyelitis. Hematology/oncology and rheumatology evaluations were unrevealing. Given his restricted diet and imaging findings, vitamin C deficiency was strongly suspected. He was started on high-dose intravenous vitamin C, increased from once to three times daily, with rapid improvement in pain, bruising, and gingival bleeding. A vitamin C level from the OSH later returned &lt;0.1 mg/dL, confirming scurvy. Conclusion In high-risk populations such as children with ASD and restrictive eating behaviors, clinicians must maintain suspicion for scurvy even in developed countries. Although its presentation may mimic marrow infiltrative disease, the constellation of symptoms should prompt nutritional testing. Early recognition is especially critical in nonverbal patients, as it prevents unnecessary invasive workups, reduces healthcare costs, and leads to rapid recovery with supplementation.</t>
        </is>
      </c>
      <c r="AA578" s="43" t="inlineStr">
        <is>
          <t>title_abstract_plus_targeted_primary_source_verification</t>
        </is>
      </c>
      <c r="AB578" s="43">
        <f>COUNTIF($A$2:$A$707,A578)</f>
        <v/>
      </c>
    </row>
    <row r="579" ht="32" customHeight="1">
      <c r="A579" s="43" t="inlineStr">
        <is>
          <t>U-0302</t>
        </is>
      </c>
      <c r="B579" s="43" t="inlineStr">
        <is>
          <t>Update 2026</t>
        </is>
      </c>
      <c r="C579" s="43" t="inlineStr">
        <is>
          <t>Duplicate update record</t>
        </is>
      </c>
      <c r="D579" s="43" t="n">
        <v>302</v>
      </c>
      <c r="E579" s="43" t="n"/>
      <c r="F579" s="43" t="n"/>
      <c r="G579" s="130" t="n">
        <v>302</v>
      </c>
      <c r="H579" s="130" t="n">
        <v>2026</v>
      </c>
      <c r="I579" s="41" t="inlineStr">
        <is>
          <t>The effect of spatial and intensity level augmentation of structural magnetic resonance images on autism diagnosis model</t>
        </is>
      </c>
      <c r="J579" s="43" t="inlineStr">
        <is>
          <t>10.1016/j.ajp.2026.104830</t>
        </is>
      </c>
      <c r="K579" s="43" t="inlineStr">
        <is>
          <t>D Swainson Sujana and Peter Augustin D</t>
        </is>
      </c>
      <c r="L579" s="41" t="inlineStr">
        <is>
          <t>Asian Journal of Psychiatry</t>
        </is>
      </c>
      <c r="M579" s="43" t="inlineStr">
        <is>
          <t>article</t>
        </is>
      </c>
      <c r="N579" s="43" t="inlineStr">
        <is>
          <t>Elsevier B.V.</t>
        </is>
      </c>
      <c r="O579" s="43">
        <f>'Actualizacion_430'!B303</f>
        <v/>
      </c>
      <c r="P579" s="41">
        <f>'Actualizacion_430'!C303</f>
        <v/>
      </c>
      <c r="Q579" s="43">
        <f>'Actualizacion_430'!D303</f>
        <v/>
      </c>
      <c r="R579" s="43">
        <f>'Actualizacion_430'!E303</f>
        <v/>
      </c>
      <c r="S579" s="41">
        <f>'Actualizacion_430'!G303</f>
        <v/>
      </c>
      <c r="T579" s="41">
        <f>'Actualizacion_430'!I303</f>
        <v/>
      </c>
      <c r="U579" s="41">
        <f>'Actualizacion_430'!J303</f>
        <v/>
      </c>
      <c r="V579" s="43">
        <f>'Actualizacion_430'!K303</f>
        <v/>
      </c>
      <c r="W579" s="43">
        <f>'Actualizacion_430'!L303</f>
        <v/>
      </c>
      <c r="X579" s="43" t="inlineStr">
        <is>
          <t>https://www.sciencedirect.com/science/article/pii/S1876201826000031</t>
        </is>
      </c>
      <c r="Y579" s="43" t="inlineStr">
        <is>
          <t>doi:10.1016/j.ajp.2026.104830</t>
        </is>
      </c>
      <c r="Z579"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AA579" s="43" t="inlineStr">
        <is>
          <t>title_abstract_plus_targeted_primary_source_verification</t>
        </is>
      </c>
      <c r="AB579" s="43">
        <f>COUNTIF($A$2:$A$707,A579)</f>
        <v/>
      </c>
    </row>
    <row r="580" ht="32" customHeight="1">
      <c r="A580" s="43" t="inlineStr">
        <is>
          <t>U-0303</t>
        </is>
      </c>
      <c r="B580" s="43" t="inlineStr">
        <is>
          <t>Update 2026</t>
        </is>
      </c>
      <c r="C580" s="43" t="inlineStr">
        <is>
          <t>New record excluded</t>
        </is>
      </c>
      <c r="D580" s="43" t="n">
        <v>303</v>
      </c>
      <c r="E580" s="43" t="n"/>
      <c r="F580" s="43" t="n"/>
      <c r="G580" s="130" t="n">
        <v>303</v>
      </c>
      <c r="H580" s="130" t="n">
        <v>2026</v>
      </c>
      <c r="I580" s="41" t="inlineStr">
        <is>
          <t>Recent advances in the neurogenomics of autism spectrum disorder</t>
        </is>
      </c>
      <c r="J580" s="43" t="inlineStr">
        <is>
          <t>10.1016/j.gde.2025.102431</t>
        </is>
      </c>
      <c r="K580" s="43" t="inlineStr">
        <is>
          <t>Ashlesha Gogate and Maria H Chahrour</t>
        </is>
      </c>
      <c r="L580" s="41" t="inlineStr">
        <is>
          <t>Current Opinion in Genetics and Development</t>
        </is>
      </c>
      <c r="M580" s="43" t="inlineStr">
        <is>
          <t>article</t>
        </is>
      </c>
      <c r="N580" s="43" t="inlineStr">
        <is>
          <t>Elsevier Ltd</t>
        </is>
      </c>
      <c r="O580" s="43">
        <f>'Actualizacion_430'!B304</f>
        <v/>
      </c>
      <c r="P580" s="41">
        <f>'Actualizacion_430'!C304</f>
        <v/>
      </c>
      <c r="Q580" s="43">
        <f>'Actualizacion_430'!D304</f>
        <v/>
      </c>
      <c r="R580" s="43">
        <f>'Actualizacion_430'!E304</f>
        <v/>
      </c>
      <c r="S580" s="41">
        <f>'Actualizacion_430'!G304</f>
        <v/>
      </c>
      <c r="T580" s="41">
        <f>'Actualizacion_430'!I304</f>
        <v/>
      </c>
      <c r="U580" s="41">
        <f>'Actualizacion_430'!J304</f>
        <v/>
      </c>
      <c r="V580" s="43">
        <f>'Actualizacion_430'!K304</f>
        <v/>
      </c>
      <c r="W580" s="43">
        <f>'Actualizacion_430'!L304</f>
        <v/>
      </c>
      <c r="X580" s="43" t="inlineStr">
        <is>
          <t>https://www.sciencedirect.com/science/article/pii/S0959437X25001236</t>
        </is>
      </c>
      <c r="Y580" s="43" t="inlineStr">
        <is>
          <t>doi:10.1016/j.gde.2025.102431</t>
        </is>
      </c>
      <c r="Z580" s="43" t="inlineStr">
        <is>
          <t>Neurogenomics has provided exceptional insights into the genetic architecture underlying autism spectrum disorder (ASD), which is increasingly understood as a collection of individually rare disorders. This review synthesizes current advancements in the field, examining how both rare and common genetic variants contribute to ASD etiology. To functionally interpret the convergence on biological pathways that has emerged despite this genetic heterogeneity, multiomic approaches have been applied to identify gene regulatory networks disrupted in ASD. High-throughput technologies, such as clustered regularly interspaced short palindromic repeats (CRISPR) editing and massively parallel reporter assays, have been employed in human induced pluripotent stem cells and organoids to bridge the gap between genetic association and biological function. Finally, machine learning methods play a pivotal role in integrating and leveraging these complex datasets to inform personalized interventions.</t>
        </is>
      </c>
      <c r="AA580" s="43" t="inlineStr">
        <is>
          <t>title_abstract_plus_targeted_primary_source_verification</t>
        </is>
      </c>
      <c r="AB580" s="43">
        <f>COUNTIF($A$2:$A$707,A580)</f>
        <v/>
      </c>
    </row>
    <row r="581" ht="32" customHeight="1">
      <c r="A581" s="43" t="inlineStr">
        <is>
          <t>U-0304</t>
        </is>
      </c>
      <c r="B581" s="43" t="inlineStr">
        <is>
          <t>Update 2026</t>
        </is>
      </c>
      <c r="C581" s="43" t="inlineStr">
        <is>
          <t>New record excluded</t>
        </is>
      </c>
      <c r="D581" s="43" t="n">
        <v>304</v>
      </c>
      <c r="E581" s="43" t="n"/>
      <c r="F581" s="43" t="n"/>
      <c r="G581" s="130" t="n">
        <v>304</v>
      </c>
      <c r="H581" s="130" t="n">
        <v>2026</v>
      </c>
      <c r="I581" s="41" t="inlineStr">
        <is>
          <t>Metabolic and mitochondrial alterations in children with autism spectrum disorder: The role of FGF-21 and GDF-15</t>
        </is>
      </c>
      <c r="J581" s="43" t="inlineStr">
        <is>
          <t>10.1016/j.cca.2026.120979</t>
        </is>
      </c>
      <c r="K581" s="43" t="inlineStr">
        <is>
          <t>Ayla Yildiz and Hanim Seyma Topuz and Hasan Onal</t>
        </is>
      </c>
      <c r="L581" s="41" t="inlineStr">
        <is>
          <t>Clinica Chimica Acta</t>
        </is>
      </c>
      <c r="M581" s="43" t="inlineStr">
        <is>
          <t>article</t>
        </is>
      </c>
      <c r="N581" s="43" t="inlineStr">
        <is>
          <t>Elsevier B.V.</t>
        </is>
      </c>
      <c r="O581" s="43">
        <f>'Actualizacion_430'!B305</f>
        <v/>
      </c>
      <c r="P581" s="41">
        <f>'Actualizacion_430'!C305</f>
        <v/>
      </c>
      <c r="Q581" s="43">
        <f>'Actualizacion_430'!D305</f>
        <v/>
      </c>
      <c r="R581" s="43">
        <f>'Actualizacion_430'!E305</f>
        <v/>
      </c>
      <c r="S581" s="41">
        <f>'Actualizacion_430'!G305</f>
        <v/>
      </c>
      <c r="T581" s="41">
        <f>'Actualizacion_430'!I305</f>
        <v/>
      </c>
      <c r="U581" s="41">
        <f>'Actualizacion_430'!J305</f>
        <v/>
      </c>
      <c r="V581" s="43">
        <f>'Actualizacion_430'!K305</f>
        <v/>
      </c>
      <c r="W581" s="43">
        <f>'Actualizacion_430'!L305</f>
        <v/>
      </c>
      <c r="X581" s="43" t="inlineStr">
        <is>
          <t>https://www.sciencedirect.com/science/article/pii/S0009898126001610</t>
        </is>
      </c>
      <c r="Y581" s="43" t="inlineStr">
        <is>
          <t>doi:10.1016/j.cca.2026.120979</t>
        </is>
      </c>
      <c r="Z581" s="43" t="inlineStr">
        <is>
          <t>Introduction Autism Spectrum Disorder (ASD) is a neurodevelopmental condition marked by social communication deficits and repetitive behaviors. Evidence suggests that metabolic and mitochondrial stress contribute to ASD. Fibroblast growth factor 21 (FGF-21) and growth differentiation factor 15 (GDF-15) are circulating markers of mitochondrial dysfunction and cellular stress, but their role in pediatric ASD remains underexplored. Methods Case–control study involved 118 children: 88 with ASD (DSM-5 criteria) and 30 healthy controls matched by age and sex. ASD patients were divided by Autism Behavior Checklist (ABC) scores into Group I (ABC &gt;60, n = 48) and Group II (ABC ≤60, n = 40). FGF-21 and GDF-15 were measured by ELISA. Biochemical parameters, hemogram, plasma amino acids (LC-MS/MS), and urinary organic acids (GC–MS) were analyzed. Statistical analyses included Kruskal–Wallis, Spearman correlation and ROC. Results FGF-21 was significantly elevated in ASD compared to controls (p &lt; 0.0001), while GDF-15 showed no difference (p = 0.797). FGF-21 did not differ between Group I and Group II (p &gt; 0.05). ASD showed increased lactate, lactate/pyruvate ratio, urea, AST, LDH, LDL, lymphocyte and platelet counts, and decreased pyruvate, serum and urinary creatinine (p &lt; 0.05). Essential and branched-chain amino acids decreased, whereas glycine and histidine increased (p &lt; 0.05). FGF-21 correlated weakly but significantly with mitochondrial dysfunction and amino acid metabolism markers. ROC showed good diagnostic accuracy for FGF-21 in ASD (AUC = 0.817), with 98.9% sensitivity and 73.3% specificity at 27.9 pg/mL cut-off. Urinary organic acids, methylmalonic acid, tiglylglycine, and 2-ketoisocaproic acid, were significantly elevated (p &lt; 0.05). Conclusion Elevated serum FGF-21 in children with ASD is linked to metabolic alterations, whereas GDF-15 remains unchanged. These results suggest FGF-21's association with metabolic dysregulation in ASD.</t>
        </is>
      </c>
      <c r="AA581" s="43" t="inlineStr">
        <is>
          <t>title_abstract_plus_targeted_primary_source_verification</t>
        </is>
      </c>
      <c r="AB581" s="43">
        <f>COUNTIF($A$2:$A$707,A581)</f>
        <v/>
      </c>
    </row>
    <row r="582" ht="32" customHeight="1">
      <c r="A582" s="43" t="inlineStr">
        <is>
          <t>U-0305</t>
        </is>
      </c>
      <c r="B582" s="43" t="inlineStr">
        <is>
          <t>Update 2026</t>
        </is>
      </c>
      <c r="C582" s="43" t="inlineStr">
        <is>
          <t>New full-text included (open full text)</t>
        </is>
      </c>
      <c r="D582" s="43" t="n">
        <v>305</v>
      </c>
      <c r="E582" s="43" t="n"/>
      <c r="F582" s="43" t="n"/>
      <c r="G582" s="130" t="n">
        <v>305</v>
      </c>
      <c r="H582" s="130" t="n">
        <v>2026</v>
      </c>
      <c r="I582" s="41" t="inlineStr">
        <is>
          <t>Integrating Multimodal Neuroimaging and Physical-Health Markers for Autism Spectrum Disorder in the ABCD Study</t>
        </is>
      </c>
      <c r="J582" s="43" t="inlineStr">
        <is>
          <t>10.31083/JIN48212</t>
        </is>
      </c>
      <c r="K582" s="43" t="inlineStr">
        <is>
          <t>Dorin Zeevi and Hector Acosta-Rodriguez and Pratheek Bobba and Alicia Stephan and Huang Lin and Ajay Malhotra and Seyedmehdi Payabvash</t>
        </is>
      </c>
      <c r="L582" s="41" t="inlineStr">
        <is>
          <t>Journal of Integrative Neuroscience</t>
        </is>
      </c>
      <c r="M582" s="43" t="inlineStr">
        <is>
          <t>article</t>
        </is>
      </c>
      <c r="N582" s="43" t="inlineStr">
        <is>
          <t>IMR Press Limited</t>
        </is>
      </c>
      <c r="O582" s="43">
        <f>'Actualizacion_430'!B306</f>
        <v/>
      </c>
      <c r="P582" s="41">
        <f>'Actualizacion_430'!C306</f>
        <v/>
      </c>
      <c r="Q582" s="43">
        <f>'Actualizacion_430'!D306</f>
        <v/>
      </c>
      <c r="R582" s="43">
        <f>'Actualizacion_430'!E306</f>
        <v/>
      </c>
      <c r="S582" s="41">
        <f>'Actualizacion_430'!G306</f>
        <v/>
      </c>
      <c r="T582" s="41">
        <f>'Actualizacion_430'!I306</f>
        <v/>
      </c>
      <c r="U582" s="41">
        <f>'Actualizacion_430'!J306</f>
        <v/>
      </c>
      <c r="V582" s="43">
        <f>'Actualizacion_430'!K306</f>
        <v/>
      </c>
      <c r="W582" s="43">
        <f>'Actualizacion_430'!L306</f>
        <v/>
      </c>
      <c r="X582" s="43" t="inlineStr">
        <is>
          <t>https://doi.org/10.31083/JIN48212</t>
        </is>
      </c>
      <c r="Y582" s="43" t="inlineStr">
        <is>
          <t>doi:10.31083/jin48212</t>
        </is>
      </c>
      <c r="Z582" s="43"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AA582" s="43" t="inlineStr">
        <is>
          <t>title_abstract_plus_targeted_primary_source_verification</t>
        </is>
      </c>
      <c r="AB582" s="43">
        <f>COUNTIF($A$2:$A$707,A582)</f>
        <v/>
      </c>
    </row>
    <row r="583" ht="32" customHeight="1">
      <c r="A583" s="43" t="inlineStr">
        <is>
          <t>U-0306</t>
        </is>
      </c>
      <c r="B583" s="43" t="inlineStr">
        <is>
          <t>Update 2026</t>
        </is>
      </c>
      <c r="C583" s="43" t="inlineStr">
        <is>
          <t>New provisional candidate</t>
        </is>
      </c>
      <c r="D583" s="43" t="n">
        <v>306</v>
      </c>
      <c r="E583" s="43" t="n"/>
      <c r="F583" s="43" t="n"/>
      <c r="G583" s="130" t="n">
        <v>306</v>
      </c>
      <c r="H583" s="130" t="n">
        <v>2026</v>
      </c>
      <c r="I583" s="41" t="inlineStr">
        <is>
          <t>Hybrid ensemble learning for Autism Spectrum Disorder screening using eye-tracking scanpath</t>
        </is>
      </c>
      <c r="J583" s="43" t="inlineStr">
        <is>
          <t>10.1016/j.array.2026.100753</t>
        </is>
      </c>
      <c r="K583" s="43" t="inlineStr">
        <is>
          <t>Nejad Alagha and Aya A Elkhodiry and Abigail Copiaco and Yassine Himeur and Wathiq Mansoor and Christian Ritz and Valsamma Eapen and Ammar Albanna and Amin Beheshti</t>
        </is>
      </c>
      <c r="L583" s="41" t="inlineStr">
        <is>
          <t>Array</t>
        </is>
      </c>
      <c r="M583" s="43" t="inlineStr">
        <is>
          <t>article</t>
        </is>
      </c>
      <c r="N583" s="43" t="inlineStr">
        <is>
          <t>Elsevier B.V.</t>
        </is>
      </c>
      <c r="O583" s="43">
        <f>'Actualizacion_430'!B307</f>
        <v/>
      </c>
      <c r="P583" s="41">
        <f>'Actualizacion_430'!C307</f>
        <v/>
      </c>
      <c r="Q583" s="43">
        <f>'Actualizacion_430'!D307</f>
        <v/>
      </c>
      <c r="R583" s="43">
        <f>'Actualizacion_430'!E307</f>
        <v/>
      </c>
      <c r="S583" s="41">
        <f>'Actualizacion_430'!G307</f>
        <v/>
      </c>
      <c r="T583" s="41">
        <f>'Actualizacion_430'!I307</f>
        <v/>
      </c>
      <c r="U583" s="41">
        <f>'Actualizacion_430'!J307</f>
        <v/>
      </c>
      <c r="V583" s="43">
        <f>'Actualizacion_430'!K307</f>
        <v/>
      </c>
      <c r="W583" s="43">
        <f>'Actualizacion_430'!L307</f>
        <v/>
      </c>
      <c r="X583" s="43" t="inlineStr">
        <is>
          <t>https://www.sciencedirect.com/science/article/pii/S2590005626000767</t>
        </is>
      </c>
      <c r="Y583" s="43" t="inlineStr">
        <is>
          <t>doi:10.1016/j.array.2026.100753</t>
        </is>
      </c>
      <c r="Z583" s="43"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AA583" s="43" t="inlineStr">
        <is>
          <t>title_abstract_plus_targeted_primary_source_verification</t>
        </is>
      </c>
      <c r="AB583" s="43">
        <f>COUNTIF($A$2:$A$707,A583)</f>
        <v/>
      </c>
    </row>
    <row r="584" ht="32" customHeight="1">
      <c r="A584" s="43" t="inlineStr">
        <is>
          <t>U-0307</t>
        </is>
      </c>
      <c r="B584" s="43" t="inlineStr">
        <is>
          <t>Update 2026</t>
        </is>
      </c>
      <c r="C584" s="43" t="inlineStr">
        <is>
          <t>New full-text included (open full text)</t>
        </is>
      </c>
      <c r="D584" s="43" t="n">
        <v>307</v>
      </c>
      <c r="E584" s="43" t="n"/>
      <c r="F584" s="43" t="n"/>
      <c r="G584" s="130" t="n">
        <v>307</v>
      </c>
      <c r="H584" s="130" t="n">
        <v>2026</v>
      </c>
      <c r="I584" s="41" t="inlineStr">
        <is>
          <t>Spatial structure based deep feature fusion network for autism spectrum disorder classification</t>
        </is>
      </c>
      <c r="J584" s="43" t="inlineStr">
        <is>
          <t>10.1038/s41598-026-48562-8</t>
        </is>
      </c>
      <c r="K584" s="43" t="inlineStr">
        <is>
          <t>K S Shwetha and G Deepak and S P Chaitra and C K Raghavendra and Bhupender Singh</t>
        </is>
      </c>
      <c r="L584" s="41" t="inlineStr">
        <is>
          <t>Scientific Reports</t>
        </is>
      </c>
      <c r="M584" s="43" t="inlineStr">
        <is>
          <t>article</t>
        </is>
      </c>
      <c r="N584" s="43" t="inlineStr">
        <is>
          <t>Nature Research</t>
        </is>
      </c>
      <c r="O584" s="43">
        <f>'Actualizacion_430'!B308</f>
        <v/>
      </c>
      <c r="P584" s="41">
        <f>'Actualizacion_430'!C308</f>
        <v/>
      </c>
      <c r="Q584" s="43">
        <f>'Actualizacion_430'!D308</f>
        <v/>
      </c>
      <c r="R584" s="43">
        <f>'Actualizacion_430'!E308</f>
        <v/>
      </c>
      <c r="S584" s="41">
        <f>'Actualizacion_430'!G308</f>
        <v/>
      </c>
      <c r="T584" s="41">
        <f>'Actualizacion_430'!I308</f>
        <v/>
      </c>
      <c r="U584" s="41">
        <f>'Actualizacion_430'!J308</f>
        <v/>
      </c>
      <c r="V584" s="43">
        <f>'Actualizacion_430'!K308</f>
        <v/>
      </c>
      <c r="W584" s="43">
        <f>'Actualizacion_430'!L308</f>
        <v/>
      </c>
      <c r="X584" s="43" t="inlineStr">
        <is>
          <t>https://doi.org/10.1038/s41598-026-48562-8</t>
        </is>
      </c>
      <c r="Y584" s="43" t="inlineStr">
        <is>
          <t>doi:10.1038/s41598-026-48562-8</t>
        </is>
      </c>
      <c r="Z584" s="43"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AA584" s="43" t="inlineStr">
        <is>
          <t>title_abstract_plus_targeted_primary_source_verification</t>
        </is>
      </c>
      <c r="AB584" s="43">
        <f>COUNTIF($A$2:$A$707,A584)</f>
        <v/>
      </c>
    </row>
    <row r="585" ht="32" customHeight="1">
      <c r="A585" s="43" t="inlineStr">
        <is>
          <t>U-0308</t>
        </is>
      </c>
      <c r="B585" s="43" t="inlineStr">
        <is>
          <t>Update 2026</t>
        </is>
      </c>
      <c r="C585" s="43" t="inlineStr">
        <is>
          <t>New record excluded</t>
        </is>
      </c>
      <c r="D585" s="43" t="n">
        <v>308</v>
      </c>
      <c r="E585" s="43" t="n"/>
      <c r="F585" s="43" t="n"/>
      <c r="G585" s="130" t="n">
        <v>308</v>
      </c>
      <c r="H585" s="130" t="n">
        <v>2026</v>
      </c>
      <c r="I585" s="41" t="inlineStr">
        <is>
          <t>Removal notice to “Deep learning with image-based autism spectrum disorder analysis: a systematic review”(Engineering Applications of Artificial Intelligence, (2024), 127, PA, (107185), (S0952197623013696), 10.1016/j.engappai.2023.107185)</t>
        </is>
      </c>
      <c r="J585" s="43" t="inlineStr">
        <is>
          <t>10.1016/j.engappai.2026.114266</t>
        </is>
      </c>
      <c r="K585" s="43" t="inlineStr">
        <is>
          <t>Zasim Uddin and Arif Shahriar and Nadim Mahamood and Fady Alnajjar and Ileas Pramanik and Atiqur Rahman Ahad</t>
        </is>
      </c>
      <c r="L585" s="41" t="inlineStr">
        <is>
          <t>Engineering Applications of Artificial Intelligence</t>
        </is>
      </c>
      <c r="M585" s="43" t="inlineStr">
        <is>
          <t>article</t>
        </is>
      </c>
      <c r="N585" s="43" t="inlineStr">
        <is>
          <t>Elsevier Ltd</t>
        </is>
      </c>
      <c r="O585" s="43">
        <f>'Actualizacion_430'!B309</f>
        <v/>
      </c>
      <c r="P585" s="41">
        <f>'Actualizacion_430'!C309</f>
        <v/>
      </c>
      <c r="Q585" s="43">
        <f>'Actualizacion_430'!D309</f>
        <v/>
      </c>
      <c r="R585" s="43">
        <f>'Actualizacion_430'!E309</f>
        <v/>
      </c>
      <c r="S585" s="41">
        <f>'Actualizacion_430'!G309</f>
        <v/>
      </c>
      <c r="T585" s="41">
        <f>'Actualizacion_430'!I309</f>
        <v/>
      </c>
      <c r="U585" s="41">
        <f>'Actualizacion_430'!J309</f>
        <v/>
      </c>
      <c r="V585" s="43">
        <f>'Actualizacion_430'!K309</f>
        <v/>
      </c>
      <c r="W585" s="43">
        <f>'Actualizacion_430'!L309</f>
        <v/>
      </c>
      <c r="X585" s="43" t="inlineStr">
        <is>
          <t>https://www.sciencedirect.com/science/article/pii/S0952197626005476</t>
        </is>
      </c>
      <c r="Y585" s="43" t="inlineStr">
        <is>
          <t>doi:10.1016/j.engappai.2026.114266</t>
        </is>
      </c>
      <c r="Z585" s="43" t="inlineStr">
        <is>
          <t>This article has been removed: please see Elsevier Policy on Article Withdrawal (https://www.elsevier.com/about/policies-and-standards/article-withdrawal). This article has been removed at the request of the Editor-in-Chief. Post-publication, the journal was alerted to concerns regarding a dataset cited in this study. It has been reported that the dataset contains images of patients without autism spectrum disorder (ASD) diagnosis. In addition, there is no information about informed patient consent. The journal contacted the authors for clarification, and they stated that they were not aware of these concerns. The Editor-in-Chief has determined that this article should be removed because some illustrative images from the dataset were republished. The authors agree with this removal. Apologies are offered to the readers of the journal.</t>
        </is>
      </c>
      <c r="AA585" s="43" t="inlineStr">
        <is>
          <t>title_abstract_plus_targeted_primary_source_verification</t>
        </is>
      </c>
      <c r="AB585" s="43">
        <f>COUNTIF($A$2:$A$707,A585)</f>
        <v/>
      </c>
    </row>
    <row r="586" ht="32" customHeight="1">
      <c r="A586" s="43" t="inlineStr">
        <is>
          <t>U-0309</t>
        </is>
      </c>
      <c r="B586" s="43" t="inlineStr">
        <is>
          <t>Update 2026</t>
        </is>
      </c>
      <c r="C586" s="43" t="inlineStr">
        <is>
          <t>Duplicate update record</t>
        </is>
      </c>
      <c r="D586" s="43" t="n">
        <v>309</v>
      </c>
      <c r="E586" s="43" t="n"/>
      <c r="F586" s="43" t="n"/>
      <c r="G586" s="130" t="n">
        <v>309</v>
      </c>
      <c r="H586" s="130" t="n">
        <v>2025</v>
      </c>
      <c r="I586" s="41" t="inlineStr">
        <is>
          <t>Real-Time Classification for EEG Data in Children With ASD Using Deep Learning Techniques</t>
        </is>
      </c>
      <c r="J586" s="43" t="inlineStr">
        <is>
          <t>10.1002/dneu.23009</t>
        </is>
      </c>
      <c r="K586" s="43" t="inlineStr">
        <is>
          <t>P L Lekshmylal and E Suresh Kumar and Ashalatha Radhakrishnan and G Shiny</t>
        </is>
      </c>
      <c r="L586" s="41" t="inlineStr">
        <is>
          <t>Developmental Neurobiology</t>
        </is>
      </c>
      <c r="M586" s="43" t="inlineStr">
        <is>
          <t>article</t>
        </is>
      </c>
      <c r="N586" s="43" t="inlineStr">
        <is>
          <t>John Wiley and Sons Inc</t>
        </is>
      </c>
      <c r="O586" s="43">
        <f>'Actualizacion_430'!B310</f>
        <v/>
      </c>
      <c r="P586" s="41">
        <f>'Actualizacion_430'!C310</f>
        <v/>
      </c>
      <c r="Q586" s="43">
        <f>'Actualizacion_430'!D310</f>
        <v/>
      </c>
      <c r="R586" s="43">
        <f>'Actualizacion_430'!E310</f>
        <v/>
      </c>
      <c r="S586" s="41">
        <f>'Actualizacion_430'!G310</f>
        <v/>
      </c>
      <c r="T586" s="41">
        <f>'Actualizacion_430'!I310</f>
        <v/>
      </c>
      <c r="U586" s="41">
        <f>'Actualizacion_430'!J310</f>
        <v/>
      </c>
      <c r="V586" s="43">
        <f>'Actualizacion_430'!K310</f>
        <v/>
      </c>
      <c r="W586" s="43">
        <f>'Actualizacion_430'!L310</f>
        <v/>
      </c>
      <c r="X586" s="43" t="inlineStr">
        <is>
          <t>https://doi.org/10.1002/dneu.23009</t>
        </is>
      </c>
      <c r="Y586" s="43" t="inlineStr">
        <is>
          <t>doi:10.1002/dneu.23009</t>
        </is>
      </c>
      <c r="Z586"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AA586" s="43" t="inlineStr">
        <is>
          <t>title_abstract_plus_targeted_primary_source_verification</t>
        </is>
      </c>
      <c r="AB586" s="43">
        <f>COUNTIF($A$2:$A$707,A586)</f>
        <v/>
      </c>
    </row>
    <row r="587" ht="32" customHeight="1">
      <c r="A587" s="43" t="inlineStr">
        <is>
          <t>U-0310</t>
        </is>
      </c>
      <c r="B587" s="43" t="inlineStr">
        <is>
          <t>Update 2026</t>
        </is>
      </c>
      <c r="C587" s="43" t="inlineStr">
        <is>
          <t>New record excluded</t>
        </is>
      </c>
      <c r="D587" s="43" t="n">
        <v>310</v>
      </c>
      <c r="E587" s="43" t="n"/>
      <c r="F587" s="43" t="n"/>
      <c r="G587" s="130" t="n">
        <v>310</v>
      </c>
      <c r="H587" s="130" t="n">
        <v>2026</v>
      </c>
      <c r="I587" s="41" t="inlineStr">
        <is>
          <t>Leveraging information theory to advance understanding of neurobiological mechanisms in autism spectrum disorder</t>
        </is>
      </c>
      <c r="J587" s="43" t="inlineStr">
        <is>
          <t>10.1016/j.infoh.2025.11.001</t>
        </is>
      </c>
      <c r="K587" s="43" t="inlineStr">
        <is>
          <t>Gerry Leisman</t>
        </is>
      </c>
      <c r="L587" s="41" t="inlineStr">
        <is>
          <t>Informatics and Health</t>
        </is>
      </c>
      <c r="M587" s="43" t="inlineStr">
        <is>
          <t>article</t>
        </is>
      </c>
      <c r="N587" s="43" t="inlineStr">
        <is>
          <t>KeAi Communications Co.</t>
        </is>
      </c>
      <c r="O587" s="43">
        <f>'Actualizacion_430'!B311</f>
        <v/>
      </c>
      <c r="P587" s="41">
        <f>'Actualizacion_430'!C311</f>
        <v/>
      </c>
      <c r="Q587" s="43">
        <f>'Actualizacion_430'!D311</f>
        <v/>
      </c>
      <c r="R587" s="43">
        <f>'Actualizacion_430'!E311</f>
        <v/>
      </c>
      <c r="S587" s="41">
        <f>'Actualizacion_430'!G311</f>
        <v/>
      </c>
      <c r="T587" s="41">
        <f>'Actualizacion_430'!I311</f>
        <v/>
      </c>
      <c r="U587" s="41">
        <f>'Actualizacion_430'!J311</f>
        <v/>
      </c>
      <c r="V587" s="43">
        <f>'Actualizacion_430'!K311</f>
        <v/>
      </c>
      <c r="W587" s="43">
        <f>'Actualizacion_430'!L311</f>
        <v/>
      </c>
      <c r="X587" s="43" t="inlineStr">
        <is>
          <t>https://www.sciencedirect.com/science/article/pii/S2949953425000414</t>
        </is>
      </c>
      <c r="Y587" s="43" t="inlineStr">
        <is>
          <t>doi:10.1016/j.infoh.2025.11.001</t>
        </is>
      </c>
      <c r="Z587" s="43" t="inlineStr">
        <is>
          <t>The paper investigates the neurobiological mechanisms underlying Autism Spectrum Disorder (ASD) through the application of advanced data science techniques, including neuroimaging and computational modeling. Both global and regional abnormalities are considered, with particular attention to cerebellar contributions that may influence motor and cognitive symptoms associated with ASD. By employing machine learning classifiers and information-theoretic approaches, significant patterns in neural data are uncovered that contribute to a deeper understanding of ASD's neurobiological underpinnings. Furthermore, integration of EEG connectivity studies with exploratory methods such as auditory neurofeedback and signal sonification—designed to modulate slow-wave (delta) activity—suggests preliminary potential for therapeutic application, though these approaches remain experimental. This comprehensive perspective aims to inform targeted interventions and enhance the understanding of ASD subtypes, ultimately contributing to improved outcomes for individuals affected by the disorder.</t>
        </is>
      </c>
      <c r="AA587" s="43" t="inlineStr">
        <is>
          <t>title_abstract_plus_targeted_primary_source_verification</t>
        </is>
      </c>
      <c r="AB587" s="43">
        <f>COUNTIF($A$2:$A$707,A587)</f>
        <v/>
      </c>
    </row>
    <row r="588" ht="32" customHeight="1">
      <c r="A588" s="43" t="inlineStr">
        <is>
          <t>U-0311</t>
        </is>
      </c>
      <c r="B588" s="43" t="inlineStr">
        <is>
          <t>Update 2026</t>
        </is>
      </c>
      <c r="C588" s="43" t="inlineStr">
        <is>
          <t>New record excluded</t>
        </is>
      </c>
      <c r="D588" s="43" t="n">
        <v>311</v>
      </c>
      <c r="E588" s="43" t="n"/>
      <c r="F588" s="43" t="n"/>
      <c r="G588" s="130" t="n">
        <v>311</v>
      </c>
      <c r="H588" s="130" t="n">
        <v>2026</v>
      </c>
      <c r="I588" s="41" t="inlineStr">
        <is>
          <t>Intelligent neurobehavioral analysis: A comprehensive review of multimodal data and integrative AI-based computational techniques for autism spectrum disorder detection</t>
        </is>
      </c>
      <c r="J588" s="43" t="inlineStr">
        <is>
          <t>10.1016/j.cosrev.2026.100992</t>
        </is>
      </c>
      <c r="K588" s="43" t="inlineStr">
        <is>
          <t>K Nithya and C R Dhivyaa and A Devipriya and C Sharmila</t>
        </is>
      </c>
      <c r="L588" s="41" t="inlineStr">
        <is>
          <t>Computer Science Review</t>
        </is>
      </c>
      <c r="M588" s="43" t="inlineStr">
        <is>
          <t>article</t>
        </is>
      </c>
      <c r="N588" s="43" t="inlineStr">
        <is>
          <t>Elsevier Ireland Ltd</t>
        </is>
      </c>
      <c r="O588" s="43">
        <f>'Actualizacion_430'!B312</f>
        <v/>
      </c>
      <c r="P588" s="41">
        <f>'Actualizacion_430'!C312</f>
        <v/>
      </c>
      <c r="Q588" s="43">
        <f>'Actualizacion_430'!D312</f>
        <v/>
      </c>
      <c r="R588" s="43">
        <f>'Actualizacion_430'!E312</f>
        <v/>
      </c>
      <c r="S588" s="41">
        <f>'Actualizacion_430'!G312</f>
        <v/>
      </c>
      <c r="T588" s="41">
        <f>'Actualizacion_430'!I312</f>
        <v/>
      </c>
      <c r="U588" s="41">
        <f>'Actualizacion_430'!J312</f>
        <v/>
      </c>
      <c r="V588" s="43">
        <f>'Actualizacion_430'!K312</f>
        <v/>
      </c>
      <c r="W588" s="43">
        <f>'Actualizacion_430'!L312</f>
        <v/>
      </c>
      <c r="X588" s="43" t="inlineStr">
        <is>
          <t>https://www.sciencedirect.com/science/article/pii/S1574013726001000</t>
        </is>
      </c>
      <c r="Y588" s="43" t="inlineStr">
        <is>
          <t>doi:10.1016/j.cosrev.2026.100992</t>
        </is>
      </c>
      <c r="Z588" s="43" t="inlineStr">
        <is>
          <t>Autism Spectrum Disorder (ASD) presents a wide range of behavioural and neurological characteristics, making accurate diagnosis a significant clinical challenge. In recent years, artificial intelligence (AI) has emerged as a powerful tool in supporting ASD detection through computational analysis of diverse data modalities. The review provides a detailed examination of the current landscape of AI-driven ASD research, with a particular emphasis on modality-specific datasets, data processing pipelines, and classification techniques. It discusses commonly used datasets derived from neuroimaging, EEG, eye-tracking, speech, facial expression, and behavioural assessments, and critically evaluates their characteristics, limitations, and representational diversity. It further explores data processing methods such as artifact removal, normalization, segmentation, and feature selection that enhance data quality and model performance. A comparative analysis of machine learning, deep learning, transfer learning, and transformer-based approaches is presented by highlighting the strength of the models in ASD classification. Additionally, the review synthesizes existing trends, identifies methodological gaps, and outlines the key challenges faced by researchers. The reviewed studies show that deep learning approaches achieve higher classification accuracy than conventional machine learning models, especially in neuroimaging and EEG-based ASD detection. The review also identifies an increasing focus on multimodal fusion and transformer-based frameworks which demonstrate improved robustness and generalization across datasets. The study aims to develop robust, efficient, and clinically effective AI models for ASD assessment and intervention planning.</t>
        </is>
      </c>
      <c r="AA588" s="43" t="inlineStr">
        <is>
          <t>title_abstract_plus_targeted_primary_source_verification</t>
        </is>
      </c>
      <c r="AB588" s="43">
        <f>COUNTIF($A$2:$A$707,A588)</f>
        <v/>
      </c>
    </row>
    <row r="589" ht="32" customHeight="1">
      <c r="A589" s="43" t="inlineStr">
        <is>
          <t>U-0312</t>
        </is>
      </c>
      <c r="B589" s="43" t="inlineStr">
        <is>
          <t>Update 2026</t>
        </is>
      </c>
      <c r="C589" s="43" t="inlineStr">
        <is>
          <t>Duplicate update record</t>
        </is>
      </c>
      <c r="D589" s="43" t="n">
        <v>312</v>
      </c>
      <c r="E589" s="43" t="n"/>
      <c r="F589" s="43" t="n"/>
      <c r="G589" s="130" t="n">
        <v>312</v>
      </c>
      <c r="H589" s="130" t="n">
        <v>2026</v>
      </c>
      <c r="I589" s="41" t="inlineStr">
        <is>
          <t>Empowering caregivers of individuals with autism spectrum disorder through sensor-based monitoring of emotional dysregulation: A scoping review</t>
        </is>
      </c>
      <c r="J589" s="43" t="inlineStr">
        <is>
          <t>10.1016/j.ijmedinf.2026.106262</t>
        </is>
      </c>
      <c r="K589" s="43" t="inlineStr">
        <is>
          <t>Moid Sandhu and Siddique Latif and Andrew Bayor and Wei Lu and Mahnoosh Kholghi and Deepa Prabhu and David Silvera-Tawil</t>
        </is>
      </c>
      <c r="L589" s="41" t="inlineStr">
        <is>
          <t>International Journal of Medical Informatics</t>
        </is>
      </c>
      <c r="M589" s="43" t="inlineStr">
        <is>
          <t>article</t>
        </is>
      </c>
      <c r="N589" s="43" t="inlineStr">
        <is>
          <t>Elsevier Ireland Ltd</t>
        </is>
      </c>
      <c r="O589" s="43">
        <f>'Actualizacion_430'!B313</f>
        <v/>
      </c>
      <c r="P589" s="41">
        <f>'Actualizacion_430'!C313</f>
        <v/>
      </c>
      <c r="Q589" s="43">
        <f>'Actualizacion_430'!D313</f>
        <v/>
      </c>
      <c r="R589" s="43">
        <f>'Actualizacion_430'!E313</f>
        <v/>
      </c>
      <c r="S589" s="41">
        <f>'Actualizacion_430'!G313</f>
        <v/>
      </c>
      <c r="T589" s="41">
        <f>'Actualizacion_430'!I313</f>
        <v/>
      </c>
      <c r="U589" s="41">
        <f>'Actualizacion_430'!J313</f>
        <v/>
      </c>
      <c r="V589" s="43">
        <f>'Actualizacion_430'!K313</f>
        <v/>
      </c>
      <c r="W589" s="43">
        <f>'Actualizacion_430'!L313</f>
        <v/>
      </c>
      <c r="X589" s="43" t="inlineStr">
        <is>
          <t>https://doi.org/10.1016/j.ijmedinf.2026.106262</t>
        </is>
      </c>
      <c r="Y589" s="43" t="inlineStr">
        <is>
          <t>doi:10.1016/j.ijmedinf.2026.106262</t>
        </is>
      </c>
      <c r="Z589"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AA589" s="43" t="inlineStr">
        <is>
          <t>title_abstract_plus_targeted_primary_source_verification</t>
        </is>
      </c>
      <c r="AB589" s="43">
        <f>COUNTIF($A$2:$A$707,A589)</f>
        <v/>
      </c>
    </row>
    <row r="590" ht="32" customHeight="1">
      <c r="A590" s="43" t="inlineStr">
        <is>
          <t>U-0313</t>
        </is>
      </c>
      <c r="B590" s="43" t="inlineStr">
        <is>
          <t>Update 2026</t>
        </is>
      </c>
      <c r="C590" s="43" t="inlineStr">
        <is>
          <t>New full-text included (open full text)</t>
        </is>
      </c>
      <c r="D590" s="43" t="n">
        <v>313</v>
      </c>
      <c r="E590" s="43" t="n"/>
      <c r="F590" s="43" t="n"/>
      <c r="G590" s="130" t="n">
        <v>313</v>
      </c>
      <c r="H590" s="130" t="n">
        <v>2026</v>
      </c>
      <c r="I590" s="41" t="inlineStr">
        <is>
          <t>Metaheuristic hyperparameter optimization of deep neural networks for demographic-aware autism spectrum disorder classification.</t>
        </is>
      </c>
      <c r="J590" s="43" t="inlineStr">
        <is>
          <t>10.1038/s41598-026-58789-0</t>
        </is>
      </c>
      <c r="K590" s="43" t="inlineStr">
        <is>
          <t>Mohammed Aly and Naif M Alotaibi</t>
        </is>
      </c>
      <c r="L590" s="41" t="inlineStr">
        <is>
          <t>Scientific reports</t>
        </is>
      </c>
      <c r="M590" s="43" t="inlineStr">
        <is>
          <t>article</t>
        </is>
      </c>
      <c r="N590" s="43" t="inlineStr">
        <is>
          <t>Nature Research</t>
        </is>
      </c>
      <c r="O590" s="43">
        <f>'Actualizacion_430'!B314</f>
        <v/>
      </c>
      <c r="P590" s="41">
        <f>'Actualizacion_430'!C314</f>
        <v/>
      </c>
      <c r="Q590" s="43">
        <f>'Actualizacion_430'!D314</f>
        <v/>
      </c>
      <c r="R590" s="43">
        <f>'Actualizacion_430'!E314</f>
        <v/>
      </c>
      <c r="S590" s="41">
        <f>'Actualizacion_430'!G314</f>
        <v/>
      </c>
      <c r="T590" s="41">
        <f>'Actualizacion_430'!I314</f>
        <v/>
      </c>
      <c r="U590" s="41">
        <f>'Actualizacion_430'!J314</f>
        <v/>
      </c>
      <c r="V590" s="43">
        <f>'Actualizacion_430'!K314</f>
        <v/>
      </c>
      <c r="W590" s="43">
        <f>'Actualizacion_430'!L314</f>
        <v/>
      </c>
      <c r="X590" s="43" t="inlineStr">
        <is>
          <t>http://www.ncbi.nlm.nih.gov/pubmed/42374059 http://www.pubmedcentral.nih.gov/articlerender.fcgi?artid=PMC13316114</t>
        </is>
      </c>
      <c r="Y590" s="43" t="inlineStr">
        <is>
          <t>doi:10.1038/s41598-026-58789-0</t>
        </is>
      </c>
      <c r="Z590" s="43"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AA590" s="43" t="inlineStr">
        <is>
          <t>title_abstract_plus_targeted_primary_source_verification</t>
        </is>
      </c>
      <c r="AB590" s="43">
        <f>COUNTIF($A$2:$A$707,A590)</f>
        <v/>
      </c>
    </row>
    <row r="591" ht="32" customHeight="1">
      <c r="A591" s="43" t="inlineStr">
        <is>
          <t>U-0314</t>
        </is>
      </c>
      <c r="B591" s="43" t="inlineStr">
        <is>
          <t>Update 2026</t>
        </is>
      </c>
      <c r="C591" s="43" t="inlineStr">
        <is>
          <t>New record excluded</t>
        </is>
      </c>
      <c r="D591" s="43" t="n">
        <v>314</v>
      </c>
      <c r="E591" s="43" t="n"/>
      <c r="F591" s="43" t="n"/>
      <c r="G591" s="130" t="n">
        <v>314</v>
      </c>
      <c r="H591" s="130" t="n">
        <v>2026</v>
      </c>
      <c r="I591" s="41" t="inlineStr">
        <is>
          <t>Comparative analysis of BORIS, Ethovision, DeepLabCut, and SimBA for quantifying autism spectrum disorder-like behaviors in the valproic acid mouse model</t>
        </is>
      </c>
      <c r="J591" s="43" t="inlineStr">
        <is>
          <t>10.1016/j.neulet.2026.138542</t>
        </is>
      </c>
      <c r="K591" s="43" t="inlineStr">
        <is>
          <t>Zineb Bouargane and Francisco E Olucha-Bordonau and Mohammed Bennis and Saadia Ba-M’hamed and Fatima Zahra Lamghari-Moubarrad</t>
        </is>
      </c>
      <c r="L591" s="41" t="inlineStr">
        <is>
          <t>Neuroscience Letters</t>
        </is>
      </c>
      <c r="M591" s="43" t="inlineStr">
        <is>
          <t>article</t>
        </is>
      </c>
      <c r="N591" s="43" t="inlineStr">
        <is>
          <t>Elsevier Ireland Ltd</t>
        </is>
      </c>
      <c r="O591" s="43">
        <f>'Actualizacion_430'!B315</f>
        <v/>
      </c>
      <c r="P591" s="41">
        <f>'Actualizacion_430'!C315</f>
        <v/>
      </c>
      <c r="Q591" s="43">
        <f>'Actualizacion_430'!D315</f>
        <v/>
      </c>
      <c r="R591" s="43">
        <f>'Actualizacion_430'!E315</f>
        <v/>
      </c>
      <c r="S591" s="41">
        <f>'Actualizacion_430'!G315</f>
        <v/>
      </c>
      <c r="T591" s="41">
        <f>'Actualizacion_430'!I315</f>
        <v/>
      </c>
      <c r="U591" s="41">
        <f>'Actualizacion_430'!J315</f>
        <v/>
      </c>
      <c r="V591" s="43">
        <f>'Actualizacion_430'!K315</f>
        <v/>
      </c>
      <c r="W591" s="43">
        <f>'Actualizacion_430'!L315</f>
        <v/>
      </c>
      <c r="X591" s="43" t="inlineStr">
        <is>
          <t>https://www.sciencedirect.com/science/article/pii/S0304394026000406</t>
        </is>
      </c>
      <c r="Y591" s="43" t="inlineStr">
        <is>
          <t>doi:10.1016/j.neulet.2026.138542</t>
        </is>
      </c>
      <c r="Z591" s="43" t="inlineStr">
        <is>
          <t>Preclinical research often relies on animal observation and subsequent behavioral analysis to study brain function; however, traditional methods are considered time-consuming and prone to human error. In contrast, emerging machine learning (ML) approaches now enable rapid, objective, and high-resolution behavioral assessment, such as DeepLabCut (DLC), combined with post-processing tools like Simple Behavioral Analysis (SimBA), which allow high-resolution behavioral classification. DLC provides accurate markerless tracking, while SimBA improves sensitivity and reliability in behavior identification. This study tests the hypothesis that pose-estimation–based behavioral analysis increases sensitivity for detecting functionally relevant impairments in social investigation and motor pattern organization in the valproic acid (VPA) mouse model of ASD, compared with conventional semi-automated tracking (Ethovision) and manual scoring (BORIS). Our results revealed significant and consistent core ASD-like symptoms in VPA-exposed mice across all methods. In the 3-chamber test, the tracking of the animal’s nose provided greater precision and accuracy in detecting sociability deficits in VPA-exposed mice compared to the Ethovision analysis method. Correlation and Bland-Altman analyses indicated moderate agreement between both approaches for chamber time, but low concordance for the time in the proximity of the cages. Additionally, VPA-exposed mice exhibited significantly more repetitive behaviors (self-grooming and rearing) across both scoring methods. Indeed, DLC and BORIS scoring results demonstrated a higher correlation coefficient and a lower bias in the Bland-Altman analysis. Overall, this study demonstrates that integrating DLC and SimBA enhances behavioral scoring precision, overcomes limitations of conventional methods, and surpasses commercial automated tracking systems in detecting ASD-like phenotypes in mice.</t>
        </is>
      </c>
      <c r="AA591" s="43" t="inlineStr">
        <is>
          <t>title_abstract_plus_targeted_primary_source_verification</t>
        </is>
      </c>
      <c r="AB591" s="43">
        <f>COUNTIF($A$2:$A$707,A591)</f>
        <v/>
      </c>
    </row>
    <row r="592" ht="32" customHeight="1">
      <c r="A592" s="43" t="inlineStr">
        <is>
          <t>U-0315</t>
        </is>
      </c>
      <c r="B592" s="43" t="inlineStr">
        <is>
          <t>Update 2026</t>
        </is>
      </c>
      <c r="C592" s="43" t="inlineStr">
        <is>
          <t>New record excluded</t>
        </is>
      </c>
      <c r="D592" s="43" t="n">
        <v>315</v>
      </c>
      <c r="E592" s="43" t="n"/>
      <c r="F592" s="43" t="n"/>
      <c r="G592" s="130" t="n">
        <v>315</v>
      </c>
      <c r="H592" s="130" t="n">
        <v>2026</v>
      </c>
      <c r="I592" s="41" t="inlineStr">
        <is>
          <t>When picky eating becomes pathologic: scurvy in a child with autism</t>
        </is>
      </c>
      <c r="J592" s="43" t="inlineStr">
        <is>
          <t>10.1016/j.amjms.2025.12.449</t>
        </is>
      </c>
      <c r="K592" s="43" t="inlineStr">
        <is>
          <t>M Mallory and A Patel and A Byrd and D Long</t>
        </is>
      </c>
      <c r="L592" s="41" t="inlineStr">
        <is>
          <t>The American Journal of the Medical Sciences</t>
        </is>
      </c>
      <c r="M592" s="43" t="inlineStr">
        <is>
          <t>article</t>
        </is>
      </c>
      <c r="N592" s="43" t="inlineStr">
        <is>
          <t>Elsevier BV</t>
        </is>
      </c>
      <c r="O592" s="43">
        <f>'Actualizacion_430'!B316</f>
        <v/>
      </c>
      <c r="P592" s="41">
        <f>'Actualizacion_430'!C316</f>
        <v/>
      </c>
      <c r="Q592" s="43">
        <f>'Actualizacion_430'!D316</f>
        <v/>
      </c>
      <c r="R592" s="43">
        <f>'Actualizacion_430'!E316</f>
        <v/>
      </c>
      <c r="S592" s="41">
        <f>'Actualizacion_430'!G316</f>
        <v/>
      </c>
      <c r="T592" s="41">
        <f>'Actualizacion_430'!I316</f>
        <v/>
      </c>
      <c r="U592" s="41">
        <f>'Actualizacion_430'!J316</f>
        <v/>
      </c>
      <c r="V592" s="43">
        <f>'Actualizacion_430'!K316</f>
        <v/>
      </c>
      <c r="W592" s="43">
        <f>'Actualizacion_430'!L316</f>
        <v/>
      </c>
      <c r="X592" s="43" t="inlineStr">
        <is>
          <t>https://www.sciencedirect.com/science/article/pii/S0002962925017288</t>
        </is>
      </c>
      <c r="Y592" s="43" t="inlineStr">
        <is>
          <t>doi:10.1016/j.amjms.2025.12.449</t>
        </is>
      </c>
      <c r="Z592" s="43" t="inlineStr">
        <is>
          <t>Case Report Autism spectrum disorder (ASD) is frequently associated with avoidant/restrictive food intake disorder (ARFID), placing children at risk for micronutrient deficiencies even in high-income countries. Vitamin C deficiency (scurvy) is an underrecognized complication increasingly reported in this population. It classically presents with bone pain, limp, refusal to bear weight, petechiae, and gingival bleeding, but symptoms often mimic infection, malignancy, or rheumatologic disease, delaying diagnosis. A six-year-old girl with ASD, food aversion, ankle contractures, and 12% weight loss over 5 months presented to the Emergency Department (ED) with 11 days of worsening gait. Previously active, she developed bilateral hip pain progressing to the inability to walk. In the ED, she refused to bear weight due to pain. On exam, she had limited active and passive hip range of motion. She was afebrile with mildly elevated CRP of 27.1 mg/L and ESR of 64 mm/hr, normal WBC, and unremarkable extremity radiographs. Pelvic MRI showed abnormal marrow signals in the pelvis, sacrum, and proximal femora with juxtacortical edema, without necrosis or effusion. In conjunction with Orthopedics, infection was deemed less likely. Hematology/Oncology was consulted, who recommended Uric acid 6.4 (1.9-5.4 mg/dL) and LDH 159 (192-321 U/L), along with bone marrow biopsy. Bone marrow showed no malignancy, and uric acid and LDH normalized. Further history and exam revealed a diet primarily consisting of oatmeal as well as swollen, bleeding gums. Scurvy was highly suspected, and vitamin C level was confirmed at &lt;0.1 mg/dL. Additional deficiencies included vitamin D, vitamin A, and iron. She was treated with oral vitamin C (250 mg daily for one week, then 100 mg) plus a multivitamin, with Physical Therapy noting improved lower extremity range of motion within 3 days and full return to baseline function without deficits by 7 weeks post-admission. Though historically linked to malnutrition, scurvy persists in developed countries, especially in children with ASD or ARFID. Symptoms are nonspecific and often prompt extensive workup for infection or malignancy. Defective collagen synthesis causes impaired bone formation, hemorrhage, and pain. Dietary history is therefore critical, as many affected children have selective eating despite normal growth. Diagnosis is confirmed by serum ascorbic acid, and supplementation typically restores ambulation within days to weeks. Reports of scurvy in ASD highlight the need for increased surveillance in this population. Scurvy is rare but important to consider in children with autism and restrictive eating. Musculoskeletal complaints with mucocutaneous findings should prompt evaluation for vitamin deficiencies. Untreated scurvy risks fractures and bleeding but is rapidly reversible with supplementation. Routine micronutrient screening in ASD or ARFID is recommended for early recognition and prevention.</t>
        </is>
      </c>
      <c r="AA592" s="43" t="inlineStr">
        <is>
          <t>title_abstract_plus_targeted_primary_source_verification</t>
        </is>
      </c>
      <c r="AB592" s="43">
        <f>COUNTIF($A$2:$A$707,A592)</f>
        <v/>
      </c>
    </row>
    <row r="593" ht="32" customHeight="1">
      <c r="A593" s="43" t="inlineStr">
        <is>
          <t>U-0316</t>
        </is>
      </c>
      <c r="B593" s="43" t="inlineStr">
        <is>
          <t>Update 2026</t>
        </is>
      </c>
      <c r="C593" s="43" t="inlineStr">
        <is>
          <t>New provisional candidate</t>
        </is>
      </c>
      <c r="D593" s="43" t="n">
        <v>316</v>
      </c>
      <c r="E593" s="43" t="n"/>
      <c r="F593" s="43" t="n"/>
      <c r="G593" s="130" t="n">
        <v>316</v>
      </c>
      <c r="H593" s="130" t="n">
        <v>2025</v>
      </c>
      <c r="I593" s="41" t="inlineStr">
        <is>
          <t>Identifying Immune-related Molecular Biomarkers in Autism Spectrum Disorder Using Data-independent Acquisition Proteomics and Machine Learning.</t>
        </is>
      </c>
      <c r="J593" s="43" t="inlineStr">
        <is>
          <t>10.3791/68949</t>
        </is>
      </c>
      <c r="K593" s="43" t="inlineStr">
        <is>
          <t>Jun He and Qingqing Hu and Sifeng Wang and Xiaohui Gong and Ni Gan and Li Huang and Haofeng Chen and Jie Dai and Hong Yu and Shuanglin Xiang and Xiangwen Peng</t>
        </is>
      </c>
      <c r="L593" s="41" t="inlineStr">
        <is>
          <t>Journal of visualized experiments : JoVE</t>
        </is>
      </c>
      <c r="M593" s="43" t="inlineStr">
        <is>
          <t>article</t>
        </is>
      </c>
      <c r="N593" s="43" t="inlineStr">
        <is>
          <t>MyJoVE Corporation</t>
        </is>
      </c>
      <c r="O593" s="43">
        <f>'Actualizacion_430'!B317</f>
        <v/>
      </c>
      <c r="P593" s="41">
        <f>'Actualizacion_430'!C317</f>
        <v/>
      </c>
      <c r="Q593" s="43">
        <f>'Actualizacion_430'!D317</f>
        <v/>
      </c>
      <c r="R593" s="43">
        <f>'Actualizacion_430'!E317</f>
        <v/>
      </c>
      <c r="S593" s="41">
        <f>'Actualizacion_430'!G317</f>
        <v/>
      </c>
      <c r="T593" s="41">
        <f>'Actualizacion_430'!I317</f>
        <v/>
      </c>
      <c r="U593" s="41">
        <f>'Actualizacion_430'!J317</f>
        <v/>
      </c>
      <c r="V593" s="43">
        <f>'Actualizacion_430'!K317</f>
        <v/>
      </c>
      <c r="W593" s="43">
        <f>'Actualizacion_430'!L317</f>
        <v/>
      </c>
      <c r="X593" s="43" t="inlineStr">
        <is>
          <t>http://www.ncbi.nlm.nih.gov/pubmed/41082469</t>
        </is>
      </c>
      <c r="Y593" s="43" t="inlineStr">
        <is>
          <t>doi:10.3791/68949</t>
        </is>
      </c>
      <c r="Z593" s="43"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AA593" s="43" t="inlineStr">
        <is>
          <t>title_abstract_plus_targeted_primary_source_verification</t>
        </is>
      </c>
      <c r="AB593" s="43">
        <f>COUNTIF($A$2:$A$707,A593)</f>
        <v/>
      </c>
    </row>
    <row r="594" ht="32" customHeight="1">
      <c r="A594" s="43" t="inlineStr">
        <is>
          <t>U-0317</t>
        </is>
      </c>
      <c r="B594" s="43" t="inlineStr">
        <is>
          <t>Update 2026</t>
        </is>
      </c>
      <c r="C594" s="43" t="inlineStr">
        <is>
          <t>Duplicate update record</t>
        </is>
      </c>
      <c r="D594" s="43" t="n">
        <v>317</v>
      </c>
      <c r="E594" s="43" t="n"/>
      <c r="F594" s="43" t="n"/>
      <c r="G594" s="130" t="n">
        <v>317</v>
      </c>
      <c r="H594" s="130" t="n">
        <v>2026</v>
      </c>
      <c r="I594" s="41" t="inlineStr">
        <is>
          <t>A novel hybrid deep learning model using MEResNextfor autism spectrum disorder detection</t>
        </is>
      </c>
      <c r="J594" s="43" t="inlineStr">
        <is>
          <t>10.1016/j.compbiolchem.2025.108619</t>
        </is>
      </c>
      <c r="K594" s="43" t="inlineStr">
        <is>
          <t>Saloni Rai</t>
        </is>
      </c>
      <c r="L594" s="41" t="inlineStr">
        <is>
          <t>Computational Biology and Chemistry</t>
        </is>
      </c>
      <c r="M594" s="43" t="inlineStr">
        <is>
          <t>article</t>
        </is>
      </c>
      <c r="N594" s="43" t="inlineStr">
        <is>
          <t>Elsevier Ltd</t>
        </is>
      </c>
      <c r="O594" s="43">
        <f>'Actualizacion_430'!B318</f>
        <v/>
      </c>
      <c r="P594" s="41">
        <f>'Actualizacion_430'!C318</f>
        <v/>
      </c>
      <c r="Q594" s="43">
        <f>'Actualizacion_430'!D318</f>
        <v/>
      </c>
      <c r="R594" s="43">
        <f>'Actualizacion_430'!E318</f>
        <v/>
      </c>
      <c r="S594" s="41">
        <f>'Actualizacion_430'!G318</f>
        <v/>
      </c>
      <c r="T594" s="41">
        <f>'Actualizacion_430'!I318</f>
        <v/>
      </c>
      <c r="U594" s="41">
        <f>'Actualizacion_430'!J318</f>
        <v/>
      </c>
      <c r="V594" s="43">
        <f>'Actualizacion_430'!K318</f>
        <v/>
      </c>
      <c r="W594" s="43">
        <f>'Actualizacion_430'!L318</f>
        <v/>
      </c>
      <c r="X594" s="43" t="inlineStr">
        <is>
          <t>https://doi.org/10.1016/j.compbiolchem.2025.108619</t>
        </is>
      </c>
      <c r="Y594" s="43" t="inlineStr">
        <is>
          <t>doi:10.1016/j.compbiolchem.2025.108619</t>
        </is>
      </c>
      <c r="Z594"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AA594" s="43" t="inlineStr">
        <is>
          <t>title_abstract_plus_targeted_primary_source_verification</t>
        </is>
      </c>
      <c r="AB594" s="43">
        <f>COUNTIF($A$2:$A$707,A594)</f>
        <v/>
      </c>
    </row>
    <row r="595" ht="32" customHeight="1">
      <c r="A595" s="43" t="inlineStr">
        <is>
          <t>U-0318</t>
        </is>
      </c>
      <c r="B595" s="43" t="inlineStr">
        <is>
          <t>Update 2026</t>
        </is>
      </c>
      <c r="C595" s="43" t="inlineStr">
        <is>
          <t>New record excluded</t>
        </is>
      </c>
      <c r="D595" s="43" t="n">
        <v>318</v>
      </c>
      <c r="E595" s="43" t="n"/>
      <c r="F595" s="43" t="n"/>
      <c r="G595" s="130" t="n">
        <v>318</v>
      </c>
      <c r="H595" s="130" t="n">
        <v>2026</v>
      </c>
      <c r="I595" s="41" t="inlineStr">
        <is>
          <t>Linking rare variants to cell-type function in profound autism with brain transcriptomics and foundation models</t>
        </is>
      </c>
      <c r="J595" s="43" t="inlineStr">
        <is>
          <t>10.1016/j.xgen.2026.101192</t>
        </is>
      </c>
      <c r="K595" s="43" t="inlineStr">
        <is>
          <t>Alma Dubuc and Thomas Renne and Guillaume Huguet and Sébastien Jacquemont and Tomasz Nowakowski</t>
        </is>
      </c>
      <c r="L595" s="41" t="inlineStr">
        <is>
          <t>Cell Genomics</t>
        </is>
      </c>
      <c r="M595" s="43" t="inlineStr">
        <is>
          <t>article</t>
        </is>
      </c>
      <c r="N595" s="43" t="inlineStr">
        <is>
          <t>Cell Press</t>
        </is>
      </c>
      <c r="O595" s="43">
        <f>'Actualizacion_430'!B319</f>
        <v/>
      </c>
      <c r="P595" s="41">
        <f>'Actualizacion_430'!C319</f>
        <v/>
      </c>
      <c r="Q595" s="43">
        <f>'Actualizacion_430'!D319</f>
        <v/>
      </c>
      <c r="R595" s="43">
        <f>'Actualizacion_430'!E319</f>
        <v/>
      </c>
      <c r="S595" s="41">
        <f>'Actualizacion_430'!G319</f>
        <v/>
      </c>
      <c r="T595" s="41">
        <f>'Actualizacion_430'!I319</f>
        <v/>
      </c>
      <c r="U595" s="41">
        <f>'Actualizacion_430'!J319</f>
        <v/>
      </c>
      <c r="V595" s="43">
        <f>'Actualizacion_430'!K319</f>
        <v/>
      </c>
      <c r="W595" s="43">
        <f>'Actualizacion_430'!L319</f>
        <v/>
      </c>
      <c r="X595" s="43" t="inlineStr">
        <is>
          <t>https://www.sciencedirect.com/science/article/pii/S2666979X26000546</t>
        </is>
      </c>
      <c r="Y595" s="43" t="inlineStr">
        <is>
          <t>doi:10.1016/j.xgen.2026.101192</t>
        </is>
      </c>
      <c r="Z595" s="43" t="inlineStr">
        <is>
          <t>Genetic association studies have identified numerous genes harboring protein-disrupting variants in individuals with profound autism, but identifying convergent points of vulnerability remains challenging. We discuss how brain transcriptomic resources help decode the cellular consequences of these rare gene-disrupting variants. The functional interpretation of genetic associations has largely relied on gene ontologies and protein-interaction networks, with newer approaches leveraging single-cell expression to estimate cellular enrichment. However, the broad expression of many autism-associated genes confounds cell-type-specific effects. We therefore propose a framework quantifying the trade-off between a gene’s cell-type specificity and sensitivity. The limited overlap between genetic associations and transcriptomic alterations in autistic brains prompts a discussion about causality. We examine whether foundation models linking genetic variation to cell-type transcriptomes could clarify the cellular functions affected by autism-associated variants. By combining experimental perturbations, artificial-intelligence-driven inference, and postmortem validation, we propose a unifying mechanistic framework for rare-variant liability in autism.</t>
        </is>
      </c>
      <c r="AA595" s="43" t="inlineStr">
        <is>
          <t>title_abstract_plus_targeted_primary_source_verification</t>
        </is>
      </c>
      <c r="AB595" s="43">
        <f>COUNTIF($A$2:$A$707,A595)</f>
        <v/>
      </c>
    </row>
    <row r="596" ht="32" customHeight="1">
      <c r="A596" s="43" t="inlineStr">
        <is>
          <t>U-0319</t>
        </is>
      </c>
      <c r="B596" s="43" t="inlineStr">
        <is>
          <t>Update 2026</t>
        </is>
      </c>
      <c r="C596" s="43" t="inlineStr">
        <is>
          <t>New provisional candidate</t>
        </is>
      </c>
      <c r="D596" s="43" t="n">
        <v>319</v>
      </c>
      <c r="E596" s="43" t="n"/>
      <c r="F596" s="43" t="n"/>
      <c r="G596" s="130" t="n">
        <v>319</v>
      </c>
      <c r="H596" s="130" t="n">
        <v>2025</v>
      </c>
      <c r="I596" s="41" t="inlineStr">
        <is>
          <t>Enhanced detection of autism spectrum disorder through neuroimaging data using stack classifier ensembled with modified VGG-19</t>
        </is>
      </c>
      <c r="J596" s="43" t="inlineStr">
        <is>
          <t>10.1177/02841851251333974</t>
        </is>
      </c>
      <c r="K596" s="43" t="inlineStr">
        <is>
          <t>Yazeed Alashban</t>
        </is>
      </c>
      <c r="L596" s="41" t="inlineStr">
        <is>
          <t>Acta Radiologica</t>
        </is>
      </c>
      <c r="M596" s="43" t="inlineStr">
        <is>
          <t>article</t>
        </is>
      </c>
      <c r="N596" s="43" t="inlineStr">
        <is>
          <t>SAGE Publications Inc.</t>
        </is>
      </c>
      <c r="O596" s="43">
        <f>'Actualizacion_430'!B320</f>
        <v/>
      </c>
      <c r="P596" s="41">
        <f>'Actualizacion_430'!C320</f>
        <v/>
      </c>
      <c r="Q596" s="43">
        <f>'Actualizacion_430'!D320</f>
        <v/>
      </c>
      <c r="R596" s="43">
        <f>'Actualizacion_430'!E320</f>
        <v/>
      </c>
      <c r="S596" s="41">
        <f>'Actualizacion_430'!G320</f>
        <v/>
      </c>
      <c r="T596" s="41">
        <f>'Actualizacion_430'!I320</f>
        <v/>
      </c>
      <c r="U596" s="41">
        <f>'Actualizacion_430'!J320</f>
        <v/>
      </c>
      <c r="V596" s="43">
        <f>'Actualizacion_430'!K320</f>
        <v/>
      </c>
      <c r="W596" s="43">
        <f>'Actualizacion_430'!L320</f>
        <v/>
      </c>
      <c r="X596" s="43" t="inlineStr">
        <is>
          <t>https://doi.org/10.1177/02841851251333974</t>
        </is>
      </c>
      <c r="Y596" s="43" t="inlineStr">
        <is>
          <t>doi:10.1177/02841851251333974</t>
        </is>
      </c>
      <c r="Z596" s="43"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AA596" s="43" t="inlineStr">
        <is>
          <t>title_abstract_plus_targeted_primary_source_verification</t>
        </is>
      </c>
      <c r="AB596" s="43">
        <f>COUNTIF($A$2:$A$707,A596)</f>
        <v/>
      </c>
    </row>
    <row r="597" ht="32" customHeight="1">
      <c r="A597" s="43" t="inlineStr">
        <is>
          <t>U-0320</t>
        </is>
      </c>
      <c r="B597" s="43" t="inlineStr">
        <is>
          <t>Update 2026</t>
        </is>
      </c>
      <c r="C597" s="43" t="inlineStr">
        <is>
          <t>New record excluded</t>
        </is>
      </c>
      <c r="D597" s="43" t="n">
        <v>320</v>
      </c>
      <c r="E597" s="43" t="n"/>
      <c r="F597" s="43" t="n"/>
      <c r="G597" s="130" t="n">
        <v>320</v>
      </c>
      <c r="H597" s="130" t="n">
        <v>2026</v>
      </c>
      <c r="I597" s="41" t="inlineStr">
        <is>
          <t>Behavioral phenotypes and neuronal biomarkers in F1 mutant macaque model of SHANK3-associated autism spectrum disorders</t>
        </is>
      </c>
      <c r="J597" s="43" t="inlineStr">
        <is>
          <t>10.1016/j.neuron.2026.04.018</t>
        </is>
      </c>
      <c r="K597" s="43"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L597" s="41" t="inlineStr">
        <is>
          <t>Neuron</t>
        </is>
      </c>
      <c r="M597" s="43" t="inlineStr">
        <is>
          <t>article</t>
        </is>
      </c>
      <c r="N597" s="43" t="inlineStr">
        <is>
          <t>Cell Press</t>
        </is>
      </c>
      <c r="O597" s="43">
        <f>'Actualizacion_430'!B321</f>
        <v/>
      </c>
      <c r="P597" s="41">
        <f>'Actualizacion_430'!C321</f>
        <v/>
      </c>
      <c r="Q597" s="43">
        <f>'Actualizacion_430'!D321</f>
        <v/>
      </c>
      <c r="R597" s="43">
        <f>'Actualizacion_430'!E321</f>
        <v/>
      </c>
      <c r="S597" s="41">
        <f>'Actualizacion_430'!G321</f>
        <v/>
      </c>
      <c r="T597" s="41">
        <f>'Actualizacion_430'!I321</f>
        <v/>
      </c>
      <c r="U597" s="41">
        <f>'Actualizacion_430'!J321</f>
        <v/>
      </c>
      <c r="V597" s="43">
        <f>'Actualizacion_430'!K321</f>
        <v/>
      </c>
      <c r="W597" s="43">
        <f>'Actualizacion_430'!L321</f>
        <v/>
      </c>
      <c r="X597" s="43" t="inlineStr">
        <is>
          <t>https://www.sciencedirect.com/science/article/pii/S0896627326003132</t>
        </is>
      </c>
      <c r="Y597" s="43" t="inlineStr">
        <is>
          <t>doi:10.1016/j.neuron.2026.04.018</t>
        </is>
      </c>
      <c r="Z597" s="43" t="inlineStr">
        <is>
          <t>Haploinsufficiency of the SHANK3 gene is the primary cause of Phelan-McDermid syndrome (PMS), a severe neurodevelopmental disorder with intellectual disability and autism spectrum disorder. We previously reported that founder SHANK3 macaques had behaviors reminiscent of some aspects of PMS. However, insights into behavioral, physiological, and cognitive changes were limited due to the small cohort and mosaicism. We therefore generated a larger, F1 generation of heterozygous SHANK3 +/− macaques to conduct more thorough studies. We found sleep disturbances, diminished exploration, atypical social interactions, stereotypical behaviors, and altered brain functional connectivity in SHANK3 +/− macaques. Electroencephalogram recordings revealed a markedly diminished response to auditory stimulation. Cognitively, SHANK3 +/− monkeys did not show major deficits in working memory tests but exhibited an impaired ability to learn and execute a paired-association memory task. We further developed a multi-task array to systemically evaluate autism-related phenotypes, which revealed the heterogeneity of phenotypes and established potential biomarkers for testing therapeutics.</t>
        </is>
      </c>
      <c r="AA597" s="43" t="inlineStr">
        <is>
          <t>title_abstract_plus_targeted_primary_source_verification</t>
        </is>
      </c>
      <c r="AB597" s="43">
        <f>COUNTIF($A$2:$A$707,A597)</f>
        <v/>
      </c>
    </row>
    <row r="598" ht="32" customHeight="1">
      <c r="A598" s="43" t="inlineStr">
        <is>
          <t>U-0321</t>
        </is>
      </c>
      <c r="B598" s="43" t="inlineStr">
        <is>
          <t>Update 2026</t>
        </is>
      </c>
      <c r="C598" s="43" t="inlineStr">
        <is>
          <t>New full-text included (open full text)</t>
        </is>
      </c>
      <c r="D598" s="43" t="n">
        <v>321</v>
      </c>
      <c r="E598" s="43" t="n"/>
      <c r="F598" s="43" t="n"/>
      <c r="G598" s="130" t="n">
        <v>321</v>
      </c>
      <c r="H598" s="130" t="n">
        <v>2025</v>
      </c>
      <c r="I598" s="41" t="inlineStr">
        <is>
          <t>Bridging the gap: explainable ai for autism diagnosis and parental support with TabPFNMix and SHAP</t>
        </is>
      </c>
      <c r="J598" s="43" t="inlineStr">
        <is>
          <t>10.1038/s41598-025-24662-9</t>
        </is>
      </c>
      <c r="K598" s="43" t="inlineStr">
        <is>
          <t>Shimei Jiang</t>
        </is>
      </c>
      <c r="L598" s="41" t="inlineStr">
        <is>
          <t>Scientific Reports</t>
        </is>
      </c>
      <c r="M598" s="43" t="inlineStr">
        <is>
          <t>article</t>
        </is>
      </c>
      <c r="N598" s="43" t="inlineStr">
        <is>
          <t>Nature Research</t>
        </is>
      </c>
      <c r="O598" s="43">
        <f>'Actualizacion_430'!B322</f>
        <v/>
      </c>
      <c r="P598" s="41">
        <f>'Actualizacion_430'!C322</f>
        <v/>
      </c>
      <c r="Q598" s="43">
        <f>'Actualizacion_430'!D322</f>
        <v/>
      </c>
      <c r="R598" s="43">
        <f>'Actualizacion_430'!E322</f>
        <v/>
      </c>
      <c r="S598" s="41">
        <f>'Actualizacion_430'!G322</f>
        <v/>
      </c>
      <c r="T598" s="41">
        <f>'Actualizacion_430'!I322</f>
        <v/>
      </c>
      <c r="U598" s="41">
        <f>'Actualizacion_430'!J322</f>
        <v/>
      </c>
      <c r="V598" s="43">
        <f>'Actualizacion_430'!K322</f>
        <v/>
      </c>
      <c r="W598" s="43">
        <f>'Actualizacion_430'!L322</f>
        <v/>
      </c>
      <c r="X598" s="43" t="inlineStr">
        <is>
          <t>https://doi.org/10.1038/s41598-025-24662-9</t>
        </is>
      </c>
      <c r="Y598" s="43" t="inlineStr">
        <is>
          <t>doi:10.1038/s41598-025-24662-9</t>
        </is>
      </c>
      <c r="Z598"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AA598" s="43" t="inlineStr">
        <is>
          <t>title_abstract_plus_targeted_primary_source_verification</t>
        </is>
      </c>
      <c r="AB598" s="43">
        <f>COUNTIF($A$2:$A$707,A598)</f>
        <v/>
      </c>
    </row>
    <row r="599" ht="32" customHeight="1">
      <c r="A599" s="43" t="inlineStr">
        <is>
          <t>U-0322</t>
        </is>
      </c>
      <c r="B599" s="43" t="inlineStr">
        <is>
          <t>Update 2026</t>
        </is>
      </c>
      <c r="C599" s="43" t="inlineStr">
        <is>
          <t>New record excluded</t>
        </is>
      </c>
      <c r="D599" s="43" t="n">
        <v>322</v>
      </c>
      <c r="E599" s="43" t="n"/>
      <c r="F599" s="43" t="n"/>
      <c r="G599" s="130" t="n">
        <v>322</v>
      </c>
      <c r="H599" s="130" t="n">
        <v>2026</v>
      </c>
      <c r="I599" s="41" t="inlineStr">
        <is>
          <t>Removal notice to “The emergence of artificial intelligence in autism spectrum disorder research: A review of neuro imaging and behavioral applications”(Computer Science Review, (2025), 56, C, (100718), (S1574013724001011), 10.1016/j.cosrev.2024.100718)</t>
        </is>
      </c>
      <c r="J599" s="43" t="inlineStr">
        <is>
          <t>10.1016/j.cosrev.2026.100977</t>
        </is>
      </c>
      <c r="K599" s="43" t="inlineStr">
        <is>
          <t>Indra Devi KB and Durai Raj Vincent PM</t>
        </is>
      </c>
      <c r="L599" s="41" t="inlineStr">
        <is>
          <t>Computer Science Review</t>
        </is>
      </c>
      <c r="M599" s="43" t="inlineStr">
        <is>
          <t>article</t>
        </is>
      </c>
      <c r="N599" s="43" t="inlineStr">
        <is>
          <t>Elsevier Ireland Ltd</t>
        </is>
      </c>
      <c r="O599" s="43">
        <f>'Actualizacion_430'!B323</f>
        <v/>
      </c>
      <c r="P599" s="41">
        <f>'Actualizacion_430'!C323</f>
        <v/>
      </c>
      <c r="Q599" s="43">
        <f>'Actualizacion_430'!D323</f>
        <v/>
      </c>
      <c r="R599" s="43">
        <f>'Actualizacion_430'!E323</f>
        <v/>
      </c>
      <c r="S599" s="41">
        <f>'Actualizacion_430'!G323</f>
        <v/>
      </c>
      <c r="T599" s="41">
        <f>'Actualizacion_430'!I323</f>
        <v/>
      </c>
      <c r="U599" s="41">
        <f>'Actualizacion_430'!J323</f>
        <v/>
      </c>
      <c r="V599" s="43">
        <f>'Actualizacion_430'!K323</f>
        <v/>
      </c>
      <c r="W599" s="43">
        <f>'Actualizacion_430'!L323</f>
        <v/>
      </c>
      <c r="X599" s="43" t="inlineStr">
        <is>
          <t>https://www.sciencedirect.com/science/article/pii/S1574013726000857</t>
        </is>
      </c>
      <c r="Y599" s="43" t="inlineStr">
        <is>
          <t>doi:10.1016/j.cosrev.2026.100977</t>
        </is>
      </c>
      <c r="Z599"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authors for clarification, but their response did not resolve the journal's concerns. The Editors-in-Chief have determined that this article should be removed because the integrity and reliability of the study cannot be relied upon, and because an image from the dataset was republished. The authors agree with the removal. Apologies are offered to the readers of the journal.</t>
        </is>
      </c>
      <c r="AA599" s="43" t="inlineStr">
        <is>
          <t>title_abstract_plus_targeted_primary_source_verification</t>
        </is>
      </c>
      <c r="AB599" s="43">
        <f>COUNTIF($A$2:$A$707,A599)</f>
        <v/>
      </c>
    </row>
    <row r="600" ht="32" customHeight="1">
      <c r="A600" s="43" t="inlineStr">
        <is>
          <t>U-0323</t>
        </is>
      </c>
      <c r="B600" s="43" t="inlineStr">
        <is>
          <t>Update 2026</t>
        </is>
      </c>
      <c r="C600" s="43" t="inlineStr">
        <is>
          <t>New provisional candidate</t>
        </is>
      </c>
      <c r="D600" s="43" t="n">
        <v>323</v>
      </c>
      <c r="E600" s="43" t="n"/>
      <c r="F600" s="43" t="n"/>
      <c r="G600" s="130" t="n">
        <v>323</v>
      </c>
      <c r="H600" s="130" t="n">
        <v>2026</v>
      </c>
      <c r="I600" s="41" t="inlineStr">
        <is>
          <t>Energy-Efficient EEG-Based Autism Spectrum Disorder Detection Using a Hyperbolic Attention Neural Network</t>
        </is>
      </c>
      <c r="J600" s="43" t="inlineStr">
        <is>
          <t>10.1002/dneu.70011</t>
        </is>
      </c>
      <c r="K600" s="43" t="inlineStr">
        <is>
          <t>S Anshad A. and K Padmanaban and L Guganathan and J Anupama</t>
        </is>
      </c>
      <c r="L600" s="41" t="inlineStr">
        <is>
          <t>Developmental Neurobiology</t>
        </is>
      </c>
      <c r="M600" s="43" t="inlineStr">
        <is>
          <t>article</t>
        </is>
      </c>
      <c r="N600" s="43" t="inlineStr">
        <is>
          <t>John Wiley and Sons Inc</t>
        </is>
      </c>
      <c r="O600" s="43">
        <f>'Actualizacion_430'!B324</f>
        <v/>
      </c>
      <c r="P600" s="41">
        <f>'Actualizacion_430'!C324</f>
        <v/>
      </c>
      <c r="Q600" s="43">
        <f>'Actualizacion_430'!D324</f>
        <v/>
      </c>
      <c r="R600" s="43">
        <f>'Actualizacion_430'!E324</f>
        <v/>
      </c>
      <c r="S600" s="41">
        <f>'Actualizacion_430'!G324</f>
        <v/>
      </c>
      <c r="T600" s="41">
        <f>'Actualizacion_430'!I324</f>
        <v/>
      </c>
      <c r="U600" s="41">
        <f>'Actualizacion_430'!J324</f>
        <v/>
      </c>
      <c r="V600" s="43">
        <f>'Actualizacion_430'!K324</f>
        <v/>
      </c>
      <c r="W600" s="43">
        <f>'Actualizacion_430'!L324</f>
        <v/>
      </c>
      <c r="X600" s="43" t="inlineStr">
        <is>
          <t>https://doi.org/10.1002/dneu.70011</t>
        </is>
      </c>
      <c r="Y600" s="43" t="inlineStr">
        <is>
          <t>doi:10.1002/dneu.70011</t>
        </is>
      </c>
      <c r="Z600" s="43"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AA600" s="43" t="inlineStr">
        <is>
          <t>title_abstract_plus_targeted_primary_source_verification</t>
        </is>
      </c>
      <c r="AB600" s="43">
        <f>COUNTIF($A$2:$A$707,A600)</f>
        <v/>
      </c>
    </row>
    <row r="601" ht="32" customHeight="1">
      <c r="A601" s="43" t="inlineStr">
        <is>
          <t>U-0324</t>
        </is>
      </c>
      <c r="B601" s="43" t="inlineStr">
        <is>
          <t>Update 2026</t>
        </is>
      </c>
      <c r="C601" s="43" t="inlineStr">
        <is>
          <t>Duplicate update record</t>
        </is>
      </c>
      <c r="D601" s="43" t="n">
        <v>324</v>
      </c>
      <c r="E601" s="43" t="n"/>
      <c r="F601" s="43" t="n"/>
      <c r="G601" s="130" t="n">
        <v>324</v>
      </c>
      <c r="H601" s="130" t="n">
        <v>2025</v>
      </c>
      <c r="I601" s="41" t="inlineStr">
        <is>
          <t>Diagnostic accuracy of AI-based models for autism spectrum disorder: A systematic review and meta-analysis with a focus on Arab populations</t>
        </is>
      </c>
      <c r="J601" s="43" t="inlineStr">
        <is>
          <t>10.1016/j.ridd.2025.105166</t>
        </is>
      </c>
      <c r="K601" s="43" t="inlineStr">
        <is>
          <t>Ali Fahad Aldakhil and Khalid N Alasim</t>
        </is>
      </c>
      <c r="L601" s="41" t="inlineStr">
        <is>
          <t>Research in Developmental Disabilities</t>
        </is>
      </c>
      <c r="M601" s="43" t="inlineStr">
        <is>
          <t>article</t>
        </is>
      </c>
      <c r="N601" s="43" t="inlineStr">
        <is>
          <t>Elsevier Inc.</t>
        </is>
      </c>
      <c r="O601" s="43">
        <f>'Actualizacion_430'!B325</f>
        <v/>
      </c>
      <c r="P601" s="41">
        <f>'Actualizacion_430'!C325</f>
        <v/>
      </c>
      <c r="Q601" s="43">
        <f>'Actualizacion_430'!D325</f>
        <v/>
      </c>
      <c r="R601" s="43">
        <f>'Actualizacion_430'!E325</f>
        <v/>
      </c>
      <c r="S601" s="41">
        <f>'Actualizacion_430'!G325</f>
        <v/>
      </c>
      <c r="T601" s="41">
        <f>'Actualizacion_430'!I325</f>
        <v/>
      </c>
      <c r="U601" s="41">
        <f>'Actualizacion_430'!J325</f>
        <v/>
      </c>
      <c r="V601" s="43">
        <f>'Actualizacion_430'!K325</f>
        <v/>
      </c>
      <c r="W601" s="43">
        <f>'Actualizacion_430'!L325</f>
        <v/>
      </c>
      <c r="X601" s="43" t="inlineStr">
        <is>
          <t>https://doi.org/10.1016/j.ridd.2025.105166</t>
        </is>
      </c>
      <c r="Y601" s="43" t="inlineStr">
        <is>
          <t>doi:10.1016/j.ridd.2025.105166</t>
        </is>
      </c>
      <c r="Z601"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AA601" s="43" t="inlineStr">
        <is>
          <t>title_abstract_plus_targeted_primary_source_verification</t>
        </is>
      </c>
      <c r="AB601" s="43">
        <f>COUNTIF($A$2:$A$707,A601)</f>
        <v/>
      </c>
    </row>
    <row r="602" ht="32" customHeight="1">
      <c r="A602" s="43" t="inlineStr">
        <is>
          <t>U-0325</t>
        </is>
      </c>
      <c r="B602" s="43" t="inlineStr">
        <is>
          <t>Update 2026</t>
        </is>
      </c>
      <c r="C602" s="43" t="inlineStr">
        <is>
          <t>New record excluded</t>
        </is>
      </c>
      <c r="D602" s="43" t="n">
        <v>325</v>
      </c>
      <c r="E602" s="43" t="n"/>
      <c r="F602" s="43" t="n"/>
      <c r="G602" s="130" t="n">
        <v>325</v>
      </c>
      <c r="H602" s="130" t="n">
        <v>2026</v>
      </c>
      <c r="I602" s="41" t="inlineStr">
        <is>
          <t>Challenges in translating AI-driven ASD/ADHD diagnosis: A methodological systematic review</t>
        </is>
      </c>
      <c r="J602" s="43" t="inlineStr">
        <is>
          <t>10.1016/j.ijmedinf.2026.106417</t>
        </is>
      </c>
      <c r="K602" s="43" t="inlineStr">
        <is>
          <t>Abdur Rasool and Faizan Ahmad and Chayut Bunterngchit and Saba Aslam</t>
        </is>
      </c>
      <c r="L602" s="41" t="inlineStr">
        <is>
          <t>International Journal of Medical Informatics</t>
        </is>
      </c>
      <c r="M602" s="43" t="inlineStr">
        <is>
          <t>article</t>
        </is>
      </c>
      <c r="N602" s="43" t="inlineStr">
        <is>
          <t>Elsevier Ireland Ltd</t>
        </is>
      </c>
      <c r="O602" s="43">
        <f>'Actualizacion_430'!B326</f>
        <v/>
      </c>
      <c r="P602" s="41">
        <f>'Actualizacion_430'!C326</f>
        <v/>
      </c>
      <c r="Q602" s="43">
        <f>'Actualizacion_430'!D326</f>
        <v/>
      </c>
      <c r="R602" s="43">
        <f>'Actualizacion_430'!E326</f>
        <v/>
      </c>
      <c r="S602" s="41">
        <f>'Actualizacion_430'!G326</f>
        <v/>
      </c>
      <c r="T602" s="41">
        <f>'Actualizacion_430'!I326</f>
        <v/>
      </c>
      <c r="U602" s="41">
        <f>'Actualizacion_430'!J326</f>
        <v/>
      </c>
      <c r="V602" s="43">
        <f>'Actualizacion_430'!K326</f>
        <v/>
      </c>
      <c r="W602" s="43">
        <f>'Actualizacion_430'!L326</f>
        <v/>
      </c>
      <c r="X602" s="43" t="inlineStr">
        <is>
          <t>https://www.sciencedirect.com/science/article/pii/S1386505626001577</t>
        </is>
      </c>
      <c r="Y602" s="43" t="inlineStr">
        <is>
          <t>doi:10.1016/j.ijmedinf.2026.106417</t>
        </is>
      </c>
      <c r="Z602"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AA602" s="43" t="inlineStr">
        <is>
          <t>title_abstract_plus_targeted_primary_source_verification</t>
        </is>
      </c>
      <c r="AB602" s="43">
        <f>COUNTIF($A$2:$A$707,A602)</f>
        <v/>
      </c>
    </row>
    <row r="603" ht="32" customHeight="1">
      <c r="A603" s="43" t="inlineStr">
        <is>
          <t>U-0326</t>
        </is>
      </c>
      <c r="B603" s="43" t="inlineStr">
        <is>
          <t>Update 2026</t>
        </is>
      </c>
      <c r="C603" s="43" t="inlineStr">
        <is>
          <t>New provisional candidate</t>
        </is>
      </c>
      <c r="D603" s="43" t="n">
        <v>326</v>
      </c>
      <c r="E603" s="43" t="n"/>
      <c r="F603" s="43" t="n"/>
      <c r="G603" s="130" t="n">
        <v>326</v>
      </c>
      <c r="H603" s="130" t="n">
        <v>2025</v>
      </c>
      <c r="I603" s="41" t="inlineStr">
        <is>
          <t>Classification of Autism Spectrum Disorder Using Edge-Weight Enhanced Graph Attention Network With Multiple Features of Resting-State fNIRS Signals</t>
        </is>
      </c>
      <c r="J603" s="43" t="inlineStr">
        <is>
          <t>10.1002/jbio.202500138</t>
        </is>
      </c>
      <c r="K603" s="43" t="inlineStr">
        <is>
          <t>Jingwen Cai and Xi Zeng and Jun Li</t>
        </is>
      </c>
      <c r="L603" s="41" t="inlineStr">
        <is>
          <t>Journal of Biophotonics</t>
        </is>
      </c>
      <c r="M603" s="43" t="inlineStr">
        <is>
          <t>article</t>
        </is>
      </c>
      <c r="N603" s="43" t="inlineStr">
        <is>
          <t>John Wiley and Sons Inc</t>
        </is>
      </c>
      <c r="O603" s="43">
        <f>'Actualizacion_430'!B327</f>
        <v/>
      </c>
      <c r="P603" s="41">
        <f>'Actualizacion_430'!C327</f>
        <v/>
      </c>
      <c r="Q603" s="43">
        <f>'Actualizacion_430'!D327</f>
        <v/>
      </c>
      <c r="R603" s="43">
        <f>'Actualizacion_430'!E327</f>
        <v/>
      </c>
      <c r="S603" s="41">
        <f>'Actualizacion_430'!G327</f>
        <v/>
      </c>
      <c r="T603" s="41">
        <f>'Actualizacion_430'!I327</f>
        <v/>
      </c>
      <c r="U603" s="41">
        <f>'Actualizacion_430'!J327</f>
        <v/>
      </c>
      <c r="V603" s="43">
        <f>'Actualizacion_430'!K327</f>
        <v/>
      </c>
      <c r="W603" s="43">
        <f>'Actualizacion_430'!L327</f>
        <v/>
      </c>
      <c r="X603" s="43" t="inlineStr">
        <is>
          <t>https://doi.org/10.1002/jbio.202500138</t>
        </is>
      </c>
      <c r="Y603" s="43" t="inlineStr">
        <is>
          <t>doi:10.1002/jbio.202500138</t>
        </is>
      </c>
      <c r="Z603" s="43"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AA603" s="43" t="inlineStr">
        <is>
          <t>title_abstract_plus_targeted_primary_source_verification</t>
        </is>
      </c>
      <c r="AB603" s="43">
        <f>COUNTIF($A$2:$A$707,A603)</f>
        <v/>
      </c>
    </row>
    <row r="604" ht="32" customHeight="1">
      <c r="A604" s="43" t="inlineStr">
        <is>
          <t>U-0327</t>
        </is>
      </c>
      <c r="B604" s="43" t="inlineStr">
        <is>
          <t>Update 2026</t>
        </is>
      </c>
      <c r="C604" s="43" t="inlineStr">
        <is>
          <t>Duplicate update record</t>
        </is>
      </c>
      <c r="D604" s="43" t="n">
        <v>327</v>
      </c>
      <c r="E604" s="43" t="n"/>
      <c r="F604" s="43" t="n"/>
      <c r="G604" s="130" t="n">
        <v>327</v>
      </c>
      <c r="H604" s="130" t="n">
        <v>2026</v>
      </c>
      <c r="I604" s="41" t="inlineStr">
        <is>
          <t>An Effective LRSF-DLNN-Based Autism Spectrum Disorder Prediction Using EEG and fMRI</t>
        </is>
      </c>
      <c r="J604" s="43" t="inlineStr">
        <is>
          <t>10.1002/dneu.70047</t>
        </is>
      </c>
      <c r="K604" s="43" t="inlineStr">
        <is>
          <t>Sahunthala S and Malathi S and Tamil Thendral M and Sudhahar T N</t>
        </is>
      </c>
      <c r="L604" s="41" t="inlineStr">
        <is>
          <t>Developmental neurobiology</t>
        </is>
      </c>
      <c r="M604" s="43" t="inlineStr">
        <is>
          <t>article</t>
        </is>
      </c>
      <c r="N604" s="43" t="n"/>
      <c r="O604" s="43">
        <f>'Actualizacion_430'!B328</f>
        <v/>
      </c>
      <c r="P604" s="41">
        <f>'Actualizacion_430'!C328</f>
        <v/>
      </c>
      <c r="Q604" s="43">
        <f>'Actualizacion_430'!D328</f>
        <v/>
      </c>
      <c r="R604" s="43">
        <f>'Actualizacion_430'!E328</f>
        <v/>
      </c>
      <c r="S604" s="41">
        <f>'Actualizacion_430'!G328</f>
        <v/>
      </c>
      <c r="T604" s="41">
        <f>'Actualizacion_430'!I328</f>
        <v/>
      </c>
      <c r="U604" s="41">
        <f>'Actualizacion_430'!J328</f>
        <v/>
      </c>
      <c r="V604" s="43">
        <f>'Actualizacion_430'!K328</f>
        <v/>
      </c>
      <c r="W604" s="43">
        <f>'Actualizacion_430'!L328</f>
        <v/>
      </c>
      <c r="X604" s="43" t="inlineStr">
        <is>
          <t>https://doi.org/10.1002/dneu.70047</t>
        </is>
      </c>
      <c r="Y604" s="43" t="inlineStr">
        <is>
          <t>doi:10.1002/dneu.70047</t>
        </is>
      </c>
      <c r="Z604"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AA604" s="43" t="inlineStr">
        <is>
          <t>title_abstract_plus_targeted_primary_source_verification</t>
        </is>
      </c>
      <c r="AB604" s="43">
        <f>COUNTIF($A$2:$A$707,A604)</f>
        <v/>
      </c>
    </row>
    <row r="605" ht="32" customHeight="1">
      <c r="A605" s="43" t="inlineStr">
        <is>
          <t>U-0328</t>
        </is>
      </c>
      <c r="B605" s="43" t="inlineStr">
        <is>
          <t>Update 2026</t>
        </is>
      </c>
      <c r="C605" s="43" t="inlineStr">
        <is>
          <t>New record excluded</t>
        </is>
      </c>
      <c r="D605" s="43" t="n">
        <v>328</v>
      </c>
      <c r="E605" s="43" t="n"/>
      <c r="F605" s="43" t="n"/>
      <c r="G605" s="130" t="n">
        <v>328</v>
      </c>
      <c r="H605" s="130" t="n">
        <v>2026</v>
      </c>
      <c r="I605" s="41" t="inlineStr">
        <is>
          <t>Closing the Gap in Autism Genetics: Population-Specific Variants and the Imperative for Global Inclusion</t>
        </is>
      </c>
      <c r="J605" s="43" t="inlineStr">
        <is>
          <t>10.1016/j.biopsych.2026.03.999</t>
        </is>
      </c>
      <c r="K605" s="43" t="inlineStr">
        <is>
          <t>Kan Yang and Yixiao Geng and Wei Zhou and Lingli Zhang and Zhankui Xu and Junwen Wang and Fei Li and Zilong Qiu</t>
        </is>
      </c>
      <c r="L605" s="41" t="inlineStr">
        <is>
          <t>Biological Psychiatry</t>
        </is>
      </c>
      <c r="M605" s="43" t="inlineStr">
        <is>
          <t>article</t>
        </is>
      </c>
      <c r="N605" s="43" t="inlineStr">
        <is>
          <t>Elsevier Inc.</t>
        </is>
      </c>
      <c r="O605" s="43">
        <f>'Actualizacion_430'!B329</f>
        <v/>
      </c>
      <c r="P605" s="41">
        <f>'Actualizacion_430'!C329</f>
        <v/>
      </c>
      <c r="Q605" s="43">
        <f>'Actualizacion_430'!D329</f>
        <v/>
      </c>
      <c r="R605" s="43">
        <f>'Actualizacion_430'!E329</f>
        <v/>
      </c>
      <c r="S605" s="41">
        <f>'Actualizacion_430'!G329</f>
        <v/>
      </c>
      <c r="T605" s="41">
        <f>'Actualizacion_430'!I329</f>
        <v/>
      </c>
      <c r="U605" s="41">
        <f>'Actualizacion_430'!J329</f>
        <v/>
      </c>
      <c r="V605" s="43">
        <f>'Actualizacion_430'!K329</f>
        <v/>
      </c>
      <c r="W605" s="43">
        <f>'Actualizacion_430'!L329</f>
        <v/>
      </c>
      <c r="X605" s="43" t="inlineStr">
        <is>
          <t>https://www.sciencedirect.com/science/article/pii/S0006322326011297</t>
        </is>
      </c>
      <c r="Y605" s="43" t="inlineStr">
        <is>
          <t>doi:10.1016/j.biopsych.2026.03.999</t>
        </is>
      </c>
      <c r="Z605" s="43" t="inlineStr">
        <is>
          <t>Autism spectrum disorder (ASD) is a highly heritable neurodevelopmental condition with an exceptionally complex and heterogeneous genetic architecture, encompassing both polygenic common variants and rare, high-impact variants. Over the past decade, large-scale sequencing studies in Europe and North America have identified hundreds of ASD risk genes and substantially advanced biological insight. However, the global distribution of ASD genomic research remains profoundly imbalanced, with most non-European ancestry populations severely underrepresented. This Eurocentric bias constrains variant discovery, limits fine-mapping resolution, and reduces the generalizability of genetic findings, with direct implications for biological interpretation, diagnosis, and therapeutic development. In this review, we synthesize current evidence on the global landscape of ASD genomics, emphasizing the striking contrast between high-depth, well-powered Euro-American cohorts and the persistent undersequencing of populations in Asia and Africa. We highlight emerging data demonstrating pronounced ancestry-specific risk genes, indicating that the genetic architecture of ASD is not uniform worldwide. We further discuss the downstream biological inference and translational applications, including artificial intelligence–assisted diagnostics and gene-based therapies. We argue that achieving a comprehensive and biologically meaningful understanding of risk genes of ASD requires large-scale trans-ethnic sequencing, integrative multi-omic approaches, and coordinated global collaboration.</t>
        </is>
      </c>
      <c r="AA605" s="43" t="inlineStr">
        <is>
          <t>title_abstract_plus_targeted_primary_source_verification</t>
        </is>
      </c>
      <c r="AB605" s="43">
        <f>COUNTIF($A$2:$A$707,A605)</f>
        <v/>
      </c>
    </row>
    <row r="606" ht="32" customHeight="1">
      <c r="A606" s="43" t="inlineStr">
        <is>
          <t>U-0329</t>
        </is>
      </c>
      <c r="B606" s="43" t="inlineStr">
        <is>
          <t>Update 2026</t>
        </is>
      </c>
      <c r="C606" s="43" t="inlineStr">
        <is>
          <t>Duplicate update record</t>
        </is>
      </c>
      <c r="D606" s="43" t="n">
        <v>329</v>
      </c>
      <c r="E606" s="43" t="n"/>
      <c r="F606" s="43" t="n"/>
      <c r="G606" s="130" t="n">
        <v>329</v>
      </c>
      <c r="H606" s="130" t="n">
        <v>2026</v>
      </c>
      <c r="I606" s="41" t="inlineStr">
        <is>
          <t>Hybrid groupers-moray orangutan optimization algorithm-based dense-resolution network for autism spectrum disorder detection using multimodal data</t>
        </is>
      </c>
      <c r="J606" s="43" t="inlineStr">
        <is>
          <t>10.1016/j.pscychresns.2026.112204</t>
        </is>
      </c>
      <c r="K606" s="43" t="inlineStr">
        <is>
          <t>Urtti Bhagyalatha and Bidush Kumar Sahoo and Satish Muppidi</t>
        </is>
      </c>
      <c r="L606" s="41" t="inlineStr">
        <is>
          <t>Psychiatry Research - Neuroimaging</t>
        </is>
      </c>
      <c r="M606" s="43" t="inlineStr">
        <is>
          <t>article</t>
        </is>
      </c>
      <c r="N606" s="43" t="inlineStr">
        <is>
          <t>Elsevier Ireland Ltd</t>
        </is>
      </c>
      <c r="O606" s="43">
        <f>'Actualizacion_430'!B330</f>
        <v/>
      </c>
      <c r="P606" s="41">
        <f>'Actualizacion_430'!C330</f>
        <v/>
      </c>
      <c r="Q606" s="43">
        <f>'Actualizacion_430'!D330</f>
        <v/>
      </c>
      <c r="R606" s="43">
        <f>'Actualizacion_430'!E330</f>
        <v/>
      </c>
      <c r="S606" s="41">
        <f>'Actualizacion_430'!G330</f>
        <v/>
      </c>
      <c r="T606" s="41">
        <f>'Actualizacion_430'!I330</f>
        <v/>
      </c>
      <c r="U606" s="41">
        <f>'Actualizacion_430'!J330</f>
        <v/>
      </c>
      <c r="V606" s="43">
        <f>'Actualizacion_430'!K330</f>
        <v/>
      </c>
      <c r="W606" s="43">
        <f>'Actualizacion_430'!L330</f>
        <v/>
      </c>
      <c r="X606" s="43" t="inlineStr">
        <is>
          <t>https://www.sciencedirect.com/science/article/pii/S0925492726000697</t>
        </is>
      </c>
      <c r="Y606" s="43" t="inlineStr">
        <is>
          <t>doi:10.1016/j.pscychresns.2026.112204</t>
        </is>
      </c>
      <c r="Z606"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AA606" s="43" t="inlineStr">
        <is>
          <t>title_abstract_plus_targeted_primary_source_verification</t>
        </is>
      </c>
      <c r="AB606" s="43">
        <f>COUNTIF($A$2:$A$707,A606)</f>
        <v/>
      </c>
    </row>
    <row r="607" ht="32" customHeight="1">
      <c r="A607" s="43" t="inlineStr">
        <is>
          <t>U-0330</t>
        </is>
      </c>
      <c r="B607" s="43" t="inlineStr">
        <is>
          <t>Update 2026</t>
        </is>
      </c>
      <c r="C607" s="43" t="inlineStr">
        <is>
          <t>Duplicate update record</t>
        </is>
      </c>
      <c r="D607" s="43" t="n">
        <v>330</v>
      </c>
      <c r="E607" s="43" t="n"/>
      <c r="F607" s="43" t="n"/>
      <c r="G607" s="130" t="n">
        <v>330</v>
      </c>
      <c r="H607" s="130" t="n">
        <v>2026</v>
      </c>
      <c r="I607" s="41" t="inlineStr">
        <is>
          <t>Challenges in translating AI-driven ASD/ADHD diagnosis: A methodological systematic review</t>
        </is>
      </c>
      <c r="J607" s="43" t="inlineStr">
        <is>
          <t>10.1016/j.ijmedinf.2026.106417</t>
        </is>
      </c>
      <c r="K607" s="43" t="inlineStr">
        <is>
          <t>Abdur Rasool and Faizan Ahmad and Chayut Bunterngchit and Saba Aslam</t>
        </is>
      </c>
      <c r="L607" s="41" t="inlineStr">
        <is>
          <t>International Journal of Medical Informatics</t>
        </is>
      </c>
      <c r="M607" s="43" t="inlineStr">
        <is>
          <t>article</t>
        </is>
      </c>
      <c r="N607" s="43" t="inlineStr">
        <is>
          <t>Elsevier Ireland Ltd</t>
        </is>
      </c>
      <c r="O607" s="43">
        <f>'Actualizacion_430'!B331</f>
        <v/>
      </c>
      <c r="P607" s="41">
        <f>'Actualizacion_430'!C331</f>
        <v/>
      </c>
      <c r="Q607" s="43">
        <f>'Actualizacion_430'!D331</f>
        <v/>
      </c>
      <c r="R607" s="43">
        <f>'Actualizacion_430'!E331</f>
        <v/>
      </c>
      <c r="S607" s="41">
        <f>'Actualizacion_430'!G331</f>
        <v/>
      </c>
      <c r="T607" s="41">
        <f>'Actualizacion_430'!I331</f>
        <v/>
      </c>
      <c r="U607" s="41">
        <f>'Actualizacion_430'!J331</f>
        <v/>
      </c>
      <c r="V607" s="43">
        <f>'Actualizacion_430'!K331</f>
        <v/>
      </c>
      <c r="W607" s="43">
        <f>'Actualizacion_430'!L331</f>
        <v/>
      </c>
      <c r="X607" s="43" t="inlineStr">
        <is>
          <t>https://doi.org/10.1016/j.ijmedinf.2026.106417</t>
        </is>
      </c>
      <c r="Y607" s="43" t="inlineStr">
        <is>
          <t>doi:10.1016/j.ijmedinf.2026.106417</t>
        </is>
      </c>
      <c r="Z607"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AA607" s="43" t="inlineStr">
        <is>
          <t>title_abstract_plus_targeted_primary_source_verification</t>
        </is>
      </c>
      <c r="AB607" s="43">
        <f>COUNTIF($A$2:$A$707,A607)</f>
        <v/>
      </c>
    </row>
    <row r="608" ht="32" customHeight="1">
      <c r="A608" s="43" t="inlineStr">
        <is>
          <t>U-0331</t>
        </is>
      </c>
      <c r="B608" s="43" t="inlineStr">
        <is>
          <t>Update 2026</t>
        </is>
      </c>
      <c r="C608" s="43" t="inlineStr">
        <is>
          <t>New full-text included (open full text)</t>
        </is>
      </c>
      <c r="D608" s="43" t="n">
        <v>331</v>
      </c>
      <c r="E608" s="43" t="n"/>
      <c r="F608" s="43" t="n"/>
      <c r="G608" s="130" t="n">
        <v>331</v>
      </c>
      <c r="H608" s="130" t="n">
        <v>2026</v>
      </c>
      <c r="I608" s="41" t="inlineStr">
        <is>
          <t>Hybrid deep learning and feature selection approach for autism detection from rs-fMRI data</t>
        </is>
      </c>
      <c r="J608" s="43" t="inlineStr">
        <is>
          <t>10.1371/journal.pone.0339921</t>
        </is>
      </c>
      <c r="K608" s="43" t="inlineStr">
        <is>
          <t>Mohamed Abd Elaziz and Nermine Mahmoud and Ahmed A Ewees and Mohamed G Khattap and Abdelghani Dahou and Safar M Alghamdi and I Nafisah and Ibrahim A Fares and Mohammed Azmi Al-Betar</t>
        </is>
      </c>
      <c r="L608" s="41" t="inlineStr">
        <is>
          <t>PLOS ONE</t>
        </is>
      </c>
      <c r="M608" s="43" t="inlineStr">
        <is>
          <t>article</t>
        </is>
      </c>
      <c r="N608" s="43" t="inlineStr">
        <is>
          <t>Public Library of Science</t>
        </is>
      </c>
      <c r="O608" s="43">
        <f>'Actualizacion_430'!B332</f>
        <v/>
      </c>
      <c r="P608" s="41">
        <f>'Actualizacion_430'!C332</f>
        <v/>
      </c>
      <c r="Q608" s="43">
        <f>'Actualizacion_430'!D332</f>
        <v/>
      </c>
      <c r="R608" s="43">
        <f>'Actualizacion_430'!E332</f>
        <v/>
      </c>
      <c r="S608" s="41">
        <f>'Actualizacion_430'!G332</f>
        <v/>
      </c>
      <c r="T608" s="41">
        <f>'Actualizacion_430'!I332</f>
        <v/>
      </c>
      <c r="U608" s="41">
        <f>'Actualizacion_430'!J332</f>
        <v/>
      </c>
      <c r="V608" s="43">
        <f>'Actualizacion_430'!K332</f>
        <v/>
      </c>
      <c r="W608" s="43">
        <f>'Actualizacion_430'!L332</f>
        <v/>
      </c>
      <c r="X608" s="43" t="inlineStr">
        <is>
          <t>https://doi.org/10.1371/journal.pone.0339921</t>
        </is>
      </c>
      <c r="Y608" s="43" t="inlineStr">
        <is>
          <t>doi:10.1371/journal.pone.0339921</t>
        </is>
      </c>
      <c r="Z608" s="43"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AA608" s="43" t="inlineStr">
        <is>
          <t>title_abstract_plus_targeted_primary_source_verification</t>
        </is>
      </c>
      <c r="AB608" s="43">
        <f>COUNTIF($A$2:$A$707,A608)</f>
        <v/>
      </c>
    </row>
    <row r="609" ht="32" customHeight="1">
      <c r="A609" s="43" t="inlineStr">
        <is>
          <t>U-0332</t>
        </is>
      </c>
      <c r="B609" s="43" t="inlineStr">
        <is>
          <t>Update 2026</t>
        </is>
      </c>
      <c r="C609" s="43" t="inlineStr">
        <is>
          <t>Duplicate update record</t>
        </is>
      </c>
      <c r="D609" s="43" t="n">
        <v>332</v>
      </c>
      <c r="E609" s="43" t="n"/>
      <c r="F609" s="43" t="n"/>
      <c r="G609" s="130" t="n">
        <v>332</v>
      </c>
      <c r="H609" s="130" t="n">
        <v>2026</v>
      </c>
      <c r="I609" s="41" t="inlineStr">
        <is>
          <t>Optimized quadrangle attention consolidated convolutional multi-scale vision transformer based autism detection</t>
        </is>
      </c>
      <c r="J609" s="43" t="inlineStr">
        <is>
          <t>10.1016/j.pscychresns.2026.112251</t>
        </is>
      </c>
      <c r="K609" s="43" t="inlineStr">
        <is>
          <t>Jagadesh Balasubramani</t>
        </is>
      </c>
      <c r="L609" s="41" t="inlineStr">
        <is>
          <t>Psychiatry Research - Neuroimaging</t>
        </is>
      </c>
      <c r="M609" s="43" t="inlineStr">
        <is>
          <t>article</t>
        </is>
      </c>
      <c r="N609" s="43" t="inlineStr">
        <is>
          <t>Elsevier Ireland Ltd</t>
        </is>
      </c>
      <c r="O609" s="43">
        <f>'Actualizacion_430'!B333</f>
        <v/>
      </c>
      <c r="P609" s="41">
        <f>'Actualizacion_430'!C333</f>
        <v/>
      </c>
      <c r="Q609" s="43">
        <f>'Actualizacion_430'!D333</f>
        <v/>
      </c>
      <c r="R609" s="43">
        <f>'Actualizacion_430'!E333</f>
        <v/>
      </c>
      <c r="S609" s="41">
        <f>'Actualizacion_430'!G333</f>
        <v/>
      </c>
      <c r="T609" s="41">
        <f>'Actualizacion_430'!I333</f>
        <v/>
      </c>
      <c r="U609" s="41">
        <f>'Actualizacion_430'!J333</f>
        <v/>
      </c>
      <c r="V609" s="43">
        <f>'Actualizacion_430'!K333</f>
        <v/>
      </c>
      <c r="W609" s="43">
        <f>'Actualizacion_430'!L333</f>
        <v/>
      </c>
      <c r="X609" s="43" t="inlineStr">
        <is>
          <t>https://www.sciencedirect.com/science/article/pii/S0925492726001162</t>
        </is>
      </c>
      <c r="Y609" s="43" t="inlineStr">
        <is>
          <t>doi:10.1016/j.pscychresns.2026.112251</t>
        </is>
      </c>
      <c r="Z609"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AA609" s="43" t="inlineStr">
        <is>
          <t>title_abstract_plus_targeted_primary_source_verification</t>
        </is>
      </c>
      <c r="AB609" s="43">
        <f>COUNTIF($A$2:$A$707,A609)</f>
        <v/>
      </c>
    </row>
    <row r="610" ht="32" customHeight="1">
      <c r="A610" s="43" t="inlineStr">
        <is>
          <t>U-0333</t>
        </is>
      </c>
      <c r="B610" s="43" t="inlineStr">
        <is>
          <t>Update 2026</t>
        </is>
      </c>
      <c r="C610" s="43" t="inlineStr">
        <is>
          <t>New record excluded</t>
        </is>
      </c>
      <c r="D610" s="43" t="n">
        <v>333</v>
      </c>
      <c r="E610" s="43" t="n"/>
      <c r="F610" s="43" t="n"/>
      <c r="G610" s="130" t="n">
        <v>333</v>
      </c>
      <c r="H610" s="130" t="n">
        <v>2026</v>
      </c>
      <c r="I610" s="41" t="inlineStr">
        <is>
          <t>Orthopaedist Beware: Severe Nutritional Rickets and Autism Spectrum Disorder</t>
        </is>
      </c>
      <c r="J610" s="43" t="inlineStr">
        <is>
          <t>10.1016/j.jposna.2026.100382</t>
        </is>
      </c>
      <c r="K610" s="43" t="inlineStr">
        <is>
          <t>Mohamed Said and Alexandra Falkenberg and Leila Alvandi and Edina Gjonbalaj and Alexa J Karkenny and Melinda S Sharkey</t>
        </is>
      </c>
      <c r="L610" s="41" t="inlineStr">
        <is>
          <t>Journal of the Pediatric Orthopaedic Society of North America</t>
        </is>
      </c>
      <c r="M610" s="43" t="inlineStr">
        <is>
          <t>article</t>
        </is>
      </c>
      <c r="N610" s="43" t="inlineStr">
        <is>
          <t>Elsevier B.V.</t>
        </is>
      </c>
      <c r="O610" s="43">
        <f>'Actualizacion_430'!B334</f>
        <v/>
      </c>
      <c r="P610" s="41">
        <f>'Actualizacion_430'!C334</f>
        <v/>
      </c>
      <c r="Q610" s="43">
        <f>'Actualizacion_430'!D334</f>
        <v/>
      </c>
      <c r="R610" s="43">
        <f>'Actualizacion_430'!E334</f>
        <v/>
      </c>
      <c r="S610" s="41">
        <f>'Actualizacion_430'!G334</f>
        <v/>
      </c>
      <c r="T610" s="41">
        <f>'Actualizacion_430'!I334</f>
        <v/>
      </c>
      <c r="U610" s="41">
        <f>'Actualizacion_430'!J334</f>
        <v/>
      </c>
      <c r="V610" s="43">
        <f>'Actualizacion_430'!K334</f>
        <v/>
      </c>
      <c r="W610" s="43">
        <f>'Actualizacion_430'!L334</f>
        <v/>
      </c>
      <c r="X610" s="43" t="inlineStr">
        <is>
          <t>https://www.sciencedirect.com/science/article/pii/S2768276526000611</t>
        </is>
      </c>
      <c r="Y610" s="43" t="inlineStr">
        <is>
          <t>doi:10.1016/j.jposna.2026.100382</t>
        </is>
      </c>
      <c r="Z610" s="43" t="inlineStr">
        <is>
          <t>Background: The prevalence of autism spectrum disorder (ASD) continues to rise in the United States, and many affected children have highly selective diets and sensory-driven food aversions that increase the risk of micronutrient deficiencies. In low-resource settings, food insecurity and limited access to autism evaluation and supportive services may further heighten this risk. At our urban tertiary pediatric center, we have diagnosed severe nutritional rickets in a number of children and adolescents with ASD and restrictive diets. This case series describes the clinical, metabolic, and orthopaedic manifestations of nutritional rickets in this population. Methods: We performed a retrospective chart review at a single urban tertiary children's hospital to identify pediatric and adolescent patients with ASD who presented with symptomatic nutritional rickets from 2019 to 2024. Patients were included if they had clinical findings concerning for rickets, laboratory evidence of vitamin D deficiency (with or without hypocalcemia), and radiographic findings consistent with rickets. We collected demographics, presenting symptoms, dietary patterns, key examination findings, laboratory values, imaging features, management, and outcomes, including follow-up calcium and vitamin D levels. Socioeconomic status was characterized using the Child Opportunity Index (COI) 2.0 by a residential ZIP code. Results: Eleven patients (age: 4-16 years) met the inclusion criteria. All patients resided in neighborhoods in the lowest COI quintile. All had 25-hydroxy vitamin D levels &lt;10 ng/mL; 8 had serum calcium &lt;7.0 mg/dL, and 3 presented with hypocalcemic seizures. Seven patients presented to the pediatric orthopaedic surgeon with a variety of musculoskeletal complaints, and radiographs commonly demonstrated genu valgum and rickets. Most patients improved with nutritional supplementation alone. At follow-up, serum calcium normalized in all patients, vitamin D normalized in 4 patients, remained low in 6, and was undetectable in 1 patient. Severe complications included bilateral femoral neck fractures requiring open reduction and internal fixation and deformity severe enough to require operative intervention (osteotomy and guided growth). Conclusions: Older children and adolescents with ASD and highly selective diets, particularly those living in very low-opportunity neighborhoods, may develop severe nutritional rickets with presentations ranging from subtle gait changes and progressive valgus deformity to hypocalcemic seizures. Orthopaedists should maintain a high index of suspicion for metabolic bone disease in this population and obtain a focused dietary history, targeted laboratory testing, and radiographs to enable timely treatment and prevent morbidity. Key Concepts: (1) Older children and adolescents with autism spectrum disorder (ASD) and highly selective diets, particularly those living in very low-opportunity neighborhoods, can develop severe nutritional rickets and may present first to the orthopaedic surgeon. (2) Presentations range from subtle gait changes and/or progressive genu valgum to hypocalcemic seizures. (3) Dietary history, targeted laboratory testing, and radiographs are essential for timely diagnosis and prevention of morbidity. Level of Evidence: IV</t>
        </is>
      </c>
      <c r="AA610" s="43" t="inlineStr">
        <is>
          <t>title_abstract_plus_targeted_primary_source_verification</t>
        </is>
      </c>
      <c r="AB610" s="43">
        <f>COUNTIF($A$2:$A$707,A610)</f>
        <v/>
      </c>
    </row>
    <row r="611" ht="32" customHeight="1">
      <c r="A611" s="43" t="inlineStr">
        <is>
          <t>U-0334</t>
        </is>
      </c>
      <c r="B611" s="43" t="inlineStr">
        <is>
          <t>Update 2026</t>
        </is>
      </c>
      <c r="C611" s="43" t="inlineStr">
        <is>
          <t>New provisional candidate</t>
        </is>
      </c>
      <c r="D611" s="43" t="n">
        <v>334</v>
      </c>
      <c r="E611" s="43" t="n"/>
      <c r="F611" s="43" t="n"/>
      <c r="G611" s="130" t="n">
        <v>334</v>
      </c>
      <c r="H611" s="130" t="n">
        <v>2026</v>
      </c>
      <c r="I611" s="41" t="inlineStr">
        <is>
          <t>Constructing a Predictive Model for Children with Autism Spectrum Disorder Based on Whole-Brain MR Radiomics: A Machine Learning Study</t>
        </is>
      </c>
      <c r="J611" s="43" t="inlineStr">
        <is>
          <t>10.3174/ajnr.A8939</t>
        </is>
      </c>
      <c r="K611" s="43" t="inlineStr">
        <is>
          <t>Xi Chen and Jiaxuan Peng and Zihan Zhang and Qiaowei Song and Dongxue Li and Gongyong Zhai and Wanyun Fu and Zhenyu Shu</t>
        </is>
      </c>
      <c r="L611" s="41" t="inlineStr">
        <is>
          <t>American Journal of Neuroradiology</t>
        </is>
      </c>
      <c r="M611" s="43" t="inlineStr">
        <is>
          <t>article</t>
        </is>
      </c>
      <c r="N611" s="43" t="inlineStr">
        <is>
          <t>American Society of Neuroradiology</t>
        </is>
      </c>
      <c r="O611" s="43">
        <f>'Actualizacion_430'!B335</f>
        <v/>
      </c>
      <c r="P611" s="41">
        <f>'Actualizacion_430'!C335</f>
        <v/>
      </c>
      <c r="Q611" s="43">
        <f>'Actualizacion_430'!D335</f>
        <v/>
      </c>
      <c r="R611" s="43">
        <f>'Actualizacion_430'!E335</f>
        <v/>
      </c>
      <c r="S611" s="41">
        <f>'Actualizacion_430'!G335</f>
        <v/>
      </c>
      <c r="T611" s="41">
        <f>'Actualizacion_430'!I335</f>
        <v/>
      </c>
      <c r="U611" s="41">
        <f>'Actualizacion_430'!J335</f>
        <v/>
      </c>
      <c r="V611" s="43">
        <f>'Actualizacion_430'!K335</f>
        <v/>
      </c>
      <c r="W611" s="43">
        <f>'Actualizacion_430'!L335</f>
        <v/>
      </c>
      <c r="X611" s="43" t="inlineStr">
        <is>
          <t>https://doi.org/10.3174/ajnr.A8939</t>
        </is>
      </c>
      <c r="Y611" s="43" t="inlineStr">
        <is>
          <t>doi:10.3174/ajnr.a8939</t>
        </is>
      </c>
      <c r="Z611" s="43"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AA611" s="43" t="inlineStr">
        <is>
          <t>title_abstract_plus_targeted_primary_source_verification</t>
        </is>
      </c>
      <c r="AB611" s="43">
        <f>COUNTIF($A$2:$A$707,A611)</f>
        <v/>
      </c>
    </row>
    <row r="612" ht="32" customHeight="1">
      <c r="A612" s="43" t="inlineStr">
        <is>
          <t>U-0335</t>
        </is>
      </c>
      <c r="B612" s="43" t="inlineStr">
        <is>
          <t>Update 2026</t>
        </is>
      </c>
      <c r="C612" s="43" t="inlineStr">
        <is>
          <t>New full-text included (open full text)</t>
        </is>
      </c>
      <c r="D612" s="43" t="n">
        <v>335</v>
      </c>
      <c r="E612" s="43" t="n"/>
      <c r="F612" s="43" t="n"/>
      <c r="G612" s="130" t="n">
        <v>335</v>
      </c>
      <c r="H612" s="130" t="n">
        <v>2026</v>
      </c>
      <c r="I612" s="41" t="inlineStr">
        <is>
          <t>Diagnostic Classification of Autism Spectrum Disorder in the Frequency Domain Using Resting-State fMRI</t>
        </is>
      </c>
      <c r="J612" s="43" t="inlineStr">
        <is>
          <t>10.1007/s12021-026-09782-5</t>
        </is>
      </c>
      <c r="K612" s="43" t="inlineStr">
        <is>
          <t>Hossein Haghighat</t>
        </is>
      </c>
      <c r="L612" s="41" t="inlineStr">
        <is>
          <t>Neuroinformatics</t>
        </is>
      </c>
      <c r="M612" s="43" t="inlineStr">
        <is>
          <t>article</t>
        </is>
      </c>
      <c r="N612" s="43" t="inlineStr">
        <is>
          <t>Springer</t>
        </is>
      </c>
      <c r="O612" s="43">
        <f>'Actualizacion_430'!B336</f>
        <v/>
      </c>
      <c r="P612" s="41">
        <f>'Actualizacion_430'!C336</f>
        <v/>
      </c>
      <c r="Q612" s="43">
        <f>'Actualizacion_430'!D336</f>
        <v/>
      </c>
      <c r="R612" s="43">
        <f>'Actualizacion_430'!E336</f>
        <v/>
      </c>
      <c r="S612" s="41">
        <f>'Actualizacion_430'!G336</f>
        <v/>
      </c>
      <c r="T612" s="41">
        <f>'Actualizacion_430'!I336</f>
        <v/>
      </c>
      <c r="U612" s="41">
        <f>'Actualizacion_430'!J336</f>
        <v/>
      </c>
      <c r="V612" s="43">
        <f>'Actualizacion_430'!K336</f>
        <v/>
      </c>
      <c r="W612" s="43">
        <f>'Actualizacion_430'!L336</f>
        <v/>
      </c>
      <c r="X612" s="43" t="inlineStr">
        <is>
          <t>https://doi.org/10.1007/s12021-026-09782-5</t>
        </is>
      </c>
      <c r="Y612" s="43" t="inlineStr">
        <is>
          <t>doi:10.1007/s12021-026-09782-5</t>
        </is>
      </c>
      <c r="Z612" s="43"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AA612" s="43" t="inlineStr">
        <is>
          <t>title_abstract_plus_targeted_primary_source_verification</t>
        </is>
      </c>
      <c r="AB612" s="43">
        <f>COUNTIF($A$2:$A$707,A612)</f>
        <v/>
      </c>
    </row>
    <row r="613" ht="32" customHeight="1">
      <c r="A613" s="43" t="inlineStr">
        <is>
          <t>U-0336</t>
        </is>
      </c>
      <c r="B613" s="43" t="inlineStr">
        <is>
          <t>Update 2026</t>
        </is>
      </c>
      <c r="C613" s="43" t="inlineStr">
        <is>
          <t>Duplicate update record</t>
        </is>
      </c>
      <c r="D613" s="43" t="n">
        <v>336</v>
      </c>
      <c r="E613" s="43" t="n"/>
      <c r="F613" s="43" t="n"/>
      <c r="G613" s="130" t="n">
        <v>336</v>
      </c>
      <c r="H613" s="130" t="n">
        <v>2026</v>
      </c>
      <c r="I613" s="41" t="inlineStr">
        <is>
          <t>Diagnosing autism spectrum disorders using ensemble-aided weighted fused features and attention-based residual LSTM with brain MRI images</t>
        </is>
      </c>
      <c r="J613" s="43" t="inlineStr">
        <is>
          <t>10.1016/j.pscychresns.2026.112230</t>
        </is>
      </c>
      <c r="K613" s="43" t="inlineStr">
        <is>
          <t>Nandhini V and Ananthajothi K</t>
        </is>
      </c>
      <c r="L613" s="41" t="inlineStr">
        <is>
          <t>Psychiatry Research - Neuroimaging</t>
        </is>
      </c>
      <c r="M613" s="43" t="inlineStr">
        <is>
          <t>article</t>
        </is>
      </c>
      <c r="N613" s="43" t="inlineStr">
        <is>
          <t>Elsevier Ireland Ltd</t>
        </is>
      </c>
      <c r="O613" s="43">
        <f>'Actualizacion_430'!B337</f>
        <v/>
      </c>
      <c r="P613" s="41">
        <f>'Actualizacion_430'!C337</f>
        <v/>
      </c>
      <c r="Q613" s="43">
        <f>'Actualizacion_430'!D337</f>
        <v/>
      </c>
      <c r="R613" s="43">
        <f>'Actualizacion_430'!E337</f>
        <v/>
      </c>
      <c r="S613" s="41">
        <f>'Actualizacion_430'!G337</f>
        <v/>
      </c>
      <c r="T613" s="41">
        <f>'Actualizacion_430'!I337</f>
        <v/>
      </c>
      <c r="U613" s="41">
        <f>'Actualizacion_430'!J337</f>
        <v/>
      </c>
      <c r="V613" s="43">
        <f>'Actualizacion_430'!K337</f>
        <v/>
      </c>
      <c r="W613" s="43">
        <f>'Actualizacion_430'!L337</f>
        <v/>
      </c>
      <c r="X613" s="43" t="inlineStr">
        <is>
          <t>https://www.sciencedirect.com/science/article/pii/S0925492726000958</t>
        </is>
      </c>
      <c r="Y613" s="43" t="inlineStr">
        <is>
          <t>doi:10.1016/j.pscychresns.2026.112230</t>
        </is>
      </c>
      <c r="Z613"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AA613" s="43" t="inlineStr">
        <is>
          <t>title_abstract_plus_targeted_primary_source_verification</t>
        </is>
      </c>
      <c r="AB613" s="43">
        <f>COUNTIF($A$2:$A$707,A613)</f>
        <v/>
      </c>
    </row>
    <row r="614" ht="32" customHeight="1">
      <c r="A614" s="43" t="inlineStr">
        <is>
          <t>U-0337</t>
        </is>
      </c>
      <c r="B614" s="43" t="inlineStr">
        <is>
          <t>Update 2026</t>
        </is>
      </c>
      <c r="C614" s="43" t="inlineStr">
        <is>
          <t>New record excluded</t>
        </is>
      </c>
      <c r="D614" s="43" t="n">
        <v>337</v>
      </c>
      <c r="E614" s="43" t="n"/>
      <c r="F614" s="43" t="n"/>
      <c r="G614" s="130" t="n">
        <v>337</v>
      </c>
      <c r="H614" s="130" t="n">
        <v>2026</v>
      </c>
      <c r="I614" s="41" t="inlineStr">
        <is>
          <t>Functional near-infrared spectroscopy-based machine learning techniques for autism spectrum disorder diagnosis: a systematic review and meta-analysis</t>
        </is>
      </c>
      <c r="J614" s="43" t="inlineStr">
        <is>
          <t>10.1016/j.ijmedinf.2026.106526</t>
        </is>
      </c>
      <c r="K614" s="43" t="inlineStr">
        <is>
          <t>Xiawei Li and Fuli Yan and Yinghua Wu and Yu Zhou and Luna He and Jing Gao</t>
        </is>
      </c>
      <c r="L614" s="41" t="inlineStr">
        <is>
          <t>International Journal of Medical Informatics</t>
        </is>
      </c>
      <c r="M614" s="43" t="inlineStr">
        <is>
          <t>article</t>
        </is>
      </c>
      <c r="N614" s="43" t="inlineStr">
        <is>
          <t>Elsevier Ireland Ltd</t>
        </is>
      </c>
      <c r="O614" s="43">
        <f>'Actualizacion_430'!B338</f>
        <v/>
      </c>
      <c r="P614" s="41">
        <f>'Actualizacion_430'!C338</f>
        <v/>
      </c>
      <c r="Q614" s="43">
        <f>'Actualizacion_430'!D338</f>
        <v/>
      </c>
      <c r="R614" s="43">
        <f>'Actualizacion_430'!E338</f>
        <v/>
      </c>
      <c r="S614" s="41">
        <f>'Actualizacion_430'!G338</f>
        <v/>
      </c>
      <c r="T614" s="41">
        <f>'Actualizacion_430'!I338</f>
        <v/>
      </c>
      <c r="U614" s="41">
        <f>'Actualizacion_430'!J338</f>
        <v/>
      </c>
      <c r="V614" s="43">
        <f>'Actualizacion_430'!K338</f>
        <v/>
      </c>
      <c r="W614" s="43">
        <f>'Actualizacion_430'!L338</f>
        <v/>
      </c>
      <c r="X614" s="43" t="inlineStr">
        <is>
          <t>https://www.sciencedirect.com/science/article/pii/S1386505626002662</t>
        </is>
      </c>
      <c r="Y614" s="43" t="inlineStr">
        <is>
          <t>doi:10.1016/j.ijmedinf.2026.106526</t>
        </is>
      </c>
      <c r="Z614" s="43" t="inlineStr">
        <is>
          <t>Background: Diagnosis of autism spectrum disorder (ASD) primarily relies on subjective behavioral assessments, posing risks of delayed and missed diagnoses. The combination of functional near-infrared spectroscopy (fNIRS) technology and machine learning (ML) offers a novel approach for objective ASD identification; however, its overall diagnostic efficacy and key influencing factors require systematic evaluation. Methods: Following the PRISMA guidelines, we systematically searched PubMed, EMBASE, Web of Science, The Cochrane Library, and Wiley Online Library databases to comprehensively collect English-language literature on fNIRS-based machine learning techniques for ASD diagnosis published from the inception of our database to December 2025. Data were extracted to calculate pooled sensitivity (sen), specificity (spe), positive likelihood ratio (LR + ), negative likelihood ratio (LR-), diagnostic odds ratio (DOR), and their 95% confidence intervals (CI). Pooled receiver operating characteristic (ROC) curves were plotted, and area under the curve (AUC) was calculated to assess diagnostic value. The I2 test assessed study heterogeneity, which was explored through meta-regression and subgroup analyses. Publication bias was evaluated using Deeks funnel plot asymmetry tests. The review protocol was registered in PROSPERO (CRD420251250866). Results: A total of 17 studies were included in the systematic review, with 15 studies included in the meta-analysis. The pooled analysis showed that the sensitivity of fNIRS-based ML techniques for diagnosing ASD was 0.92 (95% CI 0.87–0.95), with a specificity of 0.94 (95% CI 0.90–0.97) and a composite area under the receiver operating characteristic curve (AUC) of 0.98 (95% CI 0.96–0.99). Based on these findings, fNIRS-based ML techniques demonstrate good diagnostic value for ASD. Conclusion: fNIRS-based ML techniques demonstrate excellent diagnostic accuracy for ASD, presenting a highly promising objective diagnostic tool. Future research should focus on establishing standardized, multicenter datasets and analytical workflows, while exploring multimodal data fusion and model interpretability to advance this technology toward stable, reliable clinical diagnostic support.</t>
        </is>
      </c>
      <c r="AA614" s="43" t="inlineStr">
        <is>
          <t>title_abstract_plus_targeted_primary_source_verification</t>
        </is>
      </c>
      <c r="AB614" s="43">
        <f>COUNTIF($A$2:$A$707,A614)</f>
        <v/>
      </c>
    </row>
    <row r="615" ht="32" customHeight="1">
      <c r="A615" s="43" t="inlineStr">
        <is>
          <t>U-0338</t>
        </is>
      </c>
      <c r="B615" s="43" t="inlineStr">
        <is>
          <t>Update 2026</t>
        </is>
      </c>
      <c r="C615" s="43" t="inlineStr">
        <is>
          <t>New record excluded</t>
        </is>
      </c>
      <c r="D615" s="43" t="n">
        <v>338</v>
      </c>
      <c r="E615" s="43" t="n"/>
      <c r="F615" s="43" t="n"/>
      <c r="G615" s="130" t="n">
        <v>338</v>
      </c>
      <c r="H615" s="130" t="n">
        <v>2026</v>
      </c>
      <c r="I615" s="41" t="inlineStr">
        <is>
          <t>The role of artificial intelligence interventions to improve eye contact for children with autism spectrum disorder: a systematic review</t>
        </is>
      </c>
      <c r="J615" s="43" t="inlineStr">
        <is>
          <t>10.1186/s12888-025-07702-6</t>
        </is>
      </c>
      <c r="K615" s="43" t="inlineStr">
        <is>
          <t>Şenol Demirtaş and Metin Besalti</t>
        </is>
      </c>
      <c r="L615" s="41" t="inlineStr">
        <is>
          <t>BMC Psychiatry</t>
        </is>
      </c>
      <c r="M615" s="43" t="inlineStr">
        <is>
          <t>article</t>
        </is>
      </c>
      <c r="N615" s="43" t="inlineStr">
        <is>
          <t>BioMed Central Ltd</t>
        </is>
      </c>
      <c r="O615" s="43">
        <f>'Actualizacion_430'!B339</f>
        <v/>
      </c>
      <c r="P615" s="41">
        <f>'Actualizacion_430'!C339</f>
        <v/>
      </c>
      <c r="Q615" s="43">
        <f>'Actualizacion_430'!D339</f>
        <v/>
      </c>
      <c r="R615" s="43">
        <f>'Actualizacion_430'!E339</f>
        <v/>
      </c>
      <c r="S615" s="41">
        <f>'Actualizacion_430'!G339</f>
        <v/>
      </c>
      <c r="T615" s="41">
        <f>'Actualizacion_430'!I339</f>
        <v/>
      </c>
      <c r="U615" s="41">
        <f>'Actualizacion_430'!J339</f>
        <v/>
      </c>
      <c r="V615" s="43">
        <f>'Actualizacion_430'!K339</f>
        <v/>
      </c>
      <c r="W615" s="43">
        <f>'Actualizacion_430'!L339</f>
        <v/>
      </c>
      <c r="X615" s="43" t="inlineStr">
        <is>
          <t>https://doi.org/10.1186/s12888-025-07702-6</t>
        </is>
      </c>
      <c r="Y615" s="43" t="inlineStr">
        <is>
          <t>doi:10.1186/s12888-025-07702-6</t>
        </is>
      </c>
      <c r="Z615" s="43" t="inlineStr">
        <is>
          <t>Background: Children with autism spectrum disorder (ASD) often struggle with eye contact during social interactions, a key aspect of effective communication. In recent years, various artificial intelligence (AI)-based interventions have been developed to support children with ASD. This study aims to systematically review the published literature on the AI-based interventions for improving eye contact. Methods: The review adhered to the 2020 Preferred Reporting Items for Systematic Reviews and Meta-Analyses (PRISMA) guidelines. Two researchers searched six databases: Scopus, Web of Science, PubMed, APA PsycInfo, Education Source, and IEEE Xplore, which initially yielded 1663 records. After screening and eligibility assessment, 16 studies met all inclusion criteria. Data were extracted through a narrative synthesis focusing on key variables, including study characteristics (author, year, region, sample, design, setting, and duration), definitions and measurements of eye contact, AI tool, and technological modalities, findings including reported effectiveness, generalization and maintenance outcomes, as well as whether social validity was assessed in each study. Two researchers independently conducted data extraction, quality assessment, and risk-of-bias evaluation using the Joanna Briggs Institute (JBI) checklists and the Single-Case Experimental Design (SCED) scale. Results: Included studies used a variety of AI-based tools. The most frequently used intervention modality was robotic systems, which were used in 12 studies, followed by wearable technologies (two studies), virtual reality (one), and game-based software (one). Preliminary findings suggest that AI technologies are often associated with increases in the frequency and duration of eye contact. Six studies (38%) assessed generalization of treatment effects, generally reporting positive outcomes, while seven studies (44%) assessed social validity. The research mostly utilized quantitative designs, including randomized controlled trials, repeated measure designs, single-subject research designs, and quasi-experimental designs. One qualitative case study and one case report were also identified. Methodological quality ratings ranged from moderate to high across study designs. Conclusion: This systematic review revealed that AI-based interventions are developing technology for improving eye contact behavior in children with ASD. Particularly, robotic systems provide promising evidence for improving eye-contact behaviors in children with ASD. However, the current evidence base remains limited due to small sample sizes and variations in the operational definitions of eye contact, measurement methods, and levels of AI sophistication. Data on generalization and social validity were also limited, highlighting the need for larger, methodologically rigorous studies to confirm these findings and assess their broader applicability. Clinical trial number: This study did not involve clinical trials, and as such, there is no clinical trial number to report.</t>
        </is>
      </c>
      <c r="AA615" s="43" t="inlineStr">
        <is>
          <t>title_abstract_plus_targeted_primary_source_verification</t>
        </is>
      </c>
      <c r="AB615" s="43">
        <f>COUNTIF($A$2:$A$707,A615)</f>
        <v/>
      </c>
    </row>
    <row r="616" ht="32" customHeight="1">
      <c r="A616" s="43" t="inlineStr">
        <is>
          <t>U-0339</t>
        </is>
      </c>
      <c r="B616" s="43" t="inlineStr">
        <is>
          <t>Update 2026</t>
        </is>
      </c>
      <c r="C616" s="43" t="inlineStr">
        <is>
          <t>Duplicate update record</t>
        </is>
      </c>
      <c r="D616" s="43" t="n">
        <v>339</v>
      </c>
      <c r="E616" s="43" t="n"/>
      <c r="F616" s="43" t="n"/>
      <c r="G616" s="130" t="n">
        <v>339</v>
      </c>
      <c r="H616" s="130" t="n">
        <v>2026</v>
      </c>
      <c r="I616" s="41" t="inlineStr">
        <is>
          <t>Artificial Intelligence Methods in Early Detection of Autism Spectrum Disorder: A DSM-5 Criterion-Based Systematic Review.</t>
        </is>
      </c>
      <c r="J616" s="43" t="inlineStr">
        <is>
          <t>10.1002/aur.70279</t>
        </is>
      </c>
      <c r="K616" s="43" t="inlineStr">
        <is>
          <t>Mohamed Ali Zoromba and Heba Emad El-Gazar</t>
        </is>
      </c>
      <c r="L616" s="41" t="inlineStr">
        <is>
          <t>Autism research : official journal of the International Society for Autism Research</t>
        </is>
      </c>
      <c r="M616" s="43" t="inlineStr">
        <is>
          <t>article</t>
        </is>
      </c>
      <c r="N616" s="43" t="inlineStr">
        <is>
          <t>John Wiley and Sons Inc</t>
        </is>
      </c>
      <c r="O616" s="43">
        <f>'Actualizacion_430'!B340</f>
        <v/>
      </c>
      <c r="P616" s="41">
        <f>'Actualizacion_430'!C340</f>
        <v/>
      </c>
      <c r="Q616" s="43">
        <f>'Actualizacion_430'!D340</f>
        <v/>
      </c>
      <c r="R616" s="43">
        <f>'Actualizacion_430'!E340</f>
        <v/>
      </c>
      <c r="S616" s="41">
        <f>'Actualizacion_430'!G340</f>
        <v/>
      </c>
      <c r="T616" s="41">
        <f>'Actualizacion_430'!I340</f>
        <v/>
      </c>
      <c r="U616" s="41">
        <f>'Actualizacion_430'!J340</f>
        <v/>
      </c>
      <c r="V616" s="43">
        <f>'Actualizacion_430'!K340</f>
        <v/>
      </c>
      <c r="W616" s="43">
        <f>'Actualizacion_430'!L340</f>
        <v/>
      </c>
      <c r="X616" s="43" t="inlineStr">
        <is>
          <t>http://www.ncbi.nlm.nih.gov/pubmed/42226557</t>
        </is>
      </c>
      <c r="Y616" s="43" t="inlineStr">
        <is>
          <t>doi:10.1002/aur.70279</t>
        </is>
      </c>
      <c r="Z616"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 This review of 43 studies found that artificial intelligence (AI) can help detect early signs of autism in children by analyzing behaviors such as eye contact and facial expressions, with high accuracy. However, most AI tools focus on social difficulties and often miss repetitive behaviors or sensory issues, and many studies have limitations like small samples or lack of real‐world testing. With better methods and more diverse testing, AI could become a useful tool to support earlier, more accessible autism diagnosis.</t>
        </is>
      </c>
      <c r="AA616" s="43" t="inlineStr">
        <is>
          <t>title_abstract_plus_targeted_primary_source_verification</t>
        </is>
      </c>
      <c r="AB616" s="43">
        <f>COUNTIF($A$2:$A$707,A616)</f>
        <v/>
      </c>
    </row>
    <row r="617" ht="32" customHeight="1">
      <c r="A617" s="43" t="inlineStr">
        <is>
          <t>U-0340</t>
        </is>
      </c>
      <c r="B617" s="43" t="inlineStr">
        <is>
          <t>Update 2026</t>
        </is>
      </c>
      <c r="C617" s="43" t="inlineStr">
        <is>
          <t>New record excluded</t>
        </is>
      </c>
      <c r="D617" s="43" t="n">
        <v>340</v>
      </c>
      <c r="E617" s="43" t="n"/>
      <c r="F617" s="43" t="n"/>
      <c r="G617" s="130" t="n">
        <v>340</v>
      </c>
      <c r="H617" s="130" t="n">
        <v>2026</v>
      </c>
      <c r="I617" s="41" t="inlineStr">
        <is>
          <t>Early autism detection: a review of emerging technologies, biomarkers, and explainable AI approaches</t>
        </is>
      </c>
      <c r="J617" s="43" t="inlineStr">
        <is>
          <t>10.1186/s13041-025-01269-9</t>
        </is>
      </c>
      <c r="K617" s="43" t="inlineStr">
        <is>
          <t>Rucha Agrawal and Renuka Agrawal</t>
        </is>
      </c>
      <c r="L617" s="41" t="inlineStr">
        <is>
          <t>Molecular Brain</t>
        </is>
      </c>
      <c r="M617" s="43" t="inlineStr">
        <is>
          <t>article</t>
        </is>
      </c>
      <c r="N617" s="43" t="inlineStr">
        <is>
          <t>BioMed Central Ltd</t>
        </is>
      </c>
      <c r="O617" s="43">
        <f>'Actualizacion_430'!B341</f>
        <v/>
      </c>
      <c r="P617" s="41">
        <f>'Actualizacion_430'!C341</f>
        <v/>
      </c>
      <c r="Q617" s="43">
        <f>'Actualizacion_430'!D341</f>
        <v/>
      </c>
      <c r="R617" s="43">
        <f>'Actualizacion_430'!E341</f>
        <v/>
      </c>
      <c r="S617" s="41">
        <f>'Actualizacion_430'!G341</f>
        <v/>
      </c>
      <c r="T617" s="41">
        <f>'Actualizacion_430'!I341</f>
        <v/>
      </c>
      <c r="U617" s="41">
        <f>'Actualizacion_430'!J341</f>
        <v/>
      </c>
      <c r="V617" s="43">
        <f>'Actualizacion_430'!K341</f>
        <v/>
      </c>
      <c r="W617" s="43">
        <f>'Actualizacion_430'!L341</f>
        <v/>
      </c>
      <c r="X617" s="43" t="inlineStr">
        <is>
          <t>https://doi.org/10.1186/s13041-025-01269-9</t>
        </is>
      </c>
      <c r="Y617" s="43" t="inlineStr">
        <is>
          <t>doi:10.1186/s13041-025-01269-9</t>
        </is>
      </c>
      <c r="Z617" s="43" t="inlineStr">
        <is>
          <t>Autism Spectrum Disorder (ASD) presents as a complicated neurodevelopmental disorder which leads to social communication challenges and repetitive behavioral patterns. Early identification of ASD is crucial to facilitate early intervention that can make a large positive impact on long-term developmental outcomes. With the advent of artificial intelligence (AI) and data-driven diagnoses, there is increased interest in combining machine learning methods with biological and behavioral signatures to detect early ASD. This review provides an overview of broad classes of biomarkers—behavioral, neuroimaging, genetic, and eye gaze—and their respective methodologies, clinical applications, and diagnostic accuracy. For each of these biomarker domains, the research gap has been identified as existing for instance limited interpretability in neuroimaging models, genomics-related ethical and data accessibility issues, and innovation saturation for behavioral measurement. A comparative analysis highlights eye gaze analysis as a promising but under-explored option, providing a balance of cost-effectiveness, non-invasiveness, and potential for real-time, objective measurement. In addition, the application of Explainable AI (XAI) methodologies across these biomarker fields is discussed in order to meet the pressing need for transparency, clinical confidence, and decision-making support. This review makes a final call for further exploration of eye gaze-based models enriched by XAI methods as a future research direction towards filling the gap between algorithmic innovation and real-world, interpretable diagnostics in the context of ASD research.</t>
        </is>
      </c>
      <c r="AA617" s="43" t="inlineStr">
        <is>
          <t>title_abstract_plus_targeted_primary_source_verification</t>
        </is>
      </c>
      <c r="AB617" s="43">
        <f>COUNTIF($A$2:$A$707,A617)</f>
        <v/>
      </c>
    </row>
    <row r="618" ht="32" customHeight="1">
      <c r="A618" s="43" t="inlineStr">
        <is>
          <t>U-0341</t>
        </is>
      </c>
      <c r="B618" s="43" t="inlineStr">
        <is>
          <t>Update 2026</t>
        </is>
      </c>
      <c r="C618" s="43" t="inlineStr">
        <is>
          <t>New record excluded</t>
        </is>
      </c>
      <c r="D618" s="43" t="n">
        <v>341</v>
      </c>
      <c r="E618" s="43" t="n"/>
      <c r="F618" s="43" t="n"/>
      <c r="G618" s="130" t="n">
        <v>341</v>
      </c>
      <c r="H618" s="130" t="n">
        <v>2025</v>
      </c>
      <c r="I618" s="41" t="inlineStr">
        <is>
          <t>The evolving role of machine learning in autism spectrum disorder: current evidence and future directions</t>
        </is>
      </c>
      <c r="J618" s="43" t="inlineStr">
        <is>
          <t>10.1038/s41390-025-04713-7</t>
        </is>
      </c>
      <c r="K618" s="43" t="inlineStr">
        <is>
          <t>Khaled Saad and Soha A Hussain and Ahmad Roshdy Ahmad and Mohamed Shawky Elfarargy and Amira Elhoufey and Abdulrahman A Al-Atram and Abdelrahman N Abdelal and Kawashty R Mohamed and Mostafa M Embaby</t>
        </is>
      </c>
      <c r="L618" s="41" t="inlineStr">
        <is>
          <t>Pediatric Research</t>
        </is>
      </c>
      <c r="M618" s="43" t="inlineStr">
        <is>
          <t>article</t>
        </is>
      </c>
      <c r="N618" s="43" t="inlineStr">
        <is>
          <t>Springer Nature</t>
        </is>
      </c>
      <c r="O618" s="43">
        <f>'Actualizacion_430'!B342</f>
        <v/>
      </c>
      <c r="P618" s="41">
        <f>'Actualizacion_430'!C342</f>
        <v/>
      </c>
      <c r="Q618" s="43">
        <f>'Actualizacion_430'!D342</f>
        <v/>
      </c>
      <c r="R618" s="43">
        <f>'Actualizacion_430'!E342</f>
        <v/>
      </c>
      <c r="S618" s="41">
        <f>'Actualizacion_430'!G342</f>
        <v/>
      </c>
      <c r="T618" s="41">
        <f>'Actualizacion_430'!I342</f>
        <v/>
      </c>
      <c r="U618" s="41">
        <f>'Actualizacion_430'!J342</f>
        <v/>
      </c>
      <c r="V618" s="43">
        <f>'Actualizacion_430'!K342</f>
        <v/>
      </c>
      <c r="W618" s="43">
        <f>'Actualizacion_430'!L342</f>
        <v/>
      </c>
      <c r="X618" s="43" t="inlineStr">
        <is>
          <t>https://doi.org/10.1038/s41390-025-04713-7</t>
        </is>
      </c>
      <c r="Y618" s="43" t="inlineStr">
        <is>
          <t>doi:10.1038/s41390-025-04713-7</t>
        </is>
      </c>
      <c r="Z618" s="43" t="inlineStr">
        <is>
          <t>Impact: Machine learning (ML) has become a key factor in advancing artificial intelligence (AI)-driven strategies across various areas in recent years, including screening, diagnosis, subtyping, and therapeutic intervention in autism spectrum disorder (ASD). These technological advancements collectively demonstrate ML’s potential to complement—rather than replace—expert clinical assessment in the screening and diagnosis of ASD. Future research should focus on standardizing data collection procedures, improving the interpretability of models, and conducting multi-center validation studies to confirm their effectiveness and applicability in real-world settings.</t>
        </is>
      </c>
      <c r="AA618" s="43" t="inlineStr">
        <is>
          <t>title_abstract_plus_targeted_primary_source_verification</t>
        </is>
      </c>
      <c r="AB618" s="43">
        <f>COUNTIF($A$2:$A$707,A618)</f>
        <v/>
      </c>
    </row>
    <row r="619" ht="32" customHeight="1">
      <c r="A619" s="43" t="inlineStr">
        <is>
          <t>U-0342</t>
        </is>
      </c>
      <c r="B619" s="43" t="inlineStr">
        <is>
          <t>Update 2026</t>
        </is>
      </c>
      <c r="C619" s="43" t="inlineStr">
        <is>
          <t>New provisional candidate</t>
        </is>
      </c>
      <c r="D619" s="43" t="n">
        <v>342</v>
      </c>
      <c r="E619" s="43" t="n"/>
      <c r="F619" s="43" t="n"/>
      <c r="G619" s="130" t="n">
        <v>342</v>
      </c>
      <c r="H619" s="130" t="n">
        <v>2026</v>
      </c>
      <c r="I619" s="41" t="inlineStr">
        <is>
          <t>Auditory brainstem response abnormalities in autism spectrum disorder: A deep learning approach to characterize time-frequency signatures</t>
        </is>
      </c>
      <c r="J619" s="43" t="inlineStr">
        <is>
          <t>10.1016/j.heares.2026.109654</t>
        </is>
      </c>
      <c r="K619" s="43" t="inlineStr">
        <is>
          <t>Xun Chen and Hewen Xu and Ying Huang and Ping Zhang and Lianting Hu and Fanfan Zhu and Jianhua Liu and Haiqing Xu and Zhengtao Gong and Long Lu</t>
        </is>
      </c>
      <c r="L619" s="41" t="inlineStr">
        <is>
          <t>Hearing Research</t>
        </is>
      </c>
      <c r="M619" s="43" t="inlineStr">
        <is>
          <t>article</t>
        </is>
      </c>
      <c r="N619" s="43" t="inlineStr">
        <is>
          <t>Elsevier B.V.</t>
        </is>
      </c>
      <c r="O619" s="43">
        <f>'Actualizacion_430'!B343</f>
        <v/>
      </c>
      <c r="P619" s="41">
        <f>'Actualizacion_430'!C343</f>
        <v/>
      </c>
      <c r="Q619" s="43">
        <f>'Actualizacion_430'!D343</f>
        <v/>
      </c>
      <c r="R619" s="43">
        <f>'Actualizacion_430'!E343</f>
        <v/>
      </c>
      <c r="S619" s="41">
        <f>'Actualizacion_430'!G343</f>
        <v/>
      </c>
      <c r="T619" s="41">
        <f>'Actualizacion_430'!I343</f>
        <v/>
      </c>
      <c r="U619" s="41">
        <f>'Actualizacion_430'!J343</f>
        <v/>
      </c>
      <c r="V619" s="43">
        <f>'Actualizacion_430'!K343</f>
        <v/>
      </c>
      <c r="W619" s="43">
        <f>'Actualizacion_430'!L343</f>
        <v/>
      </c>
      <c r="X619" s="43" t="inlineStr">
        <is>
          <t>https://www.sciencedirect.com/science/article/pii/S0378595526001309</t>
        </is>
      </c>
      <c r="Y619" s="43" t="inlineStr">
        <is>
          <t>doi:10.1016/j.heares.2026.109654</t>
        </is>
      </c>
      <c r="Z619" s="43"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AA619" s="43" t="inlineStr">
        <is>
          <t>title_abstract_plus_targeted_primary_source_verification</t>
        </is>
      </c>
      <c r="AB619" s="43">
        <f>COUNTIF($A$2:$A$707,A619)</f>
        <v/>
      </c>
    </row>
    <row r="620" ht="32" customHeight="1">
      <c r="A620" s="43" t="inlineStr">
        <is>
          <t>U-0343</t>
        </is>
      </c>
      <c r="B620" s="43" t="inlineStr">
        <is>
          <t>Update 2026</t>
        </is>
      </c>
      <c r="C620" s="43" t="inlineStr">
        <is>
          <t>New provisional candidate</t>
        </is>
      </c>
      <c r="D620" s="43" t="n">
        <v>343</v>
      </c>
      <c r="E620" s="43" t="n"/>
      <c r="F620" s="43" t="n"/>
      <c r="G620" s="130" t="n">
        <v>343</v>
      </c>
      <c r="H620" s="130" t="n">
        <v>2026</v>
      </c>
      <c r="I620" s="41" t="inlineStr">
        <is>
          <t>An explainable machine unlearning algorithm framework for early detection of autism spectrum disorder and brain disabilities in newborns</t>
        </is>
      </c>
      <c r="J620" s="43" t="inlineStr">
        <is>
          <t>10.1016/j.aej.2026.04.002</t>
        </is>
      </c>
      <c r="K620" s="43" t="inlineStr">
        <is>
          <t>Abdullah Lakhan and Mazin Abed Mohammed and Hassen Hamouda and Adel Thaljaoui and Abeer Baslem and Mohammed Nasser Al-Andoli</t>
        </is>
      </c>
      <c r="L620" s="41" t="inlineStr">
        <is>
          <t>Alexandria Engineering Journal</t>
        </is>
      </c>
      <c r="M620" s="43" t="inlineStr">
        <is>
          <t>article</t>
        </is>
      </c>
      <c r="N620" s="43" t="inlineStr">
        <is>
          <t>Elsevier BV</t>
        </is>
      </c>
      <c r="O620" s="43">
        <f>'Actualizacion_430'!B344</f>
        <v/>
      </c>
      <c r="P620" s="41">
        <f>'Actualizacion_430'!C344</f>
        <v/>
      </c>
      <c r="Q620" s="43">
        <f>'Actualizacion_430'!D344</f>
        <v/>
      </c>
      <c r="R620" s="43">
        <f>'Actualizacion_430'!E344</f>
        <v/>
      </c>
      <c r="S620" s="41">
        <f>'Actualizacion_430'!G344</f>
        <v/>
      </c>
      <c r="T620" s="41">
        <f>'Actualizacion_430'!I344</f>
        <v/>
      </c>
      <c r="U620" s="41">
        <f>'Actualizacion_430'!J344</f>
        <v/>
      </c>
      <c r="V620" s="43">
        <f>'Actualizacion_430'!K344</f>
        <v/>
      </c>
      <c r="W620" s="43">
        <f>'Actualizacion_430'!L344</f>
        <v/>
      </c>
      <c r="X620" s="43" t="inlineStr">
        <is>
          <t>https://www.sciencedirect.com/science/article/pii/S1110016826002115</t>
        </is>
      </c>
      <c r="Y620" s="43" t="inlineStr">
        <is>
          <t>doi:10.1016/j.aej.2026.04.002</t>
        </is>
      </c>
      <c r="Z620" s="43"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AA620" s="43" t="inlineStr">
        <is>
          <t>title_abstract_plus_targeted_primary_source_verification</t>
        </is>
      </c>
      <c r="AB620" s="43">
        <f>COUNTIF($A$2:$A$707,A620)</f>
        <v/>
      </c>
    </row>
    <row r="621" ht="32" customHeight="1">
      <c r="A621" s="43" t="inlineStr">
        <is>
          <t>U-0344</t>
        </is>
      </c>
      <c r="B621" s="43" t="inlineStr">
        <is>
          <t>Update 2026</t>
        </is>
      </c>
      <c r="C621" s="43" t="inlineStr">
        <is>
          <t>New record excluded</t>
        </is>
      </c>
      <c r="D621" s="43" t="n">
        <v>344</v>
      </c>
      <c r="E621" s="43" t="n"/>
      <c r="F621" s="43" t="n"/>
      <c r="G621" s="130" t="n">
        <v>344</v>
      </c>
      <c r="H621" s="130" t="n">
        <v>2026</v>
      </c>
      <c r="I621" s="41" t="inlineStr">
        <is>
          <t>Artificial intelligence in autism spectrum disorder detection: A comprehensive review, novel taxonomy of data modalities, and future perspectives</t>
        </is>
      </c>
      <c r="J621" s="43" t="inlineStr">
        <is>
          <t>10.1016/j.compeleceng.2026.111153</t>
        </is>
      </c>
      <c r="K621" s="43" t="inlineStr">
        <is>
          <t>Imene Louriachi and Sofiane Maza and Abdelouahab Attia and Yong Zhang and Ali Wagdy Mohamed</t>
        </is>
      </c>
      <c r="L621" s="41" t="inlineStr">
        <is>
          <t>Computers and Electrical Engineering</t>
        </is>
      </c>
      <c r="M621" s="43" t="inlineStr">
        <is>
          <t>article</t>
        </is>
      </c>
      <c r="N621" s="43" t="inlineStr">
        <is>
          <t>Elsevier Ltd</t>
        </is>
      </c>
      <c r="O621" s="43">
        <f>'Actualizacion_430'!B345</f>
        <v/>
      </c>
      <c r="P621" s="41">
        <f>'Actualizacion_430'!C345</f>
        <v/>
      </c>
      <c r="Q621" s="43">
        <f>'Actualizacion_430'!D345</f>
        <v/>
      </c>
      <c r="R621" s="43">
        <f>'Actualizacion_430'!E345</f>
        <v/>
      </c>
      <c r="S621" s="41">
        <f>'Actualizacion_430'!G345</f>
        <v/>
      </c>
      <c r="T621" s="41">
        <f>'Actualizacion_430'!I345</f>
        <v/>
      </c>
      <c r="U621" s="41">
        <f>'Actualizacion_430'!J345</f>
        <v/>
      </c>
      <c r="V621" s="43">
        <f>'Actualizacion_430'!K345</f>
        <v/>
      </c>
      <c r="W621" s="43">
        <f>'Actualizacion_430'!L345</f>
        <v/>
      </c>
      <c r="X621" s="43" t="inlineStr">
        <is>
          <t>https://www.sciencedirect.com/science/article/pii/S0045790626002259</t>
        </is>
      </c>
      <c r="Y621" s="43" t="inlineStr">
        <is>
          <t>doi:10.1016/j.compeleceng.2026.111153</t>
        </is>
      </c>
      <c r="Z621" s="43" t="inlineStr">
        <is>
          <t>Autism spectrum disorder (ASD) comprises a group of neurodevelopmental conditions that affect brain development in early childhood and persist throughout life. Its primary symptoms include impaired communication and social interaction, restricted and repetitive behaviors, attention difficulties, and aggression. Early screening is crucial for controlling this condition. In recent years, with the evolution of artificial intelligence (AI), there has been huge interest in early diagnosis of ASD using multiple AI techniques based on various biological and behavioral markers. However, this diversity has led to confusion, as no study to date has provided a clear, comprehensive framework for data modalities that simplifies their utilization and demonstrates their potential for developing a novel ASD detection system. In this paper, we present a new study of recent advances in ASD detection using AI approaches. We detail the methods, technologies, and detection processes employed in current ASD detection. Furthermore, we propose a novel taxonomy, in which the data modalities are organized into four main categories, incorporating the most interesting markers. In addition, an empirical study is established, enabling us to focus on the challenges encountered and to propose solutions for the future in order to improve the quality and accuracy of diagnosis. To ensure the robustness and quality of the insights and perspectives arising from this study, a robust approach for article collection and selection is implemented to identify the most important contributions, and to vary the markers used for detection. Finally, the review highlights practical aspects of deploying data modalities suited for clinical and low-resource settings, and defines the essential future directions that should be focused on.</t>
        </is>
      </c>
      <c r="AA621" s="43" t="inlineStr">
        <is>
          <t>title_abstract_plus_targeted_primary_source_verification</t>
        </is>
      </c>
      <c r="AB621" s="43">
        <f>COUNTIF($A$2:$A$707,A621)</f>
        <v/>
      </c>
    </row>
    <row r="622" ht="32" customHeight="1">
      <c r="A622" s="43" t="inlineStr">
        <is>
          <t>U-0345</t>
        </is>
      </c>
      <c r="B622" s="43" t="inlineStr">
        <is>
          <t>Update 2026</t>
        </is>
      </c>
      <c r="C622" s="43" t="inlineStr">
        <is>
          <t>Duplicate update record</t>
        </is>
      </c>
      <c r="D622" s="43" t="n">
        <v>345</v>
      </c>
      <c r="E622" s="43" t="n"/>
      <c r="F622" s="43" t="n"/>
      <c r="G622" s="130" t="n">
        <v>345</v>
      </c>
      <c r="H622" s="130" t="n">
        <v>2025</v>
      </c>
      <c r="I622" s="41" t="inlineStr">
        <is>
          <t>Hippocampal Subregion Function and Its Clinical Correlations in Childhood Autism Spectrum Disorders</t>
        </is>
      </c>
      <c r="J622" s="43" t="inlineStr">
        <is>
          <t>10.1002/aur.70124</t>
        </is>
      </c>
      <c r="K622" s="43" t="inlineStr">
        <is>
          <t>Hui Xian Li and De Sheng Xuan and Ronghao Mu and Chi Qin and Xin Zhao</t>
        </is>
      </c>
      <c r="L622" s="41" t="inlineStr">
        <is>
          <t>Autism Research</t>
        </is>
      </c>
      <c r="M622" s="43" t="inlineStr">
        <is>
          <t>article</t>
        </is>
      </c>
      <c r="N622" s="43" t="inlineStr">
        <is>
          <t>John Wiley and Sons Inc</t>
        </is>
      </c>
      <c r="O622" s="43">
        <f>'Actualizacion_430'!B346</f>
        <v/>
      </c>
      <c r="P622" s="41">
        <f>'Actualizacion_430'!C346</f>
        <v/>
      </c>
      <c r="Q622" s="43">
        <f>'Actualizacion_430'!D346</f>
        <v/>
      </c>
      <c r="R622" s="43">
        <f>'Actualizacion_430'!E346</f>
        <v/>
      </c>
      <c r="S622" s="41">
        <f>'Actualizacion_430'!G346</f>
        <v/>
      </c>
      <c r="T622" s="41">
        <f>'Actualizacion_430'!I346</f>
        <v/>
      </c>
      <c r="U622" s="41">
        <f>'Actualizacion_430'!J346</f>
        <v/>
      </c>
      <c r="V622" s="43">
        <f>'Actualizacion_430'!K346</f>
        <v/>
      </c>
      <c r="W622" s="43">
        <f>'Actualizacion_430'!L346</f>
        <v/>
      </c>
      <c r="X622" s="43" t="inlineStr">
        <is>
          <t>https://doi.org/10.1002/aur.70124</t>
        </is>
      </c>
      <c r="Y622" s="43" t="inlineStr">
        <is>
          <t>doi:10.1002/aur.70124</t>
        </is>
      </c>
      <c r="Z622"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AA622" s="43" t="inlineStr">
        <is>
          <t>title_abstract_plus_targeted_primary_source_verification</t>
        </is>
      </c>
      <c r="AB622" s="43">
        <f>COUNTIF($A$2:$A$707,A622)</f>
        <v/>
      </c>
    </row>
    <row r="623" ht="32" customHeight="1">
      <c r="A623" s="43" t="inlineStr">
        <is>
          <t>U-0346</t>
        </is>
      </c>
      <c r="B623" s="43" t="inlineStr">
        <is>
          <t>Update 2026</t>
        </is>
      </c>
      <c r="C623" s="43" t="inlineStr">
        <is>
          <t>Duplicate update record</t>
        </is>
      </c>
      <c r="D623" s="43" t="n">
        <v>346</v>
      </c>
      <c r="E623" s="43" t="n"/>
      <c r="F623" s="43" t="n"/>
      <c r="G623" s="130" t="n">
        <v>346</v>
      </c>
      <c r="H623" s="130" t="n">
        <v>2026</v>
      </c>
      <c r="I623" s="41" t="inlineStr">
        <is>
          <t>Integrating EEG microstate dynamics in a stacked ensemble for neurodiagnostic ASD assessment</t>
        </is>
      </c>
      <c r="J623" s="43" t="inlineStr">
        <is>
          <t>10.1016/j.bbr.2026.116220</t>
        </is>
      </c>
      <c r="K623" s="43" t="inlineStr">
        <is>
          <t>Delna Kuriyakose and Gowsalya M.</t>
        </is>
      </c>
      <c r="L623" s="41" t="inlineStr">
        <is>
          <t>Behavioural Brain Research</t>
        </is>
      </c>
      <c r="M623" s="43" t="inlineStr">
        <is>
          <t>article</t>
        </is>
      </c>
      <c r="N623" s="43" t="inlineStr">
        <is>
          <t>Elsevier B.V.</t>
        </is>
      </c>
      <c r="O623" s="43">
        <f>'Actualizacion_430'!B347</f>
        <v/>
      </c>
      <c r="P623" s="41">
        <f>'Actualizacion_430'!C347</f>
        <v/>
      </c>
      <c r="Q623" s="43">
        <f>'Actualizacion_430'!D347</f>
        <v/>
      </c>
      <c r="R623" s="43">
        <f>'Actualizacion_430'!E347</f>
        <v/>
      </c>
      <c r="S623" s="41">
        <f>'Actualizacion_430'!G347</f>
        <v/>
      </c>
      <c r="T623" s="41">
        <f>'Actualizacion_430'!I347</f>
        <v/>
      </c>
      <c r="U623" s="41">
        <f>'Actualizacion_430'!J347</f>
        <v/>
      </c>
      <c r="V623" s="43">
        <f>'Actualizacion_430'!K347</f>
        <v/>
      </c>
      <c r="W623" s="43">
        <f>'Actualizacion_430'!L347</f>
        <v/>
      </c>
      <c r="X623" s="43" t="inlineStr">
        <is>
          <t>https://www.sciencedirect.com/science/article/pii/S0166432826001968</t>
        </is>
      </c>
      <c r="Y623" s="43" t="inlineStr">
        <is>
          <t>doi:10.1016/j.bbr.2026.116220</t>
        </is>
      </c>
      <c r="Z623"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AA623" s="43" t="inlineStr">
        <is>
          <t>title_abstract_plus_targeted_primary_source_verification</t>
        </is>
      </c>
      <c r="AB623" s="43">
        <f>COUNTIF($A$2:$A$707,A623)</f>
        <v/>
      </c>
    </row>
    <row r="624" ht="32" customHeight="1">
      <c r="A624" s="43" t="inlineStr">
        <is>
          <t>U-0347</t>
        </is>
      </c>
      <c r="B624" s="43" t="inlineStr">
        <is>
          <t>Update 2026</t>
        </is>
      </c>
      <c r="C624" s="43" t="inlineStr">
        <is>
          <t>New provisional candidate</t>
        </is>
      </c>
      <c r="D624" s="43" t="n">
        <v>347</v>
      </c>
      <c r="E624" s="43" t="n"/>
      <c r="F624" s="43" t="n"/>
      <c r="G624" s="130" t="n">
        <v>347</v>
      </c>
      <c r="H624" s="130" t="n">
        <v>2025</v>
      </c>
      <c r="I624" s="41" t="inlineStr">
        <is>
          <t>Vision transformer and complex network analysis for autism spectrum disorder classification in T1 structural MRI</t>
        </is>
      </c>
      <c r="J624" s="43" t="inlineStr">
        <is>
          <t>10.1007/s11604-025-01832-3</t>
        </is>
      </c>
      <c r="K624" s="43" t="inlineStr">
        <is>
          <t>Xingyu Gao and Yuchao Xu</t>
        </is>
      </c>
      <c r="L624" s="41" t="inlineStr">
        <is>
          <t>Japanese Journal of Radiology</t>
        </is>
      </c>
      <c r="M624" s="43" t="inlineStr">
        <is>
          <t>article</t>
        </is>
      </c>
      <c r="N624" s="43" t="inlineStr">
        <is>
          <t>Springer</t>
        </is>
      </c>
      <c r="O624" s="43">
        <f>'Actualizacion_430'!B348</f>
        <v/>
      </c>
      <c r="P624" s="41">
        <f>'Actualizacion_430'!C348</f>
        <v/>
      </c>
      <c r="Q624" s="43">
        <f>'Actualizacion_430'!D348</f>
        <v/>
      </c>
      <c r="R624" s="43">
        <f>'Actualizacion_430'!E348</f>
        <v/>
      </c>
      <c r="S624" s="41">
        <f>'Actualizacion_430'!G348</f>
        <v/>
      </c>
      <c r="T624" s="41">
        <f>'Actualizacion_430'!I348</f>
        <v/>
      </c>
      <c r="U624" s="41">
        <f>'Actualizacion_430'!J348</f>
        <v/>
      </c>
      <c r="V624" s="43">
        <f>'Actualizacion_430'!K348</f>
        <v/>
      </c>
      <c r="W624" s="43">
        <f>'Actualizacion_430'!L348</f>
        <v/>
      </c>
      <c r="X624" s="43" t="inlineStr">
        <is>
          <t>https://doi.org/10.1007/s11604-025-01832-3</t>
        </is>
      </c>
      <c r="Y624" s="43" t="inlineStr">
        <is>
          <t>doi:10.1007/s11604-025-01832-3</t>
        </is>
      </c>
      <c r="Z624" s="43"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AA624" s="43" t="inlineStr">
        <is>
          <t>title_abstract_plus_targeted_primary_source_verification</t>
        </is>
      </c>
      <c r="AB624" s="43">
        <f>COUNTIF($A$2:$A$707,A624)</f>
        <v/>
      </c>
    </row>
    <row r="625" ht="32" customHeight="1">
      <c r="A625" s="43" t="inlineStr">
        <is>
          <t>U-0348</t>
        </is>
      </c>
      <c r="B625" s="43" t="inlineStr">
        <is>
          <t>Update 2026</t>
        </is>
      </c>
      <c r="C625" s="43" t="inlineStr">
        <is>
          <t>New record excluded</t>
        </is>
      </c>
      <c r="D625" s="43" t="n">
        <v>348</v>
      </c>
      <c r="E625" s="43" t="n"/>
      <c r="F625" s="43" t="n"/>
      <c r="G625" s="130" t="n">
        <v>348</v>
      </c>
      <c r="H625" s="130" t="n">
        <v>2026</v>
      </c>
      <c r="I625" s="41" t="inlineStr">
        <is>
          <t>Enhancing diagnostic precision in autism spectrum disorder: Integrating POV technology with expanded behavioral markers</t>
        </is>
      </c>
      <c r="J625" s="43" t="inlineStr">
        <is>
          <t>10.1016/j.ajp.2026.104989</t>
        </is>
      </c>
      <c r="K625" s="43" t="inlineStr">
        <is>
          <t>Agus Setiawan and Andika Ari Saputra and Imelda Ratih Ayu and Arbin Janu Setiyowati and Nur Eva</t>
        </is>
      </c>
      <c r="L625" s="41" t="inlineStr">
        <is>
          <t>Asian Journal of Psychiatry</t>
        </is>
      </c>
      <c r="M625" s="43" t="inlineStr">
        <is>
          <t>article</t>
        </is>
      </c>
      <c r="N625" s="43" t="inlineStr">
        <is>
          <t>Elsevier B.V.</t>
        </is>
      </c>
      <c r="O625" s="43">
        <f>'Actualizacion_430'!B349</f>
        <v/>
      </c>
      <c r="P625" s="41">
        <f>'Actualizacion_430'!C349</f>
        <v/>
      </c>
      <c r="Q625" s="43">
        <f>'Actualizacion_430'!D349</f>
        <v/>
      </c>
      <c r="R625" s="43">
        <f>'Actualizacion_430'!E349</f>
        <v/>
      </c>
      <c r="S625" s="41">
        <f>'Actualizacion_430'!G349</f>
        <v/>
      </c>
      <c r="T625" s="41">
        <f>'Actualizacion_430'!I349</f>
        <v/>
      </c>
      <c r="U625" s="41">
        <f>'Actualizacion_430'!J349</f>
        <v/>
      </c>
      <c r="V625" s="43">
        <f>'Actualizacion_430'!K349</f>
        <v/>
      </c>
      <c r="W625" s="43">
        <f>'Actualizacion_430'!L349</f>
        <v/>
      </c>
      <c r="X625" s="43" t="inlineStr">
        <is>
          <t>https://pubmed.ncbi.nlm.nih.gov/42061089/</t>
        </is>
      </c>
      <c r="Y625" s="43" t="inlineStr">
        <is>
          <t>doi:10.1016/j.ajp.2026.104989</t>
        </is>
      </c>
      <c r="Z625" s="43" t="n"/>
      <c r="AA625" s="43" t="inlineStr">
        <is>
          <t>title_abstract_plus_targeted_primary_source_verification</t>
        </is>
      </c>
      <c r="AB625" s="43">
        <f>COUNTIF($A$2:$A$707,A625)</f>
        <v/>
      </c>
    </row>
    <row r="626" ht="32" customHeight="1">
      <c r="A626" s="43" t="inlineStr">
        <is>
          <t>U-0349</t>
        </is>
      </c>
      <c r="B626" s="43" t="inlineStr">
        <is>
          <t>Update 2026</t>
        </is>
      </c>
      <c r="C626" s="43" t="inlineStr">
        <is>
          <t>New provisional candidate</t>
        </is>
      </c>
      <c r="D626" s="43" t="n">
        <v>349</v>
      </c>
      <c r="E626" s="43" t="n"/>
      <c r="F626" s="43" t="n"/>
      <c r="G626" s="130" t="n">
        <v>349</v>
      </c>
      <c r="H626" s="130" t="n">
        <v>2026</v>
      </c>
      <c r="I626" s="41" t="inlineStr">
        <is>
          <t>Dominant cross-frequency analysis-based early diagnosis of Autism Spectrum Disorder in pediatrics using FRHIS and DSTCNN</t>
        </is>
      </c>
      <c r="J626" s="43" t="inlineStr">
        <is>
          <t>10.1016/j.pscychresns.2026.112270</t>
        </is>
      </c>
      <c r="K626" s="43" t="inlineStr">
        <is>
          <t>V Anithalakshmi and R Thiagarajan</t>
        </is>
      </c>
      <c r="L626" s="41" t="inlineStr">
        <is>
          <t>Psychiatry Research - Neuroimaging</t>
        </is>
      </c>
      <c r="M626" s="43" t="inlineStr">
        <is>
          <t>article</t>
        </is>
      </c>
      <c r="N626" s="43" t="inlineStr">
        <is>
          <t>Elsevier Ireland Ltd</t>
        </is>
      </c>
      <c r="O626" s="43">
        <f>'Actualizacion_430'!B350</f>
        <v/>
      </c>
      <c r="P626" s="41">
        <f>'Actualizacion_430'!C350</f>
        <v/>
      </c>
      <c r="Q626" s="43">
        <f>'Actualizacion_430'!D350</f>
        <v/>
      </c>
      <c r="R626" s="43">
        <f>'Actualizacion_430'!E350</f>
        <v/>
      </c>
      <c r="S626" s="41">
        <f>'Actualizacion_430'!G350</f>
        <v/>
      </c>
      <c r="T626" s="41">
        <f>'Actualizacion_430'!I350</f>
        <v/>
      </c>
      <c r="U626" s="41">
        <f>'Actualizacion_430'!J350</f>
        <v/>
      </c>
      <c r="V626" s="43">
        <f>'Actualizacion_430'!K350</f>
        <v/>
      </c>
      <c r="W626" s="43">
        <f>'Actualizacion_430'!L350</f>
        <v/>
      </c>
      <c r="X626" s="43" t="inlineStr">
        <is>
          <t>https://www.sciencedirect.com/science/article/pii/S0925492726001356</t>
        </is>
      </c>
      <c r="Y626" s="43" t="inlineStr">
        <is>
          <t>doi:10.1016/j.pscychresns.2026.112270</t>
        </is>
      </c>
      <c r="Z626" s="43"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AA626" s="43" t="inlineStr">
        <is>
          <t>title_abstract_plus_targeted_primary_source_verification</t>
        </is>
      </c>
      <c r="AB626" s="43">
        <f>COUNTIF($A$2:$A$707,A626)</f>
        <v/>
      </c>
    </row>
    <row r="627" ht="32" customHeight="1">
      <c r="A627" s="43" t="inlineStr">
        <is>
          <t>U-0350</t>
        </is>
      </c>
      <c r="B627" s="43" t="inlineStr">
        <is>
          <t>Update 2026</t>
        </is>
      </c>
      <c r="C627" s="43" t="inlineStr">
        <is>
          <t>Duplicate update record</t>
        </is>
      </c>
      <c r="D627" s="43" t="n">
        <v>350</v>
      </c>
      <c r="E627" s="43" t="n"/>
      <c r="F627" s="43" t="n"/>
      <c r="G627" s="130" t="n">
        <v>350</v>
      </c>
      <c r="H627" s="130" t="n">
        <v>2025</v>
      </c>
      <c r="I627" s="41" t="inlineStr">
        <is>
          <t>ASD-HybridNet: A hybrid deep learning framework for detection of autism spectrum disorder</t>
        </is>
      </c>
      <c r="J627" s="43" t="inlineStr">
        <is>
          <t>10.1016/j.mri.2025.110492</t>
        </is>
      </c>
      <c r="K627" s="43" t="inlineStr">
        <is>
          <t>Nirmal Rai and P C Pradhan and Hemanta Saikia and Rinkila Bhutia and O P Singh</t>
        </is>
      </c>
      <c r="L627" s="41" t="inlineStr">
        <is>
          <t>Magnetic Resonance Imaging</t>
        </is>
      </c>
      <c r="M627" s="43" t="inlineStr">
        <is>
          <t>article</t>
        </is>
      </c>
      <c r="N627" s="43" t="inlineStr">
        <is>
          <t>Elsevier Inc.</t>
        </is>
      </c>
      <c r="O627" s="43">
        <f>'Actualizacion_430'!B351</f>
        <v/>
      </c>
      <c r="P627" s="41">
        <f>'Actualizacion_430'!C351</f>
        <v/>
      </c>
      <c r="Q627" s="43">
        <f>'Actualizacion_430'!D351</f>
        <v/>
      </c>
      <c r="R627" s="43">
        <f>'Actualizacion_430'!E351</f>
        <v/>
      </c>
      <c r="S627" s="41">
        <f>'Actualizacion_430'!G351</f>
        <v/>
      </c>
      <c r="T627" s="41">
        <f>'Actualizacion_430'!I351</f>
        <v/>
      </c>
      <c r="U627" s="41">
        <f>'Actualizacion_430'!J351</f>
        <v/>
      </c>
      <c r="V627" s="43">
        <f>'Actualizacion_430'!K351</f>
        <v/>
      </c>
      <c r="W627" s="43">
        <f>'Actualizacion_430'!L351</f>
        <v/>
      </c>
      <c r="X627" s="43" t="inlineStr">
        <is>
          <t>https://doi.org/10.1016/j.mri.2025.110492</t>
        </is>
      </c>
      <c r="Y627" s="43" t="inlineStr">
        <is>
          <t>doi:10.1016/j.mri.2025.110492</t>
        </is>
      </c>
      <c r="Z627"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AA627" s="43" t="inlineStr">
        <is>
          <t>title_abstract_plus_targeted_primary_source_verification</t>
        </is>
      </c>
      <c r="AB627" s="43">
        <f>COUNTIF($A$2:$A$707,A627)</f>
        <v/>
      </c>
    </row>
    <row r="628" ht="32" customHeight="1">
      <c r="A628" s="43" t="inlineStr">
        <is>
          <t>U-0351</t>
        </is>
      </c>
      <c r="B628" s="43" t="inlineStr">
        <is>
          <t>Update 2026</t>
        </is>
      </c>
      <c r="C628" s="43" t="inlineStr">
        <is>
          <t>Duplicate update record</t>
        </is>
      </c>
      <c r="D628" s="43" t="n">
        <v>351</v>
      </c>
      <c r="E628" s="43" t="n"/>
      <c r="F628" s="43" t="n"/>
      <c r="G628" s="130" t="n">
        <v>351</v>
      </c>
      <c r="H628" s="130" t="n">
        <v>2026</v>
      </c>
      <c r="I628" s="41" t="inlineStr">
        <is>
          <t>Machine Learning-Based Early Prediction Model for Autism Spectrum Disorder in Infants Using Acoustic Feature</t>
        </is>
      </c>
      <c r="J628" s="43" t="inlineStr">
        <is>
          <t>10.1002/aur.70179</t>
        </is>
      </c>
      <c r="K628" s="43" t="inlineStr">
        <is>
          <t>Shengjian Yin and Zhijia Li and Luyang Guan and Zenghe Yue and Jincen Wang and Jinyi Zhu and Yazhu Han and Qian Li and Lan Lin and Yaxin Dai and Haozhen Chen and Yuheng Chen and Yun Li and Xiaoyan Ke</t>
        </is>
      </c>
      <c r="L628" s="41" t="inlineStr">
        <is>
          <t>Autism Research</t>
        </is>
      </c>
      <c r="M628" s="43" t="inlineStr">
        <is>
          <t>article</t>
        </is>
      </c>
      <c r="N628" s="43" t="inlineStr">
        <is>
          <t>John Wiley and Sons Inc</t>
        </is>
      </c>
      <c r="O628" s="43">
        <f>'Actualizacion_430'!B352</f>
        <v/>
      </c>
      <c r="P628" s="41">
        <f>'Actualizacion_430'!C352</f>
        <v/>
      </c>
      <c r="Q628" s="43">
        <f>'Actualizacion_430'!D352</f>
        <v/>
      </c>
      <c r="R628" s="43">
        <f>'Actualizacion_430'!E352</f>
        <v/>
      </c>
      <c r="S628" s="41">
        <f>'Actualizacion_430'!G352</f>
        <v/>
      </c>
      <c r="T628" s="41">
        <f>'Actualizacion_430'!I352</f>
        <v/>
      </c>
      <c r="U628" s="41">
        <f>'Actualizacion_430'!J352</f>
        <v/>
      </c>
      <c r="V628" s="43">
        <f>'Actualizacion_430'!K352</f>
        <v/>
      </c>
      <c r="W628" s="43">
        <f>'Actualizacion_430'!L352</f>
        <v/>
      </c>
      <c r="X628" s="43" t="inlineStr">
        <is>
          <t>https://doi.org/10.1002/aur.70179</t>
        </is>
      </c>
      <c r="Y628" s="43" t="inlineStr">
        <is>
          <t>doi:10.1002/aur.70179</t>
        </is>
      </c>
      <c r="Z628"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AA628" s="43" t="inlineStr">
        <is>
          <t>title_abstract_plus_targeted_primary_source_verification</t>
        </is>
      </c>
      <c r="AB628" s="43">
        <f>COUNTIF($A$2:$A$707,A628)</f>
        <v/>
      </c>
    </row>
    <row r="629" ht="32" customHeight="1">
      <c r="A629" s="43" t="inlineStr">
        <is>
          <t>U-0352</t>
        </is>
      </c>
      <c r="B629" s="43" t="inlineStr">
        <is>
          <t>Update 2026</t>
        </is>
      </c>
      <c r="C629" s="43" t="inlineStr">
        <is>
          <t>New full-text included (open full text)</t>
        </is>
      </c>
      <c r="D629" s="43" t="n">
        <v>352</v>
      </c>
      <c r="E629" s="43" t="n"/>
      <c r="F629" s="43" t="n"/>
      <c r="G629" s="130" t="n">
        <v>352</v>
      </c>
      <c r="H629" s="130" t="n">
        <v>2025</v>
      </c>
      <c r="I629" s="41" t="inlineStr">
        <is>
          <t>Efficient Kulczynski EEG feature selection for autism spectrum disorder diagnosis over fog and cloud computing</t>
        </is>
      </c>
      <c r="J629" s="43" t="inlineStr">
        <is>
          <t>10.1007/S41870-025-02987-Y</t>
        </is>
      </c>
      <c r="K629" s="43" t="inlineStr">
        <is>
          <t>Ekraam Jabier and Ali Fadhil Marhoon and Ammar A Aldair and Mustafa Noaman Kadhim and Dhiah Al-Shammary and Ayman Ibaida</t>
        </is>
      </c>
      <c r="L629" s="41" t="inlineStr">
        <is>
          <t>International Journal of Information Technology (Singapore)</t>
        </is>
      </c>
      <c r="M629" s="43" t="inlineStr">
        <is>
          <t>article</t>
        </is>
      </c>
      <c r="N629" s="43" t="inlineStr">
        <is>
          <t>Springer Science and Business Media B.V.</t>
        </is>
      </c>
      <c r="O629" s="43">
        <f>'Actualizacion_430'!B353</f>
        <v/>
      </c>
      <c r="P629" s="41">
        <f>'Actualizacion_430'!C353</f>
        <v/>
      </c>
      <c r="Q629" s="43">
        <f>'Actualizacion_430'!D353</f>
        <v/>
      </c>
      <c r="R629" s="43">
        <f>'Actualizacion_430'!E353</f>
        <v/>
      </c>
      <c r="S629" s="41">
        <f>'Actualizacion_430'!G353</f>
        <v/>
      </c>
      <c r="T629" s="41">
        <f>'Actualizacion_430'!I353</f>
        <v/>
      </c>
      <c r="U629" s="41">
        <f>'Actualizacion_430'!J353</f>
        <v/>
      </c>
      <c r="V629" s="43">
        <f>'Actualizacion_430'!K353</f>
        <v/>
      </c>
      <c r="W629" s="43">
        <f>'Actualizacion_430'!L353</f>
        <v/>
      </c>
      <c r="X629" s="43" t="inlineStr">
        <is>
          <t>https://doi.org/10.1007/S41870-025-02987-Y</t>
        </is>
      </c>
      <c r="Y629" s="43" t="inlineStr">
        <is>
          <t>doi:10.1007/s41870-025-02987-y</t>
        </is>
      </c>
      <c r="Z629" s="43"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AA629" s="43" t="inlineStr">
        <is>
          <t>title_abstract_plus_targeted_primary_source_verification</t>
        </is>
      </c>
      <c r="AB629" s="43">
        <f>COUNTIF($A$2:$A$707,A629)</f>
        <v/>
      </c>
    </row>
    <row r="630" ht="32" customHeight="1">
      <c r="A630" s="43" t="inlineStr">
        <is>
          <t>U-0353</t>
        </is>
      </c>
      <c r="B630" s="43" t="inlineStr">
        <is>
          <t>Update 2026</t>
        </is>
      </c>
      <c r="C630" s="43" t="inlineStr">
        <is>
          <t>New record excluded</t>
        </is>
      </c>
      <c r="D630" s="43" t="n">
        <v>353</v>
      </c>
      <c r="E630" s="43" t="n"/>
      <c r="F630" s="43" t="n"/>
      <c r="G630" s="130" t="n">
        <v>353</v>
      </c>
      <c r="H630" s="130" t="n">
        <v>2025</v>
      </c>
      <c r="I630" s="41" t="inlineStr">
        <is>
          <t>Diagnostic and severity correlation of serum zinc, copper, and anti-myelin basic protein antibodies in children with autism spectrum disorder: a cross-sectional controlled study</t>
        </is>
      </c>
      <c r="J630" s="43" t="inlineStr">
        <is>
          <t>10.1186/S43054-025-00406-2</t>
        </is>
      </c>
      <c r="K630" s="43" t="inlineStr">
        <is>
          <t>Ahmed H Hassan and Alshaymaa M Salem and Abeer A Shehab and Reham M El Hossiny</t>
        </is>
      </c>
      <c r="L630" s="41" t="inlineStr">
        <is>
          <t>Egyptian Pediatric Association Gazette</t>
        </is>
      </c>
      <c r="M630" s="43" t="inlineStr">
        <is>
          <t>article</t>
        </is>
      </c>
      <c r="N630" s="43" t="inlineStr">
        <is>
          <t>Springer Science and Business Media LLC</t>
        </is>
      </c>
      <c r="O630" s="43">
        <f>'Actualizacion_430'!B354</f>
        <v/>
      </c>
      <c r="P630" s="41">
        <f>'Actualizacion_430'!C354</f>
        <v/>
      </c>
      <c r="Q630" s="43">
        <f>'Actualizacion_430'!D354</f>
        <v/>
      </c>
      <c r="R630" s="43">
        <f>'Actualizacion_430'!E354</f>
        <v/>
      </c>
      <c r="S630" s="41">
        <f>'Actualizacion_430'!G354</f>
        <v/>
      </c>
      <c r="T630" s="41">
        <f>'Actualizacion_430'!I354</f>
        <v/>
      </c>
      <c r="U630" s="41">
        <f>'Actualizacion_430'!J354</f>
        <v/>
      </c>
      <c r="V630" s="43">
        <f>'Actualizacion_430'!K354</f>
        <v/>
      </c>
      <c r="W630" s="43">
        <f>'Actualizacion_430'!L354</f>
        <v/>
      </c>
      <c r="X630" s="43" t="inlineStr">
        <is>
          <t>https://doi.org/10.1186/S43054-025-00406-2</t>
        </is>
      </c>
      <c r="Y630" s="43" t="inlineStr">
        <is>
          <t>doi:10.1186/s43054-025-00406-2</t>
        </is>
      </c>
      <c r="Z630" s="43" t="inlineStr">
        <is>
          <t>Background: Recent evidence has linked the pathophysiology of autism spectrum disorder (ASD) to immune dysregulation, oxidative stress, and imbalances in trace elements, particularly zinc and copper. Elevated levels of anti-myelin basic protein (anti-MBP) antibodies may also reflect an autoimmune component in ASD. The roles of these biomarkers in oxidative stress regulation, neuronal development, and immune-mediated myelin damage suggest their contribution to the pathophysiology of ASD. Objective: This cross-sectional controlled study aimed to compare serum levels of zinc, copper, and anti-MBP antibodies in children with ASD and healthy controls. It also investigated the association between these biomarkers and the severity of ASD, and their potential use in supporting diagnosis. Methods: Thirty children diagnosed with ASD were enrolled in this study along with 30 healthy age- and sex-matched controls. Serum levels of zinc, copper, and anti-MBP antibodies were measured in both groups for comparison. Severity of ASD was assessed using the Childhood Autism Rating Scale (CARS). All biomarkers were correlated to ASD severity. Results: Children with ASD had significantly lower serum zinc levels (mean ± SD = 60.10 ± 2.26 µg per deciliter [µg/dL] vs. 77.50 ± 10.20 µg/dL), higher copper levels (mean ± SD = 192.60 ± 6.83 µg/dL vs. 99.17 ± 14.58 µg/dL), and higher anti-MBP antibody levels (mean ± SD = 11.59 ± 8.55 nanograms per milliliter [ng/mL] vs. 3.44 ± 1.34 ng/mL) compared to controls (p-value &amp;lt; 0.001). ROC analysis demonstrated strong diagnostic performance for zinc (area under the curve [AUC] = 92.9%; optimal cutoff: ≤ 59 µg/dL), copper (AUC = 99.6%; cutoff: ≥ 121 µg/dL), and anti-MBP antibodies (AUC = 99.4%; cutoff: ≥ 3.94 ng/mL). Significant correlations were found between CARS scores and serum zinc (r = –0.460, p-value = 0.010), copper (r = 0.533, p-value = 0.002), the zinc/copper ratio (r = –0.518, p-value = 0.003), and anti-MBP antibody levels (r = 0.505, p-value = 0.004). Conclusions: Children with ASD showed significantly lower zinc, higher copper levels, and elevated anti-MBP antibodies. These biomarkers could serve as possible diagnostic indicators or therapeutic targets in ASD management. The results suggest a correlation between these biomarkers and the severity of ASD. Larger studies are warranted to validate these findings.</t>
        </is>
      </c>
      <c r="AA630" s="43" t="inlineStr">
        <is>
          <t>title_abstract_plus_targeted_primary_source_verification</t>
        </is>
      </c>
      <c r="AB630" s="43">
        <f>COUNTIF($A$2:$A$707,A630)</f>
        <v/>
      </c>
    </row>
    <row r="631" ht="32" customHeight="1">
      <c r="A631" s="43" t="inlineStr">
        <is>
          <t>U-0354</t>
        </is>
      </c>
      <c r="B631" s="43" t="inlineStr">
        <is>
          <t>Update 2026</t>
        </is>
      </c>
      <c r="C631" s="43" t="inlineStr">
        <is>
          <t>New provisional candidate</t>
        </is>
      </c>
      <c r="D631" s="43" t="n">
        <v>354</v>
      </c>
      <c r="E631" s="43" t="n"/>
      <c r="F631" s="43" t="n"/>
      <c r="G631" s="130" t="n">
        <v>354</v>
      </c>
      <c r="H631" s="130" t="n">
        <v>2026</v>
      </c>
      <c r="I631" s="41" t="inlineStr">
        <is>
          <t>Contrastive diffusion adaptation network with rs-fMRI for domain adaptation classification of autism spectrum disorder</t>
        </is>
      </c>
      <c r="J631" s="43" t="inlineStr">
        <is>
          <t>10.1016/j.asoc.2026.115959</t>
        </is>
      </c>
      <c r="K631" s="43" t="inlineStr">
        <is>
          <t>Zifeng Qiu and Yuna Chen and Sijing Su and Shijun Qiu and Lujie Liu and Jie An</t>
        </is>
      </c>
      <c r="L631" s="41" t="inlineStr">
        <is>
          <t>Applied Soft Computing</t>
        </is>
      </c>
      <c r="M631" s="43" t="inlineStr">
        <is>
          <t>article</t>
        </is>
      </c>
      <c r="N631" s="43" t="inlineStr">
        <is>
          <t>Elsevier Ltd</t>
        </is>
      </c>
      <c r="O631" s="43">
        <f>'Actualizacion_430'!B355</f>
        <v/>
      </c>
      <c r="P631" s="41">
        <f>'Actualizacion_430'!C355</f>
        <v/>
      </c>
      <c r="Q631" s="43">
        <f>'Actualizacion_430'!D355</f>
        <v/>
      </c>
      <c r="R631" s="43">
        <f>'Actualizacion_430'!E355</f>
        <v/>
      </c>
      <c r="S631" s="41">
        <f>'Actualizacion_430'!G355</f>
        <v/>
      </c>
      <c r="T631" s="41">
        <f>'Actualizacion_430'!I355</f>
        <v/>
      </c>
      <c r="U631" s="41">
        <f>'Actualizacion_430'!J355</f>
        <v/>
      </c>
      <c r="V631" s="43">
        <f>'Actualizacion_430'!K355</f>
        <v/>
      </c>
      <c r="W631" s="43">
        <f>'Actualizacion_430'!L355</f>
        <v/>
      </c>
      <c r="X631" s="43" t="inlineStr">
        <is>
          <t>https://www.sciencedirect.com/science/article/pii/S1568494626014079</t>
        </is>
      </c>
      <c r="Y631" s="43" t="inlineStr">
        <is>
          <t>doi:10.1016/j.asoc.2026.115959</t>
        </is>
      </c>
      <c r="Z631" s="43"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AA631" s="43" t="inlineStr">
        <is>
          <t>title_abstract_plus_targeted_primary_source_verification</t>
        </is>
      </c>
      <c r="AB631" s="43">
        <f>COUNTIF($A$2:$A$707,A631)</f>
        <v/>
      </c>
    </row>
    <row r="632" ht="32" customHeight="1">
      <c r="A632" s="43" t="inlineStr">
        <is>
          <t>U-0355</t>
        </is>
      </c>
      <c r="B632" s="43" t="inlineStr">
        <is>
          <t>Update 2026</t>
        </is>
      </c>
      <c r="C632" s="43" t="inlineStr">
        <is>
          <t>New provisional candidate</t>
        </is>
      </c>
      <c r="D632" s="43" t="n">
        <v>355</v>
      </c>
      <c r="E632" s="43" t="n"/>
      <c r="F632" s="43" t="n"/>
      <c r="G632" s="130" t="n">
        <v>355</v>
      </c>
      <c r="H632" s="130" t="n">
        <v>2026</v>
      </c>
      <c r="I632" s="41" t="inlineStr">
        <is>
          <t>Hybrid HOG–ResNet50V2 framework for early autism spectrum disorder detection from facial images</t>
        </is>
      </c>
      <c r="J632" s="43" t="inlineStr">
        <is>
          <t>10.1016/j.array.2026.100936</t>
        </is>
      </c>
      <c r="K632" s="43" t="inlineStr">
        <is>
          <t>Vengidusamy S and Kottaimalai Ramaraj and Abdul Khader Jilani Saudagar and Pallikonda Rajasekaran Murugan and Prabu Pachiyannan</t>
        </is>
      </c>
      <c r="L632" s="41" t="inlineStr">
        <is>
          <t>Array</t>
        </is>
      </c>
      <c r="M632" s="43" t="inlineStr">
        <is>
          <t>article</t>
        </is>
      </c>
      <c r="N632" s="43" t="inlineStr">
        <is>
          <t>Elsevier B.V.</t>
        </is>
      </c>
      <c r="O632" s="43">
        <f>'Actualizacion_430'!B356</f>
        <v/>
      </c>
      <c r="P632" s="41">
        <f>'Actualizacion_430'!C356</f>
        <v/>
      </c>
      <c r="Q632" s="43">
        <f>'Actualizacion_430'!D356</f>
        <v/>
      </c>
      <c r="R632" s="43">
        <f>'Actualizacion_430'!E356</f>
        <v/>
      </c>
      <c r="S632" s="41">
        <f>'Actualizacion_430'!G356</f>
        <v/>
      </c>
      <c r="T632" s="41">
        <f>'Actualizacion_430'!I356</f>
        <v/>
      </c>
      <c r="U632" s="41">
        <f>'Actualizacion_430'!J356</f>
        <v/>
      </c>
      <c r="V632" s="43">
        <f>'Actualizacion_430'!K356</f>
        <v/>
      </c>
      <c r="W632" s="43">
        <f>'Actualizacion_430'!L356</f>
        <v/>
      </c>
      <c r="X632" s="43" t="inlineStr">
        <is>
          <t>https://www.sciencedirect.com/science/article/pii/S2590005626002596</t>
        </is>
      </c>
      <c r="Y632" s="43" t="inlineStr">
        <is>
          <t>doi:10.1016/j.array.2026.100936</t>
        </is>
      </c>
      <c r="Z632" s="43"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AA632" s="43" t="inlineStr">
        <is>
          <t>title_abstract_plus_targeted_primary_source_verification</t>
        </is>
      </c>
      <c r="AB632" s="43">
        <f>COUNTIF($A$2:$A$707,A632)</f>
        <v/>
      </c>
    </row>
    <row r="633" ht="32" customHeight="1">
      <c r="A633" s="43" t="inlineStr">
        <is>
          <t>U-0356</t>
        </is>
      </c>
      <c r="B633" s="43" t="inlineStr">
        <is>
          <t>Update 2026</t>
        </is>
      </c>
      <c r="C633" s="43" t="inlineStr">
        <is>
          <t>Duplicate update record</t>
        </is>
      </c>
      <c r="D633" s="43" t="n">
        <v>356</v>
      </c>
      <c r="E633" s="43" t="n"/>
      <c r="F633" s="43" t="n">
        <v>32</v>
      </c>
      <c r="G633" s="130" t="n">
        <v>356</v>
      </c>
      <c r="H633" s="130" t="n">
        <v>2025</v>
      </c>
      <c r="I633" s="41" t="inlineStr">
        <is>
          <t>ASD-GraphNet: A novel graph learning approach for Autism Spectrum Disorder diagnosis using fMRI data</t>
        </is>
      </c>
      <c r="J633" s="43" t="inlineStr">
        <is>
          <t>10.1016/j.compbiomed.2025.110723</t>
        </is>
      </c>
      <c r="K633" s="43" t="inlineStr">
        <is>
          <t>Mina Zeraati and Amirehsan Davoodi</t>
        </is>
      </c>
      <c r="L633" s="41" t="inlineStr">
        <is>
          <t>Computers in Biology and Medicine</t>
        </is>
      </c>
      <c r="M633" s="43" t="inlineStr">
        <is>
          <t>article</t>
        </is>
      </c>
      <c r="N633" s="43" t="inlineStr">
        <is>
          <t>Elsevier Ltd</t>
        </is>
      </c>
      <c r="O633" s="43">
        <f>'Actualizacion_430'!B357</f>
        <v/>
      </c>
      <c r="P633" s="41">
        <f>'Actualizacion_430'!C357</f>
        <v/>
      </c>
      <c r="Q633" s="43">
        <f>'Actualizacion_430'!D357</f>
        <v/>
      </c>
      <c r="R633" s="43">
        <f>'Actualizacion_430'!E357</f>
        <v/>
      </c>
      <c r="S633" s="41">
        <f>'Actualizacion_430'!G357</f>
        <v/>
      </c>
      <c r="T633" s="41">
        <f>'Actualizacion_430'!I357</f>
        <v/>
      </c>
      <c r="U633" s="41">
        <f>'Actualizacion_430'!J357</f>
        <v/>
      </c>
      <c r="V633" s="43">
        <f>'Actualizacion_430'!K357</f>
        <v/>
      </c>
      <c r="W633" s="43">
        <f>'Actualizacion_430'!L357</f>
        <v/>
      </c>
      <c r="X633" s="43" t="inlineStr">
        <is>
          <t>https://doi.org/10.1016/j.compbiomed.2025.110723</t>
        </is>
      </c>
      <c r="Y633" s="43" t="inlineStr">
        <is>
          <t>doi:10.1016/j.compbiomed.2025.110723</t>
        </is>
      </c>
      <c r="Z633"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AA633" s="43" t="inlineStr">
        <is>
          <t>title_abstract_plus_targeted_primary_source_verification</t>
        </is>
      </c>
      <c r="AB633" s="43">
        <f>COUNTIF($A$2:$A$707,A633)</f>
        <v/>
      </c>
    </row>
    <row r="634" ht="32" customHeight="1">
      <c r="A634" s="43" t="inlineStr">
        <is>
          <t>U-0357</t>
        </is>
      </c>
      <c r="B634" s="43" t="inlineStr">
        <is>
          <t>Update 2026</t>
        </is>
      </c>
      <c r="C634" s="43" t="inlineStr">
        <is>
          <t>Invalid exported record</t>
        </is>
      </c>
      <c r="D634" s="43" t="n">
        <v>357</v>
      </c>
      <c r="E634" s="43" t="n"/>
      <c r="F634" s="43" t="n"/>
      <c r="G634" s="130" t="n">
        <v>357</v>
      </c>
      <c r="H634" s="130" t="n"/>
      <c r="I634" s="41" t="inlineStr">
        <is>
          <t>(("autism"[Title] OR "autism spectrum disorder"[Title] OR ASD[Title]) AND ("artificial intelligence"[Title/Abstract] OR "machine learning"[Title/Abstract] OR "deep learning"[Title/Abstract] OR "computer vision"[Title/Abstract] OR "natural language pr - S…</t>
        </is>
      </c>
      <c r="J634" s="43" t="n"/>
      <c r="K634" s="43" t="n"/>
      <c r="L634" s="41" t="n"/>
      <c r="M634" s="43" t="inlineStr">
        <is>
          <t>misc</t>
        </is>
      </c>
      <c r="N634" s="43" t="n"/>
      <c r="O634" s="43">
        <f>'Actualizacion_430'!B358</f>
        <v/>
      </c>
      <c r="P634" s="41">
        <f>'Actualizacion_430'!C358</f>
        <v/>
      </c>
      <c r="Q634" s="43">
        <f>'Actualizacion_430'!D358</f>
        <v/>
      </c>
      <c r="R634" s="43">
        <f>'Actualizacion_430'!E358</f>
        <v/>
      </c>
      <c r="S634" s="41">
        <f>'Actualizacion_430'!G358</f>
        <v/>
      </c>
      <c r="T634" s="41">
        <f>'Actualizacion_430'!I358</f>
        <v/>
      </c>
      <c r="U634" s="41">
        <f>'Actualizacion_430'!J358</f>
        <v/>
      </c>
      <c r="V634" s="43">
        <f>'Actualizacion_430'!K358</f>
        <v/>
      </c>
      <c r="W634" s="43">
        <f>'Actualizacion_430'!L358</f>
        <v/>
      </c>
      <c r="X634"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Y634" s="43" t="inlineStr">
        <is>
          <t>title:autism title or autism spectrum disorder title or asd title and artificial intelligence title abstract or machine learning title abstract or deep learning title abstract or computer vision title abstract or natural language pr s</t>
        </is>
      </c>
      <c r="Z634" s="43" t="n"/>
      <c r="AA634" s="43" t="inlineStr">
        <is>
          <t>title_abstract_plus_targeted_primary_source_verification</t>
        </is>
      </c>
      <c r="AB634" s="43">
        <f>COUNTIF($A$2:$A$707,A634)</f>
        <v/>
      </c>
    </row>
    <row r="635" ht="32" customHeight="1">
      <c r="A635" s="43" t="inlineStr">
        <is>
          <t>U-0358</t>
        </is>
      </c>
      <c r="B635" s="43" t="inlineStr">
        <is>
          <t>Update 2026</t>
        </is>
      </c>
      <c r="C635" s="43" t="inlineStr">
        <is>
          <t>Duplicate of prior corpus</t>
        </is>
      </c>
      <c r="D635" s="43" t="n">
        <v>358</v>
      </c>
      <c r="E635" s="43" t="n"/>
      <c r="F635" s="43" t="n">
        <v>129</v>
      </c>
      <c r="G635" s="130" t="n">
        <v>358</v>
      </c>
      <c r="H635" s="130" t="n">
        <v>2025</v>
      </c>
      <c r="I635" s="41" t="inlineStr">
        <is>
          <t>Investigating Diagnostic Data and Performance Implications in the Autism AI Dataset</t>
        </is>
      </c>
      <c r="J635" s="43" t="inlineStr">
        <is>
          <t>10.1007/978-981-96-6960-8_26</t>
        </is>
      </c>
      <c r="K635" s="43" t="inlineStr">
        <is>
          <t>Rabia Naseer Rao and Hiran Thabrew and Seyed Reza Shahamiri</t>
        </is>
      </c>
      <c r="L635" s="41" t="inlineStr">
        <is>
          <t>Communications in Computer and Information Science</t>
        </is>
      </c>
      <c r="M635" s="43" t="inlineStr">
        <is>
          <t>article</t>
        </is>
      </c>
      <c r="N635" s="43" t="inlineStr">
        <is>
          <t>Springer Science and Business Media Deutschland GmbH</t>
        </is>
      </c>
      <c r="O635" s="43">
        <f>'Actualizacion_430'!B359</f>
        <v/>
      </c>
      <c r="P635" s="41">
        <f>'Actualizacion_430'!C359</f>
        <v/>
      </c>
      <c r="Q635" s="43">
        <f>'Actualizacion_430'!D359</f>
        <v/>
      </c>
      <c r="R635" s="43">
        <f>'Actualizacion_430'!E359</f>
        <v/>
      </c>
      <c r="S635" s="41">
        <f>'Actualizacion_430'!G359</f>
        <v/>
      </c>
      <c r="T635" s="41">
        <f>'Actualizacion_430'!I359</f>
        <v/>
      </c>
      <c r="U635" s="41">
        <f>'Actualizacion_430'!J359</f>
        <v/>
      </c>
      <c r="V635" s="43">
        <f>'Actualizacion_430'!K359</f>
        <v/>
      </c>
      <c r="W635" s="43">
        <f>'Actualizacion_430'!L359</f>
        <v/>
      </c>
      <c r="X635" s="43" t="inlineStr">
        <is>
          <t>https://doi.org/10.1007/978-981-96-6960-8_26</t>
        </is>
      </c>
      <c r="Y635" s="43" t="inlineStr">
        <is>
          <t>doi:10.1007/978-981-96-6960-8_26</t>
        </is>
      </c>
      <c r="Z635" s="4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AA635" s="43" t="inlineStr">
        <is>
          <t>title_abstract_plus_targeted_primary_source_verification</t>
        </is>
      </c>
      <c r="AB635" s="43">
        <f>COUNTIF($A$2:$A$707,A635)</f>
        <v/>
      </c>
    </row>
    <row r="636" ht="32" customHeight="1">
      <c r="A636" s="43" t="inlineStr">
        <is>
          <t>U-0359</t>
        </is>
      </c>
      <c r="B636" s="43" t="inlineStr">
        <is>
          <t>Update 2026</t>
        </is>
      </c>
      <c r="C636" s="43" t="inlineStr">
        <is>
          <t>New full-text included (open full text)</t>
        </is>
      </c>
      <c r="D636" s="43" t="n">
        <v>359</v>
      </c>
      <c r="E636" s="43" t="n"/>
      <c r="F636" s="43" t="n"/>
      <c r="G636" s="130" t="n">
        <v>359</v>
      </c>
      <c r="H636" s="130" t="n">
        <v>2026</v>
      </c>
      <c r="I636" s="41" t="inlineStr">
        <is>
          <t>Privacy preserving federated framework for autism spectrum disorder screening with ensemble stacking and deep learning approaches</t>
        </is>
      </c>
      <c r="J636" s="43" t="inlineStr">
        <is>
          <t>10.1007/S44163-026-01103-8</t>
        </is>
      </c>
      <c r="K636" s="43" t="inlineStr">
        <is>
          <t>Anupam Das and Prasant Kumar Pattnaik and Anjan Bandyopadhyay and Neeraj Sharma and Arun Singh and Saiprasad Potharaju</t>
        </is>
      </c>
      <c r="L636" s="41" t="inlineStr">
        <is>
          <t>Discover Artificial Intelligence</t>
        </is>
      </c>
      <c r="M636" s="43" t="inlineStr">
        <is>
          <t>article</t>
        </is>
      </c>
      <c r="N636" s="43" t="inlineStr">
        <is>
          <t>Springer Nature</t>
        </is>
      </c>
      <c r="O636" s="43">
        <f>'Actualizacion_430'!B360</f>
        <v/>
      </c>
      <c r="P636" s="41">
        <f>'Actualizacion_430'!C360</f>
        <v/>
      </c>
      <c r="Q636" s="43">
        <f>'Actualizacion_430'!D360</f>
        <v/>
      </c>
      <c r="R636" s="43">
        <f>'Actualizacion_430'!E360</f>
        <v/>
      </c>
      <c r="S636" s="41">
        <f>'Actualizacion_430'!G360</f>
        <v/>
      </c>
      <c r="T636" s="41">
        <f>'Actualizacion_430'!I360</f>
        <v/>
      </c>
      <c r="U636" s="41">
        <f>'Actualizacion_430'!J360</f>
        <v/>
      </c>
      <c r="V636" s="43">
        <f>'Actualizacion_430'!K360</f>
        <v/>
      </c>
      <c r="W636" s="43">
        <f>'Actualizacion_430'!L360</f>
        <v/>
      </c>
      <c r="X636" s="43" t="inlineStr">
        <is>
          <t>https://doi.org/10.1007/S44163-026-01103-8</t>
        </is>
      </c>
      <c r="Y636" s="43" t="inlineStr">
        <is>
          <t>doi:10.1007/s44163-026-01103-8</t>
        </is>
      </c>
      <c r="Z636" s="43"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AA636" s="43" t="inlineStr">
        <is>
          <t>title_abstract_plus_targeted_primary_source_verification</t>
        </is>
      </c>
      <c r="AB636" s="43">
        <f>COUNTIF($A$2:$A$707,A636)</f>
        <v/>
      </c>
    </row>
    <row r="637" ht="32" customHeight="1">
      <c r="A637" s="43" t="inlineStr">
        <is>
          <t>U-0360</t>
        </is>
      </c>
      <c r="B637" s="43" t="inlineStr">
        <is>
          <t>Update 2026</t>
        </is>
      </c>
      <c r="C637" s="43" t="inlineStr">
        <is>
          <t>New provisional candidate</t>
        </is>
      </c>
      <c r="D637" s="43" t="n">
        <v>360</v>
      </c>
      <c r="E637" s="43" t="n"/>
      <c r="F637" s="43" t="n"/>
      <c r="G637" s="130" t="n">
        <v>360</v>
      </c>
      <c r="H637" s="130" t="n">
        <v>2026</v>
      </c>
      <c r="I637" s="41" t="inlineStr">
        <is>
          <t>Prenatal exposure to particulate matter and risk of autism spectrum disorder in children: a population-based cohort study in South Korea</t>
        </is>
      </c>
      <c r="J637" s="43" t="inlineStr">
        <is>
          <t>10.1016/j.envres.2026.125161</t>
        </is>
      </c>
      <c r="K637" s="43" t="inlineStr">
        <is>
          <t>Hyesung Lee and Sooyoung Kim and Seoyeong Ahn and Whanhee Lee and Jun-Won Hwang and Eunhye Jo and Woo Jin Kim</t>
        </is>
      </c>
      <c r="L637" s="41" t="inlineStr">
        <is>
          <t>Environmental Research</t>
        </is>
      </c>
      <c r="M637" s="43" t="inlineStr">
        <is>
          <t>article</t>
        </is>
      </c>
      <c r="N637" s="43" t="inlineStr">
        <is>
          <t>Elsevier BV</t>
        </is>
      </c>
      <c r="O637" s="43">
        <f>'Actualizacion_430'!B361</f>
        <v/>
      </c>
      <c r="P637" s="41">
        <f>'Actualizacion_430'!C361</f>
        <v/>
      </c>
      <c r="Q637" s="43">
        <f>'Actualizacion_430'!D361</f>
        <v/>
      </c>
      <c r="R637" s="43">
        <f>'Actualizacion_430'!E361</f>
        <v/>
      </c>
      <c r="S637" s="41">
        <f>'Actualizacion_430'!G361</f>
        <v/>
      </c>
      <c r="T637" s="41">
        <f>'Actualizacion_430'!I361</f>
        <v/>
      </c>
      <c r="U637" s="41">
        <f>'Actualizacion_430'!J361</f>
        <v/>
      </c>
      <c r="V637" s="43">
        <f>'Actualizacion_430'!K361</f>
        <v/>
      </c>
      <c r="W637" s="43">
        <f>'Actualizacion_430'!L361</f>
        <v/>
      </c>
      <c r="X637" s="43" t="inlineStr">
        <is>
          <t>https://www.sciencedirect.com/science/article/pii/S0013935126014921</t>
        </is>
      </c>
      <c r="Y637" s="43" t="inlineStr">
        <is>
          <t>doi:10.1016/j.envres.2026.125161</t>
        </is>
      </c>
      <c r="Z637" s="43"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AA637" s="43" t="inlineStr">
        <is>
          <t>title_abstract_plus_targeted_primary_source_verification</t>
        </is>
      </c>
      <c r="AB637" s="43">
        <f>COUNTIF($A$2:$A$707,A637)</f>
        <v/>
      </c>
    </row>
    <row r="638" ht="32" customHeight="1">
      <c r="A638" s="43" t="inlineStr">
        <is>
          <t>U-0361</t>
        </is>
      </c>
      <c r="B638" s="43" t="inlineStr">
        <is>
          <t>Update 2026</t>
        </is>
      </c>
      <c r="C638" s="43" t="inlineStr">
        <is>
          <t>New provisional candidate</t>
        </is>
      </c>
      <c r="D638" s="43" t="n">
        <v>361</v>
      </c>
      <c r="E638" s="43" t="n"/>
      <c r="F638" s="43" t="n"/>
      <c r="G638" s="130" t="n">
        <v>361</v>
      </c>
      <c r="H638" s="130" t="n">
        <v>2026</v>
      </c>
      <c r="I638" s="41" t="inlineStr">
        <is>
          <t>Systems-level multi-omics dissection of syndromic and idiopathic autism reveals distinct regulatory architectures, candidate molecular signatures, and potential therapeutic targets</t>
        </is>
      </c>
      <c r="J638" s="43" t="inlineStr">
        <is>
          <t>10.1016/j.compbiomed.2026.111822</t>
        </is>
      </c>
      <c r="K638" s="43" t="inlineStr">
        <is>
          <t>Ondippili Rudhra and Sanjeev Kumar Singh</t>
        </is>
      </c>
      <c r="L638" s="41" t="inlineStr">
        <is>
          <t>Computers in Biology and Medicine</t>
        </is>
      </c>
      <c r="M638" s="43" t="inlineStr">
        <is>
          <t>article</t>
        </is>
      </c>
      <c r="N638" s="43" t="inlineStr">
        <is>
          <t>Elsevier Ltd</t>
        </is>
      </c>
      <c r="O638" s="43">
        <f>'Actualizacion_430'!B362</f>
        <v/>
      </c>
      <c r="P638" s="41">
        <f>'Actualizacion_430'!C362</f>
        <v/>
      </c>
      <c r="Q638" s="43">
        <f>'Actualizacion_430'!D362</f>
        <v/>
      </c>
      <c r="R638" s="43">
        <f>'Actualizacion_430'!E362</f>
        <v/>
      </c>
      <c r="S638" s="41">
        <f>'Actualizacion_430'!G362</f>
        <v/>
      </c>
      <c r="T638" s="41">
        <f>'Actualizacion_430'!I362</f>
        <v/>
      </c>
      <c r="U638" s="41">
        <f>'Actualizacion_430'!J362</f>
        <v/>
      </c>
      <c r="V638" s="43">
        <f>'Actualizacion_430'!K362</f>
        <v/>
      </c>
      <c r="W638" s="43">
        <f>'Actualizacion_430'!L362</f>
        <v/>
      </c>
      <c r="X638" s="43" t="inlineStr">
        <is>
          <t>https://www.sciencedirect.com/science/article/pii/S0010482526003860</t>
        </is>
      </c>
      <c r="Y638" s="43" t="inlineStr">
        <is>
          <t>doi:10.1016/j.compbiomed.2026.111822</t>
        </is>
      </c>
      <c r="Z638" s="43"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AA638" s="43" t="inlineStr">
        <is>
          <t>title_abstract_plus_targeted_primary_source_verification</t>
        </is>
      </c>
      <c r="AB638" s="43">
        <f>COUNTIF($A$2:$A$707,A638)</f>
        <v/>
      </c>
    </row>
    <row r="639" ht="32" customHeight="1">
      <c r="A639" s="43" t="inlineStr">
        <is>
          <t>U-0362</t>
        </is>
      </c>
      <c r="B639" s="43" t="inlineStr">
        <is>
          <t>Update 2026</t>
        </is>
      </c>
      <c r="C639" s="43" t="inlineStr">
        <is>
          <t>Duplicate update record</t>
        </is>
      </c>
      <c r="D639" s="43" t="n">
        <v>362</v>
      </c>
      <c r="E639" s="43" t="n"/>
      <c r="F639" s="43" t="n"/>
      <c r="G639" s="130" t="n">
        <v>362</v>
      </c>
      <c r="H639" s="130" t="n">
        <v>2025</v>
      </c>
      <c r="I639" s="41" t="inlineStr">
        <is>
          <t>FaithfulNet: An explainable deep learning framework for autism diagnosis using structural MRI</t>
        </is>
      </c>
      <c r="J639" s="43" t="inlineStr">
        <is>
          <t>10.1016/j.brainres.2025.149904</t>
        </is>
      </c>
      <c r="K639" s="43" t="inlineStr">
        <is>
          <t>D Swainson Sujana and D Peter Augustine</t>
        </is>
      </c>
      <c r="L639" s="41" t="inlineStr">
        <is>
          <t>Brain Research</t>
        </is>
      </c>
      <c r="M639" s="43" t="inlineStr">
        <is>
          <t>article</t>
        </is>
      </c>
      <c r="N639" s="43" t="inlineStr">
        <is>
          <t>Elsevier B.V.</t>
        </is>
      </c>
      <c r="O639" s="43">
        <f>'Actualizacion_430'!B363</f>
        <v/>
      </c>
      <c r="P639" s="41">
        <f>'Actualizacion_430'!C363</f>
        <v/>
      </c>
      <c r="Q639" s="43">
        <f>'Actualizacion_430'!D363</f>
        <v/>
      </c>
      <c r="R639" s="43">
        <f>'Actualizacion_430'!E363</f>
        <v/>
      </c>
      <c r="S639" s="41">
        <f>'Actualizacion_430'!G363</f>
        <v/>
      </c>
      <c r="T639" s="41">
        <f>'Actualizacion_430'!I363</f>
        <v/>
      </c>
      <c r="U639" s="41">
        <f>'Actualizacion_430'!J363</f>
        <v/>
      </c>
      <c r="V639" s="43">
        <f>'Actualizacion_430'!K363</f>
        <v/>
      </c>
      <c r="W639" s="43">
        <f>'Actualizacion_430'!L363</f>
        <v/>
      </c>
      <c r="X639" s="43" t="inlineStr">
        <is>
          <t>https://doi.org/10.1016/j.brainres.2025.149904</t>
        </is>
      </c>
      <c r="Y639" s="43" t="inlineStr">
        <is>
          <t>doi:10.1016/j.brainres.2025.149904</t>
        </is>
      </c>
      <c r="Z639"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AA639" s="43" t="inlineStr">
        <is>
          <t>title_abstract_plus_targeted_primary_source_verification</t>
        </is>
      </c>
      <c r="AB639" s="43">
        <f>COUNTIF($A$2:$A$707,A639)</f>
        <v/>
      </c>
    </row>
    <row r="640" ht="32" customHeight="1">
      <c r="A640" s="43" t="inlineStr">
        <is>
          <t>U-0363</t>
        </is>
      </c>
      <c r="B640" s="43" t="inlineStr">
        <is>
          <t>Update 2026</t>
        </is>
      </c>
      <c r="C640" s="43" t="inlineStr">
        <is>
          <t>New record excluded</t>
        </is>
      </c>
      <c r="D640" s="43" t="n">
        <v>363</v>
      </c>
      <c r="E640" s="43" t="n"/>
      <c r="F640" s="43" t="n"/>
      <c r="G640" s="130" t="n">
        <v>363</v>
      </c>
      <c r="H640" s="130" t="n">
        <v>2026</v>
      </c>
      <c r="I640" s="41" t="inlineStr">
        <is>
          <t>Advancements in Feature Extraction Methods for the Diagnosis and Intervention of ADHD, ASD, and Epilepsy: A Critical Study</t>
        </is>
      </c>
      <c r="J640" s="43" t="inlineStr">
        <is>
          <t>10.1007/978-981-96-8895-1_53</t>
        </is>
      </c>
      <c r="K640" s="43" t="inlineStr">
        <is>
          <t>B A E Madhushika and D P Geeganage and V N Thilakawardana and M D N Chandrasiri and K A D T Kulawansa</t>
        </is>
      </c>
      <c r="L640" s="41" t="inlineStr">
        <is>
          <t>Lecture Notes in Networks and Systems</t>
        </is>
      </c>
      <c r="M640" s="43" t="inlineStr">
        <is>
          <t>article</t>
        </is>
      </c>
      <c r="N640" s="43" t="inlineStr">
        <is>
          <t>Springer Science and Business Media Deutschland GmbH</t>
        </is>
      </c>
      <c r="O640" s="43">
        <f>'Actualizacion_430'!B364</f>
        <v/>
      </c>
      <c r="P640" s="41">
        <f>'Actualizacion_430'!C364</f>
        <v/>
      </c>
      <c r="Q640" s="43">
        <f>'Actualizacion_430'!D364</f>
        <v/>
      </c>
      <c r="R640" s="43">
        <f>'Actualizacion_430'!E364</f>
        <v/>
      </c>
      <c r="S640" s="41">
        <f>'Actualizacion_430'!G364</f>
        <v/>
      </c>
      <c r="T640" s="41">
        <f>'Actualizacion_430'!I364</f>
        <v/>
      </c>
      <c r="U640" s="41">
        <f>'Actualizacion_430'!J364</f>
        <v/>
      </c>
      <c r="V640" s="43">
        <f>'Actualizacion_430'!K364</f>
        <v/>
      </c>
      <c r="W640" s="43">
        <f>'Actualizacion_430'!L364</f>
        <v/>
      </c>
      <c r="X640" s="43" t="inlineStr">
        <is>
          <t>https://doi.org/10.1007/978-981-96-8895-1_53</t>
        </is>
      </c>
      <c r="Y640" s="43" t="inlineStr">
        <is>
          <t>doi:10.1007/978-981-96-8895-1_53</t>
        </is>
      </c>
      <c r="Z640" s="43" t="inlineStr">
        <is>
          <t>Neurodevelopmental disorders, including autism spectrum disorder (ASD), attention deficit/hyperactivity disorder (ADHD), and epilepsy, significantly impact cognitive, social, and motor development. Early detection and personalized intervention are critical for improving patient outcomes, yet traditional diagnostic methods often rely on subjective assessments, leading to delayed diagnosis and intervention. This study examines different feature extraction methods for ADHD, ASD, and epilepsy, explores existing solutions, and compares their effectiveness. By leveraging advanced techniques in statistical analysis, machine learning, and deep learning, this study seeks to provide more objective and timely diagnostic tools for these disorders.</t>
        </is>
      </c>
      <c r="AA640" s="43" t="inlineStr">
        <is>
          <t>title_abstract_plus_targeted_primary_source_verification</t>
        </is>
      </c>
      <c r="AB640" s="43">
        <f>COUNTIF($A$2:$A$707,A640)</f>
        <v/>
      </c>
    </row>
    <row r="641" ht="32" customHeight="1">
      <c r="A641" s="43" t="inlineStr">
        <is>
          <t>U-0364</t>
        </is>
      </c>
      <c r="B641" s="43" t="inlineStr">
        <is>
          <t>Update 2026</t>
        </is>
      </c>
      <c r="C641" s="43" t="inlineStr">
        <is>
          <t>New provisional candidate</t>
        </is>
      </c>
      <c r="D641" s="43" t="n">
        <v>364</v>
      </c>
      <c r="E641" s="43" t="n"/>
      <c r="F641" s="43" t="n"/>
      <c r="G641" s="130" t="n">
        <v>364</v>
      </c>
      <c r="H641" s="130" t="n">
        <v>2026</v>
      </c>
      <c r="I641" s="41" t="inlineStr">
        <is>
          <t>Smart detection of autism spectrum disorder using optimized deep learner for transforming early diagnosis and intervention</t>
        </is>
      </c>
      <c r="J641" s="43" t="inlineStr">
        <is>
          <t>10.1007/S12065-026-01162-X</t>
        </is>
      </c>
      <c r="K641" s="43" t="inlineStr">
        <is>
          <t>P Kamaraja Pandian and R Chithambaramani and M Sujaritha and C Gnanaprakasam and P Rama Mohan and S Gopalakrishnan</t>
        </is>
      </c>
      <c r="L641" s="41" t="inlineStr">
        <is>
          <t>Evolutionary Intelligence</t>
        </is>
      </c>
      <c r="M641" s="43" t="inlineStr">
        <is>
          <t>article</t>
        </is>
      </c>
      <c r="N641" s="43" t="inlineStr">
        <is>
          <t>Springer Science and Business Media Deutschland GmbH</t>
        </is>
      </c>
      <c r="O641" s="43">
        <f>'Actualizacion_430'!B365</f>
        <v/>
      </c>
      <c r="P641" s="41">
        <f>'Actualizacion_430'!C365</f>
        <v/>
      </c>
      <c r="Q641" s="43">
        <f>'Actualizacion_430'!D365</f>
        <v/>
      </c>
      <c r="R641" s="43">
        <f>'Actualizacion_430'!E365</f>
        <v/>
      </c>
      <c r="S641" s="41">
        <f>'Actualizacion_430'!G365</f>
        <v/>
      </c>
      <c r="T641" s="41">
        <f>'Actualizacion_430'!I365</f>
        <v/>
      </c>
      <c r="U641" s="41">
        <f>'Actualizacion_430'!J365</f>
        <v/>
      </c>
      <c r="V641" s="43">
        <f>'Actualizacion_430'!K365</f>
        <v/>
      </c>
      <c r="W641" s="43">
        <f>'Actualizacion_430'!L365</f>
        <v/>
      </c>
      <c r="X641" s="43" t="inlineStr">
        <is>
          <t>https://doi.org/10.1007/S12065-026-01162-X</t>
        </is>
      </c>
      <c r="Y641" s="43" t="inlineStr">
        <is>
          <t>doi:10.1007/s12065-026-01162-x</t>
        </is>
      </c>
      <c r="Z641" s="43"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AA641" s="43" t="inlineStr">
        <is>
          <t>title_abstract_plus_targeted_primary_source_verification</t>
        </is>
      </c>
      <c r="AB641" s="43">
        <f>COUNTIF($A$2:$A$707,A641)</f>
        <v/>
      </c>
    </row>
    <row r="642" ht="32" customHeight="1">
      <c r="A642" s="43" t="inlineStr">
        <is>
          <t>U-0365</t>
        </is>
      </c>
      <c r="B642" s="43" t="inlineStr">
        <is>
          <t>Update 2026</t>
        </is>
      </c>
      <c r="C642" s="43" t="inlineStr">
        <is>
          <t>Duplicate of prior corpus</t>
        </is>
      </c>
      <c r="D642" s="43" t="n">
        <v>365</v>
      </c>
      <c r="E642" s="43" t="n"/>
      <c r="F642" s="43" t="n">
        <v>120</v>
      </c>
      <c r="G642" s="130" t="n">
        <v>365</v>
      </c>
      <c r="H642" s="130" t="n">
        <v>2025</v>
      </c>
      <c r="I642" s="41" t="inlineStr">
        <is>
          <t>Screening autism spectrum disorder in children using machine learning on speech transcripts</t>
        </is>
      </c>
      <c r="J642" s="43" t="inlineStr">
        <is>
          <t>10.1038/s41598-025-01500-6</t>
        </is>
      </c>
      <c r="K642" s="43" t="inlineStr">
        <is>
          <t>Rida Assaf and Zein Shehabeddine and Vikram Ramesh</t>
        </is>
      </c>
      <c r="L642" s="41" t="inlineStr">
        <is>
          <t>Scientific Reports</t>
        </is>
      </c>
      <c r="M642" s="43" t="inlineStr">
        <is>
          <t>article</t>
        </is>
      </c>
      <c r="N642" s="43" t="inlineStr">
        <is>
          <t>Nature Research</t>
        </is>
      </c>
      <c r="O642" s="43">
        <f>'Actualizacion_430'!B366</f>
        <v/>
      </c>
      <c r="P642" s="41">
        <f>'Actualizacion_430'!C366</f>
        <v/>
      </c>
      <c r="Q642" s="43">
        <f>'Actualizacion_430'!D366</f>
        <v/>
      </c>
      <c r="R642" s="43">
        <f>'Actualizacion_430'!E366</f>
        <v/>
      </c>
      <c r="S642" s="41">
        <f>'Actualizacion_430'!G366</f>
        <v/>
      </c>
      <c r="T642" s="41">
        <f>'Actualizacion_430'!I366</f>
        <v/>
      </c>
      <c r="U642" s="41">
        <f>'Actualizacion_430'!J366</f>
        <v/>
      </c>
      <c r="V642" s="43">
        <f>'Actualizacion_430'!K366</f>
        <v/>
      </c>
      <c r="W642" s="43">
        <f>'Actualizacion_430'!L366</f>
        <v/>
      </c>
      <c r="X642" s="43" t="inlineStr">
        <is>
          <t>https://doi.org/10.1038/s41598-025-01500-6</t>
        </is>
      </c>
      <c r="Y642" s="43" t="inlineStr">
        <is>
          <t>doi:10.1038/s41598-025-01500-6</t>
        </is>
      </c>
      <c r="Z642" s="4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AA642" s="43" t="inlineStr">
        <is>
          <t>title_abstract_plus_targeted_primary_source_verification</t>
        </is>
      </c>
      <c r="AB642" s="43">
        <f>COUNTIF($A$2:$A$707,A642)</f>
        <v/>
      </c>
    </row>
    <row r="643" ht="32" customHeight="1">
      <c r="A643" s="43" t="inlineStr">
        <is>
          <t>U-0366</t>
        </is>
      </c>
      <c r="B643" s="43" t="inlineStr">
        <is>
          <t>Update 2026</t>
        </is>
      </c>
      <c r="C643" s="43" t="inlineStr">
        <is>
          <t>New provisional candidate</t>
        </is>
      </c>
      <c r="D643" s="43" t="n">
        <v>366</v>
      </c>
      <c r="E643" s="43" t="n"/>
      <c r="F643" s="43" t="n"/>
      <c r="G643" s="130" t="n">
        <v>366</v>
      </c>
      <c r="H643" s="130" t="n">
        <v>2026</v>
      </c>
      <c r="I643" s="41" t="inlineStr">
        <is>
          <t>Hybrid deep learning with cross-attention fusion for autism spectrum disorder classification from facial images</t>
        </is>
      </c>
      <c r="J643" s="43" t="inlineStr">
        <is>
          <t>10.1016/j.ibmed.2026.100421</t>
        </is>
      </c>
      <c r="K643" s="43" t="inlineStr">
        <is>
          <t>M Revathi and S Arunarani</t>
        </is>
      </c>
      <c r="L643" s="41" t="inlineStr">
        <is>
          <t>Intelligence-Based Medicine</t>
        </is>
      </c>
      <c r="M643" s="43" t="inlineStr">
        <is>
          <t>article</t>
        </is>
      </c>
      <c r="N643" s="43" t="inlineStr">
        <is>
          <t>Elsevier BV</t>
        </is>
      </c>
      <c r="O643" s="43">
        <f>'Actualizacion_430'!B367</f>
        <v/>
      </c>
      <c r="P643" s="41">
        <f>'Actualizacion_430'!C367</f>
        <v/>
      </c>
      <c r="Q643" s="43">
        <f>'Actualizacion_430'!D367</f>
        <v/>
      </c>
      <c r="R643" s="43">
        <f>'Actualizacion_430'!E367</f>
        <v/>
      </c>
      <c r="S643" s="41">
        <f>'Actualizacion_430'!G367</f>
        <v/>
      </c>
      <c r="T643" s="41">
        <f>'Actualizacion_430'!I367</f>
        <v/>
      </c>
      <c r="U643" s="41">
        <f>'Actualizacion_430'!J367</f>
        <v/>
      </c>
      <c r="V643" s="43">
        <f>'Actualizacion_430'!K367</f>
        <v/>
      </c>
      <c r="W643" s="43">
        <f>'Actualizacion_430'!L367</f>
        <v/>
      </c>
      <c r="X643" s="43" t="inlineStr">
        <is>
          <t>https://www.sciencedirect.com/science/article/pii/S2666521226000797</t>
        </is>
      </c>
      <c r="Y643" s="43" t="inlineStr">
        <is>
          <t>doi:10.1016/j.ibmed.2026.100421</t>
        </is>
      </c>
      <c r="Z643" s="43" t="n"/>
      <c r="AA643" s="43" t="inlineStr">
        <is>
          <t>title_abstract_plus_targeted_primary_source_verification</t>
        </is>
      </c>
      <c r="AB643" s="43">
        <f>COUNTIF($A$2:$A$707,A643)</f>
        <v/>
      </c>
    </row>
    <row r="644" ht="32" customHeight="1">
      <c r="A644" s="43" t="inlineStr">
        <is>
          <t>U-0367</t>
        </is>
      </c>
      <c r="B644" s="43" t="inlineStr">
        <is>
          <t>Update 2026</t>
        </is>
      </c>
      <c r="C644" s="43" t="inlineStr">
        <is>
          <t>New provisional candidate</t>
        </is>
      </c>
      <c r="D644" s="43" t="n">
        <v>367</v>
      </c>
      <c r="E644" s="43" t="n"/>
      <c r="F644" s="43" t="n"/>
      <c r="G644" s="130" t="n">
        <v>367</v>
      </c>
      <c r="H644" s="130" t="n">
        <v>2026</v>
      </c>
      <c r="I644" s="41" t="inlineStr">
        <is>
          <t>An integrated intelligent model for early diagnosis of autism spectrum disorder</t>
        </is>
      </c>
      <c r="J644" s="43" t="inlineStr">
        <is>
          <t>10.1016/j.fraope.2026.100663</t>
        </is>
      </c>
      <c r="K644" s="43" t="inlineStr">
        <is>
          <t>Archana Tandon and Bireshwar Dass Mazumdar and Manoj Kumar Pal</t>
        </is>
      </c>
      <c r="L644" s="41" t="inlineStr">
        <is>
          <t>Franklin Open</t>
        </is>
      </c>
      <c r="M644" s="43" t="inlineStr">
        <is>
          <t>article</t>
        </is>
      </c>
      <c r="N644" s="43" t="inlineStr">
        <is>
          <t>Elsevier B.V.</t>
        </is>
      </c>
      <c r="O644" s="43">
        <f>'Actualizacion_430'!B368</f>
        <v/>
      </c>
      <c r="P644" s="41">
        <f>'Actualizacion_430'!C368</f>
        <v/>
      </c>
      <c r="Q644" s="43">
        <f>'Actualizacion_430'!D368</f>
        <v/>
      </c>
      <c r="R644" s="43">
        <f>'Actualizacion_430'!E368</f>
        <v/>
      </c>
      <c r="S644" s="41">
        <f>'Actualizacion_430'!G368</f>
        <v/>
      </c>
      <c r="T644" s="41">
        <f>'Actualizacion_430'!I368</f>
        <v/>
      </c>
      <c r="U644" s="41">
        <f>'Actualizacion_430'!J368</f>
        <v/>
      </c>
      <c r="V644" s="43">
        <f>'Actualizacion_430'!K368</f>
        <v/>
      </c>
      <c r="W644" s="43">
        <f>'Actualizacion_430'!L368</f>
        <v/>
      </c>
      <c r="X644" s="43" t="inlineStr">
        <is>
          <t>https://www.sciencedirect.com/science/article/pii/S2773186326001787</t>
        </is>
      </c>
      <c r="Y644" s="43" t="inlineStr">
        <is>
          <t>doi:10.1016/j.fraope.2026.100663</t>
        </is>
      </c>
      <c r="Z644" s="43"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AA644" s="43" t="inlineStr">
        <is>
          <t>title_abstract_plus_targeted_primary_source_verification</t>
        </is>
      </c>
      <c r="AB644" s="43">
        <f>COUNTIF($A$2:$A$707,A644)</f>
        <v/>
      </c>
    </row>
    <row r="645" ht="32" customHeight="1">
      <c r="A645" s="43" t="inlineStr">
        <is>
          <t>U-0368</t>
        </is>
      </c>
      <c r="B645" s="43" t="inlineStr">
        <is>
          <t>Update 2026</t>
        </is>
      </c>
      <c r="C645" s="43" t="inlineStr">
        <is>
          <t>Invalid exported record</t>
        </is>
      </c>
      <c r="D645" s="43" t="n">
        <v>368</v>
      </c>
      <c r="E645" s="43" t="n"/>
      <c r="F645" s="43" t="n"/>
      <c r="G645" s="130" t="n">
        <v>368</v>
      </c>
      <c r="H645" s="130" t="n"/>
      <c r="I645" s="41" t="inlineStr">
        <is>
          <t>(("autism"[Title] OR "autism spectrum disorder"[Title] OR ASD[Title]) AND ("artificial intelligence"[Title/Abstract] OR "machine learning"[Title/Abstract] OR "deep learning"[Title/Abstract] OR "computer vision"[Title/Abstract] OR "natural language pr - S…</t>
        </is>
      </c>
      <c r="J645" s="43" t="n"/>
      <c r="K645" s="43" t="n"/>
      <c r="L645" s="41" t="n"/>
      <c r="M645" s="43" t="inlineStr">
        <is>
          <t>misc</t>
        </is>
      </c>
      <c r="N645" s="43" t="n"/>
      <c r="O645" s="43">
        <f>'Actualizacion_430'!B369</f>
        <v/>
      </c>
      <c r="P645" s="41">
        <f>'Actualizacion_430'!C369</f>
        <v/>
      </c>
      <c r="Q645" s="43">
        <f>'Actualizacion_430'!D369</f>
        <v/>
      </c>
      <c r="R645" s="43">
        <f>'Actualizacion_430'!E369</f>
        <v/>
      </c>
      <c r="S645" s="41">
        <f>'Actualizacion_430'!G369</f>
        <v/>
      </c>
      <c r="T645" s="41">
        <f>'Actualizacion_430'!I369</f>
        <v/>
      </c>
      <c r="U645" s="41">
        <f>'Actualizacion_430'!J369</f>
        <v/>
      </c>
      <c r="V645" s="43">
        <f>'Actualizacion_430'!K369</f>
        <v/>
      </c>
      <c r="W645" s="43">
        <f>'Actualizacion_430'!L369</f>
        <v/>
      </c>
      <c r="X645"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Y645" s="43" t="inlineStr">
        <is>
          <t>title:autism title or autism spectrum disorder title or asd title and artificial intelligence title abstract or machine learning title abstract or deep learning title abstract or computer vision title abstract or natural language pr s</t>
        </is>
      </c>
      <c r="Z645" s="43" t="n"/>
      <c r="AA645" s="43" t="inlineStr">
        <is>
          <t>title_abstract_plus_targeted_primary_source_verification</t>
        </is>
      </c>
      <c r="AB645" s="43">
        <f>COUNTIF($A$2:$A$707,A645)</f>
        <v/>
      </c>
    </row>
    <row r="646" ht="32" customHeight="1">
      <c r="A646" s="43" t="inlineStr">
        <is>
          <t>U-0369</t>
        </is>
      </c>
      <c r="B646" s="43" t="inlineStr">
        <is>
          <t>Update 2026</t>
        </is>
      </c>
      <c r="C646" s="43" t="inlineStr">
        <is>
          <t>New provisional candidate</t>
        </is>
      </c>
      <c r="D646" s="43" t="n">
        <v>369</v>
      </c>
      <c r="E646" s="43" t="n"/>
      <c r="F646" s="43" t="n"/>
      <c r="G646" s="130" t="n">
        <v>369</v>
      </c>
      <c r="H646" s="130" t="n">
        <v>2025</v>
      </c>
      <c r="I646" s="41" t="inlineStr">
        <is>
          <t>Hybrid deep learning model for autism spectrum disorder diagnosis</t>
        </is>
      </c>
      <c r="J646" s="43" t="inlineStr">
        <is>
          <t>10.1038/s41598-025-28819-4</t>
        </is>
      </c>
      <c r="K646" s="43" t="inlineStr">
        <is>
          <t>D Aarthi and S Kannimuthu</t>
        </is>
      </c>
      <c r="L646" s="41" t="inlineStr">
        <is>
          <t>Scientific Reports</t>
        </is>
      </c>
      <c r="M646" s="43" t="inlineStr">
        <is>
          <t>article</t>
        </is>
      </c>
      <c r="N646" s="43" t="inlineStr">
        <is>
          <t>Nature Research</t>
        </is>
      </c>
      <c r="O646" s="43">
        <f>'Actualizacion_430'!B370</f>
        <v/>
      </c>
      <c r="P646" s="41">
        <f>'Actualizacion_430'!C370</f>
        <v/>
      </c>
      <c r="Q646" s="43">
        <f>'Actualizacion_430'!D370</f>
        <v/>
      </c>
      <c r="R646" s="43">
        <f>'Actualizacion_430'!E370</f>
        <v/>
      </c>
      <c r="S646" s="41">
        <f>'Actualizacion_430'!G370</f>
        <v/>
      </c>
      <c r="T646" s="41">
        <f>'Actualizacion_430'!I370</f>
        <v/>
      </c>
      <c r="U646" s="41">
        <f>'Actualizacion_430'!J370</f>
        <v/>
      </c>
      <c r="V646" s="43">
        <f>'Actualizacion_430'!K370</f>
        <v/>
      </c>
      <c r="W646" s="43">
        <f>'Actualizacion_430'!L370</f>
        <v/>
      </c>
      <c r="X646" s="43" t="inlineStr">
        <is>
          <t>https://doi.org/10.1038/s41598-025-28819-4</t>
        </is>
      </c>
      <c r="Y646" s="43" t="inlineStr">
        <is>
          <t>doi:10.1038/s41598-025-28819-4</t>
        </is>
      </c>
      <c r="Z646" s="43"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AA646" s="43" t="inlineStr">
        <is>
          <t>title_abstract_plus_targeted_primary_source_verification</t>
        </is>
      </c>
      <c r="AB646" s="43">
        <f>COUNTIF($A$2:$A$707,A646)</f>
        <v/>
      </c>
    </row>
    <row r="647" ht="32" customHeight="1">
      <c r="A647" s="43" t="inlineStr">
        <is>
          <t>U-0370</t>
        </is>
      </c>
      <c r="B647" s="43" t="inlineStr">
        <is>
          <t>Update 2026</t>
        </is>
      </c>
      <c r="C647" s="43" t="inlineStr">
        <is>
          <t>New provisional candidate</t>
        </is>
      </c>
      <c r="D647" s="43" t="n">
        <v>370</v>
      </c>
      <c r="E647" s="43" t="n"/>
      <c r="F647" s="43" t="n"/>
      <c r="G647" s="130" t="n">
        <v>370</v>
      </c>
      <c r="H647" s="130" t="n">
        <v>2026</v>
      </c>
      <c r="I647" s="41" t="inlineStr">
        <is>
          <t>A comparative and temporal evaluation of autism information across ten AI platforms</t>
        </is>
      </c>
      <c r="J647" s="43" t="inlineStr">
        <is>
          <t>10.1016/j.reia.2026.202965</t>
        </is>
      </c>
      <c r="K647" s="43" t="inlineStr">
        <is>
          <t>Serife Balikci</t>
        </is>
      </c>
      <c r="L647" s="41" t="inlineStr">
        <is>
          <t>Research in Autism</t>
        </is>
      </c>
      <c r="M647" s="43" t="inlineStr">
        <is>
          <t>article</t>
        </is>
      </c>
      <c r="N647" s="43" t="inlineStr">
        <is>
          <t>Elsevier Ltd</t>
        </is>
      </c>
      <c r="O647" s="43">
        <f>'Actualizacion_430'!B371</f>
        <v/>
      </c>
      <c r="P647" s="41">
        <f>'Actualizacion_430'!C371</f>
        <v/>
      </c>
      <c r="Q647" s="43">
        <f>'Actualizacion_430'!D371</f>
        <v/>
      </c>
      <c r="R647" s="43">
        <f>'Actualizacion_430'!E371</f>
        <v/>
      </c>
      <c r="S647" s="41">
        <f>'Actualizacion_430'!G371</f>
        <v/>
      </c>
      <c r="T647" s="41">
        <f>'Actualizacion_430'!I371</f>
        <v/>
      </c>
      <c r="U647" s="41">
        <f>'Actualizacion_430'!J371</f>
        <v/>
      </c>
      <c r="V647" s="43">
        <f>'Actualizacion_430'!K371</f>
        <v/>
      </c>
      <c r="W647" s="43">
        <f>'Actualizacion_430'!L371</f>
        <v/>
      </c>
      <c r="X647" s="43" t="inlineStr">
        <is>
          <t>https://www.sciencedirect.com/science/article/pii/S3050656526001793</t>
        </is>
      </c>
      <c r="Y647" s="43" t="inlineStr">
        <is>
          <t>doi:10.1016/j.reia.2026.202965</t>
        </is>
      </c>
      <c r="Z647" s="43"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AA647" s="43" t="inlineStr">
        <is>
          <t>title_abstract_plus_targeted_primary_source_verification</t>
        </is>
      </c>
      <c r="AB647" s="43">
        <f>COUNTIF($A$2:$A$707,A647)</f>
        <v/>
      </c>
    </row>
    <row r="648" ht="32" customHeight="1">
      <c r="A648" s="43" t="inlineStr">
        <is>
          <t>U-0371</t>
        </is>
      </c>
      <c r="B648" s="43" t="inlineStr">
        <is>
          <t>Update 2026</t>
        </is>
      </c>
      <c r="C648" s="43" t="inlineStr">
        <is>
          <t>New provisional candidate</t>
        </is>
      </c>
      <c r="D648" s="43" t="n">
        <v>371</v>
      </c>
      <c r="E648" s="43" t="n"/>
      <c r="F648" s="43" t="n"/>
      <c r="G648" s="130" t="n">
        <v>371</v>
      </c>
      <c r="H648" s="130" t="n">
        <v>2026</v>
      </c>
      <c r="I648" s="41" t="inlineStr">
        <is>
          <t>A Hybrid CNN-GAT Model for MRI Screening of Autism Spectrum Disorder</t>
        </is>
      </c>
      <c r="J648" s="43" t="inlineStr">
        <is>
          <t>10.1007/978-3-032-14531-4_4</t>
        </is>
      </c>
      <c r="K648" s="43" t="inlineStr">
        <is>
          <t>M Srikanth and Chandrashekar Jatoth</t>
        </is>
      </c>
      <c r="L648" s="41" t="inlineStr">
        <is>
          <t>Communications in Computer and Information Science</t>
        </is>
      </c>
      <c r="M648" s="43" t="inlineStr">
        <is>
          <t>article</t>
        </is>
      </c>
      <c r="N648" s="43" t="inlineStr">
        <is>
          <t>Springer Science and Business Media Deutschland GmbH</t>
        </is>
      </c>
      <c r="O648" s="43">
        <f>'Actualizacion_430'!B372</f>
        <v/>
      </c>
      <c r="P648" s="41">
        <f>'Actualizacion_430'!C372</f>
        <v/>
      </c>
      <c r="Q648" s="43">
        <f>'Actualizacion_430'!D372</f>
        <v/>
      </c>
      <c r="R648" s="43">
        <f>'Actualizacion_430'!E372</f>
        <v/>
      </c>
      <c r="S648" s="41">
        <f>'Actualizacion_430'!G372</f>
        <v/>
      </c>
      <c r="T648" s="41">
        <f>'Actualizacion_430'!I372</f>
        <v/>
      </c>
      <c r="U648" s="41">
        <f>'Actualizacion_430'!J372</f>
        <v/>
      </c>
      <c r="V648" s="43">
        <f>'Actualizacion_430'!K372</f>
        <v/>
      </c>
      <c r="W648" s="43">
        <f>'Actualizacion_430'!L372</f>
        <v/>
      </c>
      <c r="X648" s="43" t="inlineStr">
        <is>
          <t>https://doi.org/10.1007/978-3-032-14531-4_4</t>
        </is>
      </c>
      <c r="Y648" s="43" t="inlineStr">
        <is>
          <t>doi:10.1007/978-3-032-14531-4_4</t>
        </is>
      </c>
      <c r="Z648" s="43"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AA648" s="43" t="inlineStr">
        <is>
          <t>title_abstract_plus_targeted_primary_source_verification</t>
        </is>
      </c>
      <c r="AB648" s="43">
        <f>COUNTIF($A$2:$A$707,A648)</f>
        <v/>
      </c>
    </row>
    <row r="649" ht="32" customHeight="1">
      <c r="A649" s="43" t="inlineStr">
        <is>
          <t>U-0372</t>
        </is>
      </c>
      <c r="B649" s="43" t="inlineStr">
        <is>
          <t>Update 2026</t>
        </is>
      </c>
      <c r="C649" s="43" t="inlineStr">
        <is>
          <t>New full-text included (open full text)</t>
        </is>
      </c>
      <c r="D649" s="43" t="n">
        <v>372</v>
      </c>
      <c r="E649" s="43" t="n"/>
      <c r="F649" s="43" t="n"/>
      <c r="G649" s="130" t="n">
        <v>372</v>
      </c>
      <c r="H649" s="130" t="n">
        <v>2025</v>
      </c>
      <c r="I649" s="41" t="inlineStr">
        <is>
          <t>Machine learning of clinical phenotypes facilitates autism screening and identifies novel subgroups with distinct transcriptomic profiles</t>
        </is>
      </c>
      <c r="J649" s="43" t="inlineStr">
        <is>
          <t>10.1038/S41598-025-95291-5</t>
        </is>
      </c>
      <c r="K649" s="43" t="inlineStr">
        <is>
          <t>Wasana Yuwattana and Thanit Saeliw and Marlieke Lisanne van Erp and Chayanit Poolcharoen and Songphon Kanlayaprasit and Pon Trairatvorakul and Weerasak Chonchaiya and Valerie W Hu and Tewarit Sarachana</t>
        </is>
      </c>
      <c r="L649" s="41" t="inlineStr">
        <is>
          <t>Scientific Reports</t>
        </is>
      </c>
      <c r="M649" s="43" t="inlineStr">
        <is>
          <t>article</t>
        </is>
      </c>
      <c r="N649" s="43" t="inlineStr">
        <is>
          <t>Nature Research</t>
        </is>
      </c>
      <c r="O649" s="43">
        <f>'Actualizacion_430'!B373</f>
        <v/>
      </c>
      <c r="P649" s="41">
        <f>'Actualizacion_430'!C373</f>
        <v/>
      </c>
      <c r="Q649" s="43">
        <f>'Actualizacion_430'!D373</f>
        <v/>
      </c>
      <c r="R649" s="43">
        <f>'Actualizacion_430'!E373</f>
        <v/>
      </c>
      <c r="S649" s="41">
        <f>'Actualizacion_430'!G373</f>
        <v/>
      </c>
      <c r="T649" s="41">
        <f>'Actualizacion_430'!I373</f>
        <v/>
      </c>
      <c r="U649" s="41">
        <f>'Actualizacion_430'!J373</f>
        <v/>
      </c>
      <c r="V649" s="43">
        <f>'Actualizacion_430'!K373</f>
        <v/>
      </c>
      <c r="W649" s="43">
        <f>'Actualizacion_430'!L373</f>
        <v/>
      </c>
      <c r="X649" s="43" t="inlineStr">
        <is>
          <t>https://doi.org/10.1038/S41598-025-95291-5</t>
        </is>
      </c>
      <c r="Y649" s="43" t="inlineStr">
        <is>
          <t>doi:10.1038/s41598-025-95291-5</t>
        </is>
      </c>
      <c r="Z649" s="43"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AA649" s="43" t="inlineStr">
        <is>
          <t>title_abstract_plus_targeted_primary_source_verification</t>
        </is>
      </c>
      <c r="AB649" s="43">
        <f>COUNTIF($A$2:$A$707,A649)</f>
        <v/>
      </c>
    </row>
    <row r="650" ht="32" customHeight="1">
      <c r="A650" s="43" t="inlineStr">
        <is>
          <t>U-0373</t>
        </is>
      </c>
      <c r="B650" s="43" t="inlineStr">
        <is>
          <t>Update 2026</t>
        </is>
      </c>
      <c r="C650" s="43" t="inlineStr">
        <is>
          <t>New provisional candidate</t>
        </is>
      </c>
      <c r="D650" s="43" t="n">
        <v>373</v>
      </c>
      <c r="E650" s="43" t="n"/>
      <c r="F650" s="43" t="n"/>
      <c r="G650" s="130" t="n">
        <v>373</v>
      </c>
      <c r="H650" s="130" t="n">
        <v>2026</v>
      </c>
      <c r="I650" s="41" t="inlineStr">
        <is>
          <t>Multi-feature fusion transformer network for Autism spectrum disorder detection via facial images</t>
        </is>
      </c>
      <c r="J650" s="43" t="inlineStr">
        <is>
          <t>10.1016/j.bspc.2026.110970</t>
        </is>
      </c>
      <c r="K650" s="43" t="inlineStr">
        <is>
          <t>Munto Wondimagegn Bekele and Mengying Zhou and Wei Li and Zhihai Lv and Na Li and Yuanjie Cao and Yi Pan and Sufen Hu and Yanjie Wei and Wenhui Xi</t>
        </is>
      </c>
      <c r="L650" s="41" t="inlineStr">
        <is>
          <t>Biomedical Signal Processing and Control</t>
        </is>
      </c>
      <c r="M650" s="43" t="inlineStr">
        <is>
          <t>article</t>
        </is>
      </c>
      <c r="N650" s="43" t="inlineStr">
        <is>
          <t>Elsevier Ltd</t>
        </is>
      </c>
      <c r="O650" s="43">
        <f>'Actualizacion_430'!B374</f>
        <v/>
      </c>
      <c r="P650" s="41">
        <f>'Actualizacion_430'!C374</f>
        <v/>
      </c>
      <c r="Q650" s="43">
        <f>'Actualizacion_430'!D374</f>
        <v/>
      </c>
      <c r="R650" s="43">
        <f>'Actualizacion_430'!E374</f>
        <v/>
      </c>
      <c r="S650" s="41">
        <f>'Actualizacion_430'!G374</f>
        <v/>
      </c>
      <c r="T650" s="41">
        <f>'Actualizacion_430'!I374</f>
        <v/>
      </c>
      <c r="U650" s="41">
        <f>'Actualizacion_430'!J374</f>
        <v/>
      </c>
      <c r="V650" s="43">
        <f>'Actualizacion_430'!K374</f>
        <v/>
      </c>
      <c r="W650" s="43">
        <f>'Actualizacion_430'!L374</f>
        <v/>
      </c>
      <c r="X650" s="43" t="inlineStr">
        <is>
          <t>https://www.sciencedirect.com/science/article/pii/S1746809426015247</t>
        </is>
      </c>
      <c r="Y650" s="43" t="inlineStr">
        <is>
          <t>doi:10.1016/j.bspc.2026.110970</t>
        </is>
      </c>
      <c r="Z650" s="43"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AA650" s="43" t="inlineStr">
        <is>
          <t>title_abstract_plus_targeted_primary_source_verification</t>
        </is>
      </c>
      <c r="AB650" s="43">
        <f>COUNTIF($A$2:$A$707,A650)</f>
        <v/>
      </c>
    </row>
    <row r="651" ht="32" customHeight="1">
      <c r="A651" s="43" t="inlineStr">
        <is>
          <t>U-0374</t>
        </is>
      </c>
      <c r="B651" s="43" t="inlineStr">
        <is>
          <t>Update 2026</t>
        </is>
      </c>
      <c r="C651" s="43" t="inlineStr">
        <is>
          <t>Duplicate update record</t>
        </is>
      </c>
      <c r="D651" s="43" t="n">
        <v>374</v>
      </c>
      <c r="E651" s="43" t="n"/>
      <c r="F651" s="43" t="n"/>
      <c r="G651" s="130" t="n">
        <v>374</v>
      </c>
      <c r="H651" s="130" t="n">
        <v>2025</v>
      </c>
      <c r="I651" s="41" t="inlineStr">
        <is>
          <t>An early detection of autism spectrum disorder using machine learning</t>
        </is>
      </c>
      <c r="J651" s="43" t="inlineStr">
        <is>
          <t>10.1016/j.compbiomed.2025.111238</t>
        </is>
      </c>
      <c r="K651" s="43" t="inlineStr">
        <is>
          <t>Shaba Irram and Mohammad Suaib</t>
        </is>
      </c>
      <c r="L651" s="41" t="inlineStr">
        <is>
          <t>Computers in Biology and Medicine</t>
        </is>
      </c>
      <c r="M651" s="43" t="inlineStr">
        <is>
          <t>article</t>
        </is>
      </c>
      <c r="N651" s="43" t="inlineStr">
        <is>
          <t>Elsevier Ltd</t>
        </is>
      </c>
      <c r="O651" s="43">
        <f>'Actualizacion_430'!B375</f>
        <v/>
      </c>
      <c r="P651" s="41">
        <f>'Actualizacion_430'!C375</f>
        <v/>
      </c>
      <c r="Q651" s="43">
        <f>'Actualizacion_430'!D375</f>
        <v/>
      </c>
      <c r="R651" s="43">
        <f>'Actualizacion_430'!E375</f>
        <v/>
      </c>
      <c r="S651" s="41">
        <f>'Actualizacion_430'!G375</f>
        <v/>
      </c>
      <c r="T651" s="41">
        <f>'Actualizacion_430'!I375</f>
        <v/>
      </c>
      <c r="U651" s="41">
        <f>'Actualizacion_430'!J375</f>
        <v/>
      </c>
      <c r="V651" s="43">
        <f>'Actualizacion_430'!K375</f>
        <v/>
      </c>
      <c r="W651" s="43">
        <f>'Actualizacion_430'!L375</f>
        <v/>
      </c>
      <c r="X651" s="43" t="inlineStr">
        <is>
          <t>https://doi.org/10.1016/j.compbiomed.2025.111238</t>
        </is>
      </c>
      <c r="Y651" s="43" t="inlineStr">
        <is>
          <t>doi:10.1016/j.compbiomed.2025.111238</t>
        </is>
      </c>
      <c r="Z651"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AA651" s="43" t="inlineStr">
        <is>
          <t>title_abstract_plus_targeted_primary_source_verification</t>
        </is>
      </c>
      <c r="AB651" s="43">
        <f>COUNTIF($A$2:$A$707,A651)</f>
        <v/>
      </c>
    </row>
    <row r="652" ht="32" customHeight="1">
      <c r="A652" s="43" t="inlineStr">
        <is>
          <t>U-0375</t>
        </is>
      </c>
      <c r="B652" s="43" t="inlineStr">
        <is>
          <t>Update 2026</t>
        </is>
      </c>
      <c r="C652" s="43" t="inlineStr">
        <is>
          <t>Duplicate update record</t>
        </is>
      </c>
      <c r="D652" s="43" t="n">
        <v>375</v>
      </c>
      <c r="E652" s="43" t="n"/>
      <c r="F652" s="43" t="n"/>
      <c r="G652" s="130" t="n">
        <v>375</v>
      </c>
      <c r="H652" s="130" t="n">
        <v>2026</v>
      </c>
      <c r="I652" s="41" t="inlineStr">
        <is>
          <t>Decoding the Neural Basis of Sensory Phenotypes in Autism</t>
        </is>
      </c>
      <c r="J652" s="43" t="inlineStr">
        <is>
          <t>10.1016/j.bpsc.2025.12.013</t>
        </is>
      </c>
      <c r="K652"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L652" s="41" t="inlineStr">
        <is>
          <t>Biological Psychiatry: Cognitive Neuroscience and Neuroimaging</t>
        </is>
      </c>
      <c r="M652" s="43" t="inlineStr">
        <is>
          <t>article</t>
        </is>
      </c>
      <c r="N652" s="43" t="inlineStr">
        <is>
          <t>Elsevier Inc.</t>
        </is>
      </c>
      <c r="O652" s="43">
        <f>'Actualizacion_430'!B376</f>
        <v/>
      </c>
      <c r="P652" s="41">
        <f>'Actualizacion_430'!C376</f>
        <v/>
      </c>
      <c r="Q652" s="43">
        <f>'Actualizacion_430'!D376</f>
        <v/>
      </c>
      <c r="R652" s="43">
        <f>'Actualizacion_430'!E376</f>
        <v/>
      </c>
      <c r="S652" s="41">
        <f>'Actualizacion_430'!G376</f>
        <v/>
      </c>
      <c r="T652" s="41">
        <f>'Actualizacion_430'!I376</f>
        <v/>
      </c>
      <c r="U652" s="41">
        <f>'Actualizacion_430'!J376</f>
        <v/>
      </c>
      <c r="V652" s="43">
        <f>'Actualizacion_430'!K376</f>
        <v/>
      </c>
      <c r="W652" s="43">
        <f>'Actualizacion_430'!L376</f>
        <v/>
      </c>
      <c r="X652" s="43" t="inlineStr">
        <is>
          <t>https://doi.org/10.1016/j.bpsc.2025.12.013</t>
        </is>
      </c>
      <c r="Y652" s="43" t="inlineStr">
        <is>
          <t>doi:10.1016/j.bpsc.2025.12.013</t>
        </is>
      </c>
      <c r="Z652"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AA652" s="43" t="inlineStr">
        <is>
          <t>title_abstract_plus_targeted_primary_source_verification</t>
        </is>
      </c>
      <c r="AB652" s="43">
        <f>COUNTIF($A$2:$A$707,A652)</f>
        <v/>
      </c>
    </row>
    <row r="653" ht="32" customHeight="1">
      <c r="A653" s="43" t="inlineStr">
        <is>
          <t>U-0376</t>
        </is>
      </c>
      <c r="B653" s="43" t="inlineStr">
        <is>
          <t>Update 2026</t>
        </is>
      </c>
      <c r="C653" s="43" t="inlineStr">
        <is>
          <t>New record excluded</t>
        </is>
      </c>
      <c r="D653" s="43" t="n">
        <v>376</v>
      </c>
      <c r="E653" s="43" t="n"/>
      <c r="F653" s="43" t="n"/>
      <c r="G653" s="130" t="n">
        <v>376</v>
      </c>
      <c r="H653" s="130" t="n">
        <v>2026</v>
      </c>
      <c r="I653" s="41" t="inlineStr">
        <is>
          <t>Polyacrylonitrile/polypyrrole nanofiber-filled packed-fiber solid-phase extraction coupled with HPLC-FLD for matrix-interference-resistant determination of urinary pteridines and its application in autism spectrum disorder research</t>
        </is>
      </c>
      <c r="J653" s="43" t="inlineStr">
        <is>
          <t>10.1016/j.jchromb.2026.125134</t>
        </is>
      </c>
      <c r="K653" s="43" t="inlineStr">
        <is>
          <t>Yuxing Liu and Yan Yan and Changjian Wu and Kangwei Shen and Wei Fan and Mengjie Li and Hai Zhao and Yi Cao and Xuejun Kang and Penglin Wu and Dianzhi Liu</t>
        </is>
      </c>
      <c r="L653" s="41" t="inlineStr">
        <is>
          <t>Journal of Chromatography B: Analytical Technologies in the Biomedical and Life Sciences</t>
        </is>
      </c>
      <c r="M653" s="43" t="inlineStr">
        <is>
          <t>article</t>
        </is>
      </c>
      <c r="N653" s="43" t="inlineStr">
        <is>
          <t>Elsevier B.V.</t>
        </is>
      </c>
      <c r="O653" s="43">
        <f>'Actualizacion_430'!B377</f>
        <v/>
      </c>
      <c r="P653" s="41">
        <f>'Actualizacion_430'!C377</f>
        <v/>
      </c>
      <c r="Q653" s="43">
        <f>'Actualizacion_430'!D377</f>
        <v/>
      </c>
      <c r="R653" s="43">
        <f>'Actualizacion_430'!E377</f>
        <v/>
      </c>
      <c r="S653" s="41">
        <f>'Actualizacion_430'!G377</f>
        <v/>
      </c>
      <c r="T653" s="41">
        <f>'Actualizacion_430'!I377</f>
        <v/>
      </c>
      <c r="U653" s="41">
        <f>'Actualizacion_430'!J377</f>
        <v/>
      </c>
      <c r="V653" s="43">
        <f>'Actualizacion_430'!K377</f>
        <v/>
      </c>
      <c r="W653" s="43">
        <f>'Actualizacion_430'!L377</f>
        <v/>
      </c>
      <c r="X653" s="43" t="inlineStr">
        <is>
          <t>https://www.sciencedirect.com/science/article/pii/S1570023226002230</t>
        </is>
      </c>
      <c r="Y653" s="43" t="inlineStr">
        <is>
          <t>doi:10.1016/j.jchromb.2026.125134</t>
        </is>
      </c>
      <c r="Z653" s="43" t="inlineStr">
        <is>
          <t>Pteridines are associated with neuroinflammation and oxidative stress, the core pathological processes of autism spectrum disorder (ASD). Urinary neopterin (NPT), biopterin (BPT), and isoxanthopterin (IXP) are promising non-invasive biomarkers for children with ASD. However, matrix interference from urinary salts and metabolites severely impedes trace pteridine detection, while mainstream analytical methods either require cumbersome derivatization or sacrifice sensitivity for dilution to mitigate matrix effects (ME). This study reports the first application of polyacrylonitrile/polypyrrole nanofibers (PAN/PPy NFs) for the determination of pteridines in urine by packed-fiber solid-phase extraction (PFSPE) coupled with HPLC-FLD, without derivatization. XPS, FTIR and fluorescence experiments confirmed pteridine adsorption on PAN/PPy NFs via synergistic electrostatic attraction, hydrogen bonding and π-π stacking. Validation showed: ME −6.6%–8.2%, R2 &gt; 0.995, LODs 0.8–5.3 ng/mL, LOQs 2.8–17.6 ng/mL. AGREE (0.61) and BAGI (72.5) verified its compliance with green analytical chemistry principles. Analysis of 33 ASD and 34 healthy urine samples revealed significantly elevated NPT levels in the ASD group (p = 0.011). This efficient, sensitive and green PFSPE-HPLC-FLD method eliminates urinary matrix interference without derivatization, overcoming key limitations of conventional approaches. It provides a reliable tool for urinary pteridine assays in ASD research and supports ASD pathogenesis investigation and exploratory clinical studies.</t>
        </is>
      </c>
      <c r="AA653" s="43" t="inlineStr">
        <is>
          <t>title_abstract_plus_targeted_primary_source_verification</t>
        </is>
      </c>
      <c r="AB653" s="43">
        <f>COUNTIF($A$2:$A$707,A653)</f>
        <v/>
      </c>
    </row>
    <row r="654" ht="32" customHeight="1">
      <c r="A654" s="43" t="inlineStr">
        <is>
          <t>U-0377</t>
        </is>
      </c>
      <c r="B654" s="43" t="inlineStr">
        <is>
          <t>Update 2026</t>
        </is>
      </c>
      <c r="C654" s="43" t="inlineStr">
        <is>
          <t>New record excluded</t>
        </is>
      </c>
      <c r="D654" s="43" t="n">
        <v>377</v>
      </c>
      <c r="E654" s="43" t="n"/>
      <c r="F654" s="43" t="n"/>
      <c r="G654" s="130" t="n">
        <v>377</v>
      </c>
      <c r="H654" s="130" t="n">
        <v>2026</v>
      </c>
      <c r="I654" s="41" t="inlineStr">
        <is>
          <t>Expression of concernâ€”Identification of critical brain regions for autism diagnosis from fMRI data using explainable AI: an observational analysis of the ABIDE dataset</t>
        </is>
      </c>
      <c r="J654" s="43" t="inlineStr">
        <is>
          <t>10.1016/j.eclinm.2026.104052</t>
        </is>
      </c>
      <c r="K654" s="43" t="n"/>
      <c r="L654" s="41" t="inlineStr">
        <is>
          <t>eClinicalMedicine</t>
        </is>
      </c>
      <c r="M654" s="43" t="inlineStr">
        <is>
          <t>article</t>
        </is>
      </c>
      <c r="N654" s="43" t="inlineStr">
        <is>
          <t>Elsevier Ltd</t>
        </is>
      </c>
      <c r="O654" s="43">
        <f>'Actualizacion_430'!B378</f>
        <v/>
      </c>
      <c r="P654" s="41">
        <f>'Actualizacion_430'!C378</f>
        <v/>
      </c>
      <c r="Q654" s="43">
        <f>'Actualizacion_430'!D378</f>
        <v/>
      </c>
      <c r="R654" s="43">
        <f>'Actualizacion_430'!E378</f>
        <v/>
      </c>
      <c r="S654" s="41">
        <f>'Actualizacion_430'!G378</f>
        <v/>
      </c>
      <c r="T654" s="41">
        <f>'Actualizacion_430'!I378</f>
        <v/>
      </c>
      <c r="U654" s="41">
        <f>'Actualizacion_430'!J378</f>
        <v/>
      </c>
      <c r="V654" s="43">
        <f>'Actualizacion_430'!K378</f>
        <v/>
      </c>
      <c r="W654" s="43">
        <f>'Actualizacion_430'!L378</f>
        <v/>
      </c>
      <c r="X654" s="43" t="inlineStr">
        <is>
          <t>https://www.sciencedirect.com/science/article/pii/S2589537026003056</t>
        </is>
      </c>
      <c r="Y654" s="43" t="inlineStr">
        <is>
          <t>doi:10.1016/j.eclinm.2026.104052</t>
        </is>
      </c>
      <c r="Z654" s="43" t="n"/>
      <c r="AA654" s="43" t="inlineStr">
        <is>
          <t>title_abstract_plus_targeted_primary_source_verification</t>
        </is>
      </c>
      <c r="AB654" s="43">
        <f>COUNTIF($A$2:$A$707,A654)</f>
        <v/>
      </c>
    </row>
    <row r="655" ht="32" customHeight="1">
      <c r="A655" s="43" t="inlineStr">
        <is>
          <t>U-0378</t>
        </is>
      </c>
      <c r="B655" s="43" t="inlineStr">
        <is>
          <t>Update 2026</t>
        </is>
      </c>
      <c r="C655" s="43" t="inlineStr">
        <is>
          <t>New full-text included (open full text)</t>
        </is>
      </c>
      <c r="D655" s="43" t="n">
        <v>378</v>
      </c>
      <c r="E655" s="43" t="n"/>
      <c r="F655" s="43" t="n"/>
      <c r="G655" s="130" t="n">
        <v>378</v>
      </c>
      <c r="H655" s="130" t="n">
        <v>2025</v>
      </c>
      <c r="I655" s="41" t="inlineStr">
        <is>
          <t>Integrating Network Analysis and Machine Learning Identifies Key Autism Spectrum Disorder Genes Linked to Immune Dysregulation and Therapeutic Targets</t>
        </is>
      </c>
      <c r="J655" s="43" t="inlineStr">
        <is>
          <t>10.3390/genes16091109</t>
        </is>
      </c>
      <c r="K655" s="43" t="inlineStr">
        <is>
          <t>Haitang Wang and Xiaofeng Zhu and Hong Zhang and Weiwei Chen</t>
        </is>
      </c>
      <c r="L655" s="41" t="inlineStr">
        <is>
          <t>Genes</t>
        </is>
      </c>
      <c r="M655" s="43" t="inlineStr">
        <is>
          <t>article</t>
        </is>
      </c>
      <c r="N655" s="43" t="inlineStr">
        <is>
          <t>Multidisciplinary Digital Publishing Institute (MDPI)</t>
        </is>
      </c>
      <c r="O655" s="43">
        <f>'Actualizacion_430'!B379</f>
        <v/>
      </c>
      <c r="P655" s="41">
        <f>'Actualizacion_430'!C379</f>
        <v/>
      </c>
      <c r="Q655" s="43">
        <f>'Actualizacion_430'!D379</f>
        <v/>
      </c>
      <c r="R655" s="43">
        <f>'Actualizacion_430'!E379</f>
        <v/>
      </c>
      <c r="S655" s="41">
        <f>'Actualizacion_430'!G379</f>
        <v/>
      </c>
      <c r="T655" s="41">
        <f>'Actualizacion_430'!I379</f>
        <v/>
      </c>
      <c r="U655" s="41">
        <f>'Actualizacion_430'!J379</f>
        <v/>
      </c>
      <c r="V655" s="43">
        <f>'Actualizacion_430'!K379</f>
        <v/>
      </c>
      <c r="W655" s="43">
        <f>'Actualizacion_430'!L379</f>
        <v/>
      </c>
      <c r="X655" s="43" t="inlineStr">
        <is>
          <t>https://doi.org/10.3390/genes16091109</t>
        </is>
      </c>
      <c r="Y655" s="43" t="inlineStr">
        <is>
          <t>doi:10.3390/genes16091109</t>
        </is>
      </c>
      <c r="Z655" s="43"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AA655" s="43" t="inlineStr">
        <is>
          <t>title_abstract_plus_targeted_primary_source_verification</t>
        </is>
      </c>
      <c r="AB655" s="43">
        <f>COUNTIF($A$2:$A$707,A655)</f>
        <v/>
      </c>
    </row>
    <row r="656" ht="32" customHeight="1">
      <c r="A656" s="43" t="inlineStr">
        <is>
          <t>U-0379</t>
        </is>
      </c>
      <c r="B656" s="43" t="inlineStr">
        <is>
          <t>Update 2026</t>
        </is>
      </c>
      <c r="C656" s="43" t="inlineStr">
        <is>
          <t>New excluded</t>
        </is>
      </c>
      <c r="D656" s="43" t="n">
        <v>379</v>
      </c>
      <c r="E656" s="43" t="n"/>
      <c r="F656" s="43" t="n"/>
      <c r="G656" s="130" t="n">
        <v>379</v>
      </c>
      <c r="H656" s="130" t="n">
        <v>2026</v>
      </c>
      <c r="I656" s="41" t="inlineStr">
        <is>
          <t>Advaning Early Autism Detection and Enhancing Diagnostic Accuracy with Deep Learning Models</t>
        </is>
      </c>
      <c r="J656" s="43" t="inlineStr">
        <is>
          <t>10.1007/978-3-032-03558-5_4</t>
        </is>
      </c>
      <c r="K656" s="43" t="inlineStr">
        <is>
          <t>T S Radhika and B K Rashmi Priyadarshini and Mrinal Sarvagya</t>
        </is>
      </c>
      <c r="L656" s="41" t="inlineStr">
        <is>
          <t>Proceedings of Data Analytics and Management (ICDAM 2025), LNNS 1602</t>
        </is>
      </c>
      <c r="M656" s="43" t="inlineStr">
        <is>
          <t>inproceedings</t>
        </is>
      </c>
      <c r="N656" s="43" t="inlineStr">
        <is>
          <t>Springer Nature Switzerland AG</t>
        </is>
      </c>
      <c r="O656" s="43">
        <f>'Actualizacion_430'!B380</f>
        <v/>
      </c>
      <c r="P656" s="41">
        <f>'Actualizacion_430'!C380</f>
        <v/>
      </c>
      <c r="Q656" s="43">
        <f>'Actualizacion_430'!D380</f>
        <v/>
      </c>
      <c r="R656" s="43">
        <f>'Actualizacion_430'!E380</f>
        <v/>
      </c>
      <c r="S656" s="41">
        <f>'Actualizacion_430'!G380</f>
        <v/>
      </c>
      <c r="T656" s="41">
        <f>'Actualizacion_430'!I380</f>
        <v/>
      </c>
      <c r="U656" s="41">
        <f>'Actualizacion_430'!J380</f>
        <v/>
      </c>
      <c r="V656" s="43">
        <f>'Actualizacion_430'!K380</f>
        <v/>
      </c>
      <c r="W656" s="43">
        <f>'Actualizacion_430'!L380</f>
        <v/>
      </c>
      <c r="X656" s="43" t="inlineStr">
        <is>
          <t>https://link.springer.com/chapter/10.1007/978-3-032-03558-5_4</t>
        </is>
      </c>
      <c r="Y656" s="43" t="inlineStr">
        <is>
          <t>doi:10.1007/978-3-032-03558-5_4</t>
        </is>
      </c>
      <c r="Z656" s="43" t="inlineStr">
        <is>
          <t>Autism Speech Disorder (ASD) is a complicated neurodevelopmental condition that is linked to patterns in behavior and challenges in methyl social connection and communication along with repetitive repetitive and stereotyped action. Early and accurate identification using standardized tools of the condition is important in order to provide early, meaningful and appropriate intervention. The development of deep learning in the last couple of years has demonstrated immense capabilities of increasing the accuracy, as well as efficiency of ASD diagnosis through the use of multi source data, including neuroimaging, genetic make-up and behavioral profiles. The purpose of this paper is to systematically review different deep learning approaches used in the diagnosis of ASD as well as summarize their approaches, advantages, and disadvantages. We introduced convolutional neural networks (CNNs) for analyzing imaging features, recurrent neural networks (RNNs) for temporal behaviors, and multiple architectures integrated models for handling multimodal information. Furthermore, we present an overview of the feature extraction process, data pre processing techniques, and evaluation measures frequently used in the context of ASD research.</t>
        </is>
      </c>
      <c r="AA656" s="43" t="inlineStr">
        <is>
          <t>official_publisher_abstract</t>
        </is>
      </c>
      <c r="AB656" s="43">
        <f>COUNTIF($A$2:$A$707,A656)</f>
        <v/>
      </c>
    </row>
    <row r="657" ht="32" customHeight="1">
      <c r="A657" s="43" t="inlineStr">
        <is>
          <t>U-0380</t>
        </is>
      </c>
      <c r="B657" s="43" t="inlineStr">
        <is>
          <t>Update 2026</t>
        </is>
      </c>
      <c r="C657" s="43" t="inlineStr">
        <is>
          <t>New provisional candidate</t>
        </is>
      </c>
      <c r="D657" s="43" t="n">
        <v>380</v>
      </c>
      <c r="E657" s="43" t="n"/>
      <c r="F657" s="43" t="n"/>
      <c r="G657" s="130" t="n">
        <v>380</v>
      </c>
      <c r="H657" s="130" t="n">
        <v>2026</v>
      </c>
      <c r="I657" s="41" t="inlineStr">
        <is>
          <t>Semantic-based saccadic scanpath prediction for autism spectrum disorder</t>
        </is>
      </c>
      <c r="J657" s="43" t="inlineStr">
        <is>
          <t>10.1016/j.patcog.2026.114305</t>
        </is>
      </c>
      <c r="K657" s="43" t="inlineStr">
        <is>
          <t>Wenqi Zhong and Hang Sun and Chen Xia and Linzhi Yu and Dingwen Zhang and Kuan Li</t>
        </is>
      </c>
      <c r="L657" s="41" t="inlineStr">
        <is>
          <t>Pattern Recognition</t>
        </is>
      </c>
      <c r="M657" s="43" t="inlineStr">
        <is>
          <t>article</t>
        </is>
      </c>
      <c r="N657" s="43" t="inlineStr">
        <is>
          <t>Elsevier BV</t>
        </is>
      </c>
      <c r="O657" s="43">
        <f>'Actualizacion_430'!B381</f>
        <v/>
      </c>
      <c r="P657" s="41">
        <f>'Actualizacion_430'!C381</f>
        <v/>
      </c>
      <c r="Q657" s="43">
        <f>'Actualizacion_430'!D381</f>
        <v/>
      </c>
      <c r="R657" s="43">
        <f>'Actualizacion_430'!E381</f>
        <v/>
      </c>
      <c r="S657" s="41">
        <f>'Actualizacion_430'!G381</f>
        <v/>
      </c>
      <c r="T657" s="41">
        <f>'Actualizacion_430'!I381</f>
        <v/>
      </c>
      <c r="U657" s="41">
        <f>'Actualizacion_430'!J381</f>
        <v/>
      </c>
      <c r="V657" s="43">
        <f>'Actualizacion_430'!K381</f>
        <v/>
      </c>
      <c r="W657" s="43">
        <f>'Actualizacion_430'!L381</f>
        <v/>
      </c>
      <c r="X657" s="43" t="inlineStr">
        <is>
          <t>https://www.sciencedirect.com/science/article/pii/S0031320326012707</t>
        </is>
      </c>
      <c r="Y657" s="43" t="inlineStr">
        <is>
          <t>doi:10.1016/j.patcog.2026.114305</t>
        </is>
      </c>
      <c r="Z657" s="43" t="n"/>
      <c r="AA657" s="43" t="inlineStr">
        <is>
          <t>title_abstract_plus_targeted_primary_source_verification</t>
        </is>
      </c>
      <c r="AB657" s="43">
        <f>COUNTIF($A$2:$A$707,A657)</f>
        <v/>
      </c>
    </row>
    <row r="658" ht="32" customHeight="1">
      <c r="A658" s="43" t="inlineStr">
        <is>
          <t>U-0381</t>
        </is>
      </c>
      <c r="B658" s="43" t="inlineStr">
        <is>
          <t>Update 2026</t>
        </is>
      </c>
      <c r="C658" s="43" t="inlineStr">
        <is>
          <t>New record excluded</t>
        </is>
      </c>
      <c r="D658" s="43" t="n">
        <v>381</v>
      </c>
      <c r="E658" s="43" t="n"/>
      <c r="F658" s="43" t="n"/>
      <c r="G658" s="130" t="n">
        <v>381</v>
      </c>
      <c r="H658" s="130" t="n">
        <v>2026</v>
      </c>
      <c r="I658" s="41" t="inlineStr">
        <is>
          <t>Wearable technology and early socio-emotional processes in youth with autism: A systematic review</t>
        </is>
      </c>
      <c r="J658" s="43" t="inlineStr">
        <is>
          <t>10.1016/j.reia.2026.202976</t>
        </is>
      </c>
      <c r="K658" s="43" t="inlineStr">
        <is>
          <t>Truc Do and Meredith Pecukonis and Michele Parker and Adam Grabell</t>
        </is>
      </c>
      <c r="L658" s="41" t="inlineStr">
        <is>
          <t>Research in Autism</t>
        </is>
      </c>
      <c r="M658" s="43" t="inlineStr">
        <is>
          <t>article</t>
        </is>
      </c>
      <c r="N658" s="43" t="inlineStr">
        <is>
          <t>Elsevier Ltd</t>
        </is>
      </c>
      <c r="O658" s="43">
        <f>'Actualizacion_430'!B382</f>
        <v/>
      </c>
      <c r="P658" s="41">
        <f>'Actualizacion_430'!C382</f>
        <v/>
      </c>
      <c r="Q658" s="43">
        <f>'Actualizacion_430'!D382</f>
        <v/>
      </c>
      <c r="R658" s="43">
        <f>'Actualizacion_430'!E382</f>
        <v/>
      </c>
      <c r="S658" s="41">
        <f>'Actualizacion_430'!G382</f>
        <v/>
      </c>
      <c r="T658" s="41">
        <f>'Actualizacion_430'!I382</f>
        <v/>
      </c>
      <c r="U658" s="41">
        <f>'Actualizacion_430'!J382</f>
        <v/>
      </c>
      <c r="V658" s="43">
        <f>'Actualizacion_430'!K382</f>
        <v/>
      </c>
      <c r="W658" s="43">
        <f>'Actualizacion_430'!L382</f>
        <v/>
      </c>
      <c r="X658" s="43" t="inlineStr">
        <is>
          <t>https://www.sciencedirect.com/science/article/pii/S3050656526001902</t>
        </is>
      </c>
      <c r="Y658" s="43" t="inlineStr">
        <is>
          <t>doi:10.1016/j.reia.2026.202976</t>
        </is>
      </c>
      <c r="Z658" s="43" t="inlineStr">
        <is>
          <t>Background: Wearable devices have been utilized to detect real-time physiological changes, allowing for a better understanding of the mechanisms underlying behavioral and cognitive processes in humans. However, little is known about the efficacy of wearable devices in measuring emotional processes in youth with autism, who may experience challenges with social communication and emotion dysregulation. Method: This systematic review analyzed 14 peer-reviewed journal articles published over the past 10 years. Search terms were categorized into “wearable,” “emotion,” “autism,” and “youth.” Body-worn wearable devices, such as smartwatches and wristbands, were the most frequently used, while cardiovascular signals were the most measured. Results: Findings from the reviewed articles indicate the potential of interventions using wearable technology to improve emotion recognition, decrease emotional outbursts, and reduce stress or anxiety levels. Based on wearable data, machine learning approaches were also utilized to predict challenging behaviors or aggressive episodes before they occurred in autistic youth. Conclusion: This review discusses clinical implications and ethical considerations for improving socio-emotional development and emotion regulation in autistic youth. Future research should include more studies using wearable technology in naturalistic settings, such as homes or schools, to better understand emotion regulation strategies across diverse autistic populations.</t>
        </is>
      </c>
      <c r="AA658" s="43" t="inlineStr">
        <is>
          <t>title_abstract_plus_targeted_primary_source_verification</t>
        </is>
      </c>
      <c r="AB658" s="43">
        <f>COUNTIF($A$2:$A$707,A658)</f>
        <v/>
      </c>
    </row>
    <row r="659" ht="32" customHeight="1">
      <c r="A659" s="43" t="inlineStr">
        <is>
          <t>U-0382</t>
        </is>
      </c>
      <c r="B659" s="43" t="inlineStr">
        <is>
          <t>Update 2026</t>
        </is>
      </c>
      <c r="C659" s="43" t="inlineStr">
        <is>
          <t>Duplicate update record</t>
        </is>
      </c>
      <c r="D659" s="43" t="n">
        <v>382</v>
      </c>
      <c r="E659" s="43" t="n"/>
      <c r="F659" s="43" t="n"/>
      <c r="G659" s="130" t="n">
        <v>382</v>
      </c>
      <c r="H659" s="130" t="n">
        <v>2026</v>
      </c>
      <c r="I659" s="41" t="inlineStr">
        <is>
          <t>Machine Learning Algorithms for Detection of Autism Spectrum Disorders in Early Childhood: A Scoping Review</t>
        </is>
      </c>
      <c r="J659" s="43" t="inlineStr">
        <is>
          <t>10.1111/jcap.70052</t>
        </is>
      </c>
      <c r="K659" s="43" t="inlineStr">
        <is>
          <t>Xiaoling Gu and Jinghan Jia and Xinrui Zhang and Hongyue Wei and Yaowei Han and Ping Rong and Xin Cui and Huayu Tian</t>
        </is>
      </c>
      <c r="L659" s="41" t="inlineStr">
        <is>
          <t>Journal of Child and Adolescent Psychiatric Nursing</t>
        </is>
      </c>
      <c r="M659" s="43" t="inlineStr">
        <is>
          <t>article</t>
        </is>
      </c>
      <c r="N659" s="43" t="inlineStr">
        <is>
          <t>John Wiley and Sons Inc</t>
        </is>
      </c>
      <c r="O659" s="43">
        <f>'Actualizacion_430'!B383</f>
        <v/>
      </c>
      <c r="P659" s="41">
        <f>'Actualizacion_430'!C383</f>
        <v/>
      </c>
      <c r="Q659" s="43">
        <f>'Actualizacion_430'!D383</f>
        <v/>
      </c>
      <c r="R659" s="43">
        <f>'Actualizacion_430'!E383</f>
        <v/>
      </c>
      <c r="S659" s="41">
        <f>'Actualizacion_430'!G383</f>
        <v/>
      </c>
      <c r="T659" s="41">
        <f>'Actualizacion_430'!I383</f>
        <v/>
      </c>
      <c r="U659" s="41">
        <f>'Actualizacion_430'!J383</f>
        <v/>
      </c>
      <c r="V659" s="43">
        <f>'Actualizacion_430'!K383</f>
        <v/>
      </c>
      <c r="W659" s="43">
        <f>'Actualizacion_430'!L383</f>
        <v/>
      </c>
      <c r="X659" s="43" t="inlineStr">
        <is>
          <t>https://doi.org/10.1111/jcap.70052</t>
        </is>
      </c>
      <c r="Y659" s="43" t="inlineStr">
        <is>
          <t>doi:10.1111/jcap.70052</t>
        </is>
      </c>
      <c r="Z659"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AA659" s="43" t="inlineStr">
        <is>
          <t>title_abstract_plus_targeted_primary_source_verification</t>
        </is>
      </c>
      <c r="AB659" s="43">
        <f>COUNTIF($A$2:$A$707,A659)</f>
        <v/>
      </c>
    </row>
    <row r="660" ht="32" customHeight="1">
      <c r="A660" s="43" t="inlineStr">
        <is>
          <t>U-0383</t>
        </is>
      </c>
      <c r="B660" s="43" t="inlineStr">
        <is>
          <t>Update 2026</t>
        </is>
      </c>
      <c r="C660" s="43" t="inlineStr">
        <is>
          <t>New provisional candidate</t>
        </is>
      </c>
      <c r="D660" s="43" t="n">
        <v>383</v>
      </c>
      <c r="E660" s="43" t="n"/>
      <c r="F660" s="43" t="n"/>
      <c r="G660" s="130" t="n">
        <v>383</v>
      </c>
      <c r="H660" s="130" t="n">
        <v>2026</v>
      </c>
      <c r="I660" s="41" t="inlineStr">
        <is>
          <t>Longitudinal multi-omics analysis of umbilical cord blood and childhood serum in Autism</t>
        </is>
      </c>
      <c r="J660" s="43" t="inlineStr">
        <is>
          <t>10.1038/s41380-025-03157-z</t>
        </is>
      </c>
      <c r="K660" s="43" t="inlineStr">
        <is>
          <t>Aisling Noone and Kirsten Dowling and Daragh O’Boyle and Michael Carter and Anna V Golubeva and Caitriona Scaife and Bodil H Bech and Tine B Henriksen and Louise Gallagher and Catherine Mooney and Ali S Khashan and Deirdre M Murray and Jane A English</t>
        </is>
      </c>
      <c r="L660" s="41" t="inlineStr">
        <is>
          <t>Molecular Psychiatry</t>
        </is>
      </c>
      <c r="M660" s="43" t="inlineStr">
        <is>
          <t>article</t>
        </is>
      </c>
      <c r="N660" s="43" t="inlineStr">
        <is>
          <t>Springer Nature</t>
        </is>
      </c>
      <c r="O660" s="43">
        <f>'Actualizacion_430'!B384</f>
        <v/>
      </c>
      <c r="P660" s="41">
        <f>'Actualizacion_430'!C384</f>
        <v/>
      </c>
      <c r="Q660" s="43">
        <f>'Actualizacion_430'!D384</f>
        <v/>
      </c>
      <c r="R660" s="43">
        <f>'Actualizacion_430'!E384</f>
        <v/>
      </c>
      <c r="S660" s="41">
        <f>'Actualizacion_430'!G384</f>
        <v/>
      </c>
      <c r="T660" s="41">
        <f>'Actualizacion_430'!I384</f>
        <v/>
      </c>
      <c r="U660" s="41">
        <f>'Actualizacion_430'!J384</f>
        <v/>
      </c>
      <c r="V660" s="43">
        <f>'Actualizacion_430'!K384</f>
        <v/>
      </c>
      <c r="W660" s="43">
        <f>'Actualizacion_430'!L384</f>
        <v/>
      </c>
      <c r="X660" s="43" t="inlineStr">
        <is>
          <t>https://doi.org/10.1038/s41380-025-03157-z</t>
        </is>
      </c>
      <c r="Y660" s="43" t="inlineStr">
        <is>
          <t>doi:10.1038/s41380-025-03157-z</t>
        </is>
      </c>
      <c r="Z660" s="43"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AA660" s="43" t="inlineStr">
        <is>
          <t>title_abstract_plus_targeted_primary_source_verification</t>
        </is>
      </c>
      <c r="AB660" s="43">
        <f>COUNTIF($A$2:$A$707,A660)</f>
        <v/>
      </c>
    </row>
    <row r="661" ht="32" customHeight="1">
      <c r="A661" s="43" t="inlineStr">
        <is>
          <t>U-0384</t>
        </is>
      </c>
      <c r="B661" s="43" t="inlineStr">
        <is>
          <t>Update 2026</t>
        </is>
      </c>
      <c r="C661" s="43" t="inlineStr">
        <is>
          <t>New full-text included (open full text)</t>
        </is>
      </c>
      <c r="D661" s="43" t="n">
        <v>384</v>
      </c>
      <c r="E661" s="43" t="n"/>
      <c r="F661" s="43" t="n"/>
      <c r="G661" s="130" t="n">
        <v>384</v>
      </c>
      <c r="H661" s="130" t="n">
        <v>2026</v>
      </c>
      <c r="I661" s="41" t="inlineStr">
        <is>
          <t>Air pollution and autism-like traits: Sensitive periods and joint effects of exposure to sources and constituents of fine particulate matter</t>
        </is>
      </c>
      <c r="J661" s="43" t="inlineStr">
        <is>
          <t>10.1016/j.envres.2026.125213</t>
        </is>
      </c>
      <c r="K661" s="43" t="inlineStr">
        <is>
          <t>Lydia Lichtiger and Edwina Yeung and Tzu Chun Lin and Diane L Putnick and Rajeshwari Sundaram and Erin M Bell and Md Mostafijur Rahman and George D Thurston and Yuyan Wang and Akhgar Ghassabian</t>
        </is>
      </c>
      <c r="L661" s="41" t="inlineStr">
        <is>
          <t>Environmental Research</t>
        </is>
      </c>
      <c r="M661" s="43" t="inlineStr">
        <is>
          <t>article</t>
        </is>
      </c>
      <c r="N661" s="43" t="inlineStr">
        <is>
          <t>Academic Press Inc.</t>
        </is>
      </c>
      <c r="O661" s="43">
        <f>'Actualizacion_430'!B385</f>
        <v/>
      </c>
      <c r="P661" s="41">
        <f>'Actualizacion_430'!C385</f>
        <v/>
      </c>
      <c r="Q661" s="43">
        <f>'Actualizacion_430'!D385</f>
        <v/>
      </c>
      <c r="R661" s="43">
        <f>'Actualizacion_430'!E385</f>
        <v/>
      </c>
      <c r="S661" s="41">
        <f>'Actualizacion_430'!G385</f>
        <v/>
      </c>
      <c r="T661" s="41">
        <f>'Actualizacion_430'!I385</f>
        <v/>
      </c>
      <c r="U661" s="41">
        <f>'Actualizacion_430'!J385</f>
        <v/>
      </c>
      <c r="V661" s="43">
        <f>'Actualizacion_430'!K385</f>
        <v/>
      </c>
      <c r="W661" s="43">
        <f>'Actualizacion_430'!L385</f>
        <v/>
      </c>
      <c r="X661" s="43" t="inlineStr">
        <is>
          <t>https://www.sciencedirect.com/science/article/pii/S0013935126015446</t>
        </is>
      </c>
      <c r="Y661" s="43" t="inlineStr">
        <is>
          <t>doi:10.1016/j.envres.2026.125213</t>
        </is>
      </c>
      <c r="Z661" s="43"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AA661" s="43" t="inlineStr">
        <is>
          <t>title_abstract_plus_targeted_primary_source_verification</t>
        </is>
      </c>
      <c r="AB661" s="43">
        <f>COUNTIF($A$2:$A$707,A661)</f>
        <v/>
      </c>
    </row>
    <row r="662" ht="32" customHeight="1">
      <c r="A662" s="43" t="inlineStr">
        <is>
          <t>U-0385</t>
        </is>
      </c>
      <c r="B662" s="43" t="inlineStr">
        <is>
          <t>Update 2026</t>
        </is>
      </c>
      <c r="C662" s="43" t="inlineStr">
        <is>
          <t>New record excluded</t>
        </is>
      </c>
      <c r="D662" s="43" t="n">
        <v>385</v>
      </c>
      <c r="E662" s="43" t="n"/>
      <c r="F662" s="43" t="n"/>
      <c r="G662" s="130" t="n">
        <v>385</v>
      </c>
      <c r="H662" s="130" t="n">
        <v>2026</v>
      </c>
      <c r="I662" s="41" t="inlineStr">
        <is>
          <t>Artificial intelligence-assisted autism screening and its implications for public health policy in Indonesia</t>
        </is>
      </c>
      <c r="J662" s="43" t="inlineStr">
        <is>
          <t>10.1016/j.ajp.2026.105092</t>
        </is>
      </c>
      <c r="K662" s="43" t="inlineStr">
        <is>
          <t>Ardiyansah and Joko Pramono</t>
        </is>
      </c>
      <c r="L662" s="41" t="inlineStr">
        <is>
          <t>Asian Journal of Psychiatry</t>
        </is>
      </c>
      <c r="M662" s="43" t="inlineStr">
        <is>
          <t>article</t>
        </is>
      </c>
      <c r="N662" s="43" t="n"/>
      <c r="O662" s="43">
        <f>'Actualizacion_430'!B386</f>
        <v/>
      </c>
      <c r="P662" s="41">
        <f>'Actualizacion_430'!C386</f>
        <v/>
      </c>
      <c r="Q662" s="43">
        <f>'Actualizacion_430'!D386</f>
        <v/>
      </c>
      <c r="R662" s="43">
        <f>'Actualizacion_430'!E386</f>
        <v/>
      </c>
      <c r="S662" s="41">
        <f>'Actualizacion_430'!G386</f>
        <v/>
      </c>
      <c r="T662" s="41">
        <f>'Actualizacion_430'!I386</f>
        <v/>
      </c>
      <c r="U662" s="41">
        <f>'Actualizacion_430'!J386</f>
        <v/>
      </c>
      <c r="V662" s="43">
        <f>'Actualizacion_430'!K386</f>
        <v/>
      </c>
      <c r="W662" s="43">
        <f>'Actualizacion_430'!L386</f>
        <v/>
      </c>
      <c r="X662" s="43" t="inlineStr">
        <is>
          <t>https://pubmed.ncbi.nlm.nih.gov/42480293/</t>
        </is>
      </c>
      <c r="Y662" s="43" t="inlineStr">
        <is>
          <t>doi:10.1016/j.ajp.2026.105092</t>
        </is>
      </c>
      <c r="Z662" s="43" t="n"/>
      <c r="AA662" s="43" t="inlineStr">
        <is>
          <t>title_abstract_plus_targeted_primary_source_verification</t>
        </is>
      </c>
      <c r="AB662" s="43">
        <f>COUNTIF($A$2:$A$707,A662)</f>
        <v/>
      </c>
    </row>
    <row r="663" ht="32" customHeight="1">
      <c r="A663" s="43" t="inlineStr">
        <is>
          <t>U-0386</t>
        </is>
      </c>
      <c r="B663" s="43" t="inlineStr">
        <is>
          <t>Update 2026</t>
        </is>
      </c>
      <c r="C663" s="43" t="inlineStr">
        <is>
          <t>New provisional candidate</t>
        </is>
      </c>
      <c r="D663" s="43" t="n">
        <v>386</v>
      </c>
      <c r="E663" s="43" t="n"/>
      <c r="F663" s="43" t="n"/>
      <c r="G663" s="130" t="n">
        <v>386</v>
      </c>
      <c r="H663" s="130" t="n">
        <v>2025</v>
      </c>
      <c r="I663" s="41" t="inlineStr">
        <is>
          <t>3T dilated inception network for enhanced autism spectrum disorder diagnosis using resting-state fMRI data</t>
        </is>
      </c>
      <c r="J663" s="43" t="inlineStr">
        <is>
          <t>10.1007/S11571-024-10202-0</t>
        </is>
      </c>
      <c r="K663" s="43" t="inlineStr">
        <is>
          <t>V Kavitha and R Siva</t>
        </is>
      </c>
      <c r="L663" s="41" t="inlineStr">
        <is>
          <t>Cognitive Neurodynamics</t>
        </is>
      </c>
      <c r="M663" s="43" t="inlineStr">
        <is>
          <t>article</t>
        </is>
      </c>
      <c r="N663" s="43" t="inlineStr">
        <is>
          <t>Springer Science and Business Media B.V.</t>
        </is>
      </c>
      <c r="O663" s="43">
        <f>'Actualizacion_430'!B387</f>
        <v/>
      </c>
      <c r="P663" s="41">
        <f>'Actualizacion_430'!C387</f>
        <v/>
      </c>
      <c r="Q663" s="43">
        <f>'Actualizacion_430'!D387</f>
        <v/>
      </c>
      <c r="R663" s="43">
        <f>'Actualizacion_430'!E387</f>
        <v/>
      </c>
      <c r="S663" s="41">
        <f>'Actualizacion_430'!G387</f>
        <v/>
      </c>
      <c r="T663" s="41">
        <f>'Actualizacion_430'!I387</f>
        <v/>
      </c>
      <c r="U663" s="41">
        <f>'Actualizacion_430'!J387</f>
        <v/>
      </c>
      <c r="V663" s="43">
        <f>'Actualizacion_430'!K387</f>
        <v/>
      </c>
      <c r="W663" s="43">
        <f>'Actualizacion_430'!L387</f>
        <v/>
      </c>
      <c r="X663" s="43" t="inlineStr">
        <is>
          <t>https://doi.org/10.1007/S11571-024-10202-0</t>
        </is>
      </c>
      <c r="Y663" s="43" t="inlineStr">
        <is>
          <t>doi:10.1007/s11571-024-10202-0</t>
        </is>
      </c>
      <c r="Z663" s="43"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AA663" s="43" t="inlineStr">
        <is>
          <t>title_abstract_plus_targeted_primary_source_verification</t>
        </is>
      </c>
      <c r="AB663" s="43">
        <f>COUNTIF($A$2:$A$707,A663)</f>
        <v/>
      </c>
    </row>
    <row r="664" ht="32" customHeight="1">
      <c r="A664" s="43" t="inlineStr">
        <is>
          <t>U-0387</t>
        </is>
      </c>
      <c r="B664" s="43" t="inlineStr">
        <is>
          <t>Update 2026</t>
        </is>
      </c>
      <c r="C664" s="43" t="inlineStr">
        <is>
          <t>New provisional candidate</t>
        </is>
      </c>
      <c r="D664" s="43" t="n">
        <v>387</v>
      </c>
      <c r="E664" s="43" t="n"/>
      <c r="F664" s="43" t="n"/>
      <c r="G664" s="130" t="n">
        <v>387</v>
      </c>
      <c r="H664" s="130" t="n">
        <v>2025</v>
      </c>
      <c r="I664" s="41" t="inlineStr">
        <is>
          <t>Predicting pragmatic language abilities from brain structural MRI in preschool children with ASD by NBS-Predict</t>
        </is>
      </c>
      <c r="J664" s="43" t="inlineStr">
        <is>
          <t>10.1007/s00787-025-02775-w</t>
        </is>
      </c>
      <c r="K664" s="43" t="inlineStr">
        <is>
          <t>Lu Qian and Ning Ding and Hui Fang and Ting Xiao and Bei Sun and Hui Yun Gao and Xiao Yan Ke</t>
        </is>
      </c>
      <c r="L664" s="41" t="inlineStr">
        <is>
          <t>European Child and Adolescent Psychiatry</t>
        </is>
      </c>
      <c r="M664" s="43" t="inlineStr">
        <is>
          <t>article</t>
        </is>
      </c>
      <c r="N664" s="43" t="inlineStr">
        <is>
          <t>Springer Science and Business Media Deutschland GmbH</t>
        </is>
      </c>
      <c r="O664" s="43">
        <f>'Actualizacion_430'!B388</f>
        <v/>
      </c>
      <c r="P664" s="41">
        <f>'Actualizacion_430'!C388</f>
        <v/>
      </c>
      <c r="Q664" s="43">
        <f>'Actualizacion_430'!D388</f>
        <v/>
      </c>
      <c r="R664" s="43">
        <f>'Actualizacion_430'!E388</f>
        <v/>
      </c>
      <c r="S664" s="41">
        <f>'Actualizacion_430'!G388</f>
        <v/>
      </c>
      <c r="T664" s="41">
        <f>'Actualizacion_430'!I388</f>
        <v/>
      </c>
      <c r="U664" s="41">
        <f>'Actualizacion_430'!J388</f>
        <v/>
      </c>
      <c r="V664" s="43">
        <f>'Actualizacion_430'!K388</f>
        <v/>
      </c>
      <c r="W664" s="43">
        <f>'Actualizacion_430'!L388</f>
        <v/>
      </c>
      <c r="X664" s="43" t="inlineStr">
        <is>
          <t>https://doi.org/10.1007/s00787-025-02775-w</t>
        </is>
      </c>
      <c r="Y664" s="43" t="inlineStr">
        <is>
          <t>doi:10.1007/s00787-025-02775-w</t>
        </is>
      </c>
      <c r="Z664" s="43"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AA664" s="43" t="inlineStr">
        <is>
          <t>title_abstract_plus_targeted_primary_source_verification</t>
        </is>
      </c>
      <c r="AB664" s="43">
        <f>COUNTIF($A$2:$A$707,A664)</f>
        <v/>
      </c>
    </row>
    <row r="665" ht="32" customHeight="1">
      <c r="A665" s="43" t="inlineStr">
        <is>
          <t>U-0388</t>
        </is>
      </c>
      <c r="B665" s="43" t="inlineStr">
        <is>
          <t>Update 2026</t>
        </is>
      </c>
      <c r="C665" s="43" t="inlineStr">
        <is>
          <t>Duplicate update record</t>
        </is>
      </c>
      <c r="D665" s="43" t="n">
        <v>388</v>
      </c>
      <c r="E665" s="43" t="n"/>
      <c r="F665" s="43" t="n"/>
      <c r="G665" s="130" t="n">
        <v>388</v>
      </c>
      <c r="H665" s="130" t="n">
        <v>2026</v>
      </c>
      <c r="I665" s="41" t="inlineStr">
        <is>
          <t>Machine learning-based diagnosis of autism spectrum disorder in children and adolescents using eye-tracking data: a systematic review and meta-analysis</t>
        </is>
      </c>
      <c r="J665" s="43" t="inlineStr">
        <is>
          <t>10.1016/j.ijmedinf.2025.106235</t>
        </is>
      </c>
      <c r="K665" s="43" t="inlineStr">
        <is>
          <t>Wenhao Han and Xinyu Yang and Xin Li and Jiacheng Wang and Juan Liu and Wei Pang</t>
        </is>
      </c>
      <c r="L665" s="41" t="inlineStr">
        <is>
          <t>International Journal of Medical Informatics</t>
        </is>
      </c>
      <c r="M665" s="43" t="inlineStr">
        <is>
          <t>article</t>
        </is>
      </c>
      <c r="N665" s="43" t="inlineStr">
        <is>
          <t>Elsevier Ireland Ltd</t>
        </is>
      </c>
      <c r="O665" s="43">
        <f>'Actualizacion_430'!B389</f>
        <v/>
      </c>
      <c r="P665" s="41">
        <f>'Actualizacion_430'!C389</f>
        <v/>
      </c>
      <c r="Q665" s="43">
        <f>'Actualizacion_430'!D389</f>
        <v/>
      </c>
      <c r="R665" s="43">
        <f>'Actualizacion_430'!E389</f>
        <v/>
      </c>
      <c r="S665" s="41">
        <f>'Actualizacion_430'!G389</f>
        <v/>
      </c>
      <c r="T665" s="41">
        <f>'Actualizacion_430'!I389</f>
        <v/>
      </c>
      <c r="U665" s="41">
        <f>'Actualizacion_430'!J389</f>
        <v/>
      </c>
      <c r="V665" s="43">
        <f>'Actualizacion_430'!K389</f>
        <v/>
      </c>
      <c r="W665" s="43">
        <f>'Actualizacion_430'!L389</f>
        <v/>
      </c>
      <c r="X665" s="43" t="inlineStr">
        <is>
          <t>https://doi.org/10.1016/j.ijmedinf.2025.106235</t>
        </is>
      </c>
      <c r="Y665" s="43" t="inlineStr">
        <is>
          <t>doi:10.1016/j.ijmedinf.2025.106235</t>
        </is>
      </c>
      <c r="Z665"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AA665" s="43" t="inlineStr">
        <is>
          <t>title_abstract_plus_targeted_primary_source_verification</t>
        </is>
      </c>
      <c r="AB665" s="43">
        <f>COUNTIF($A$2:$A$707,A665)</f>
        <v/>
      </c>
    </row>
    <row r="666" ht="32" customHeight="1">
      <c r="A666" s="43" t="inlineStr">
        <is>
          <t>U-0389</t>
        </is>
      </c>
      <c r="B666" s="43" t="inlineStr">
        <is>
          <t>Update 2026</t>
        </is>
      </c>
      <c r="C666" s="43" t="inlineStr">
        <is>
          <t>New record excluded</t>
        </is>
      </c>
      <c r="D666" s="43" t="n">
        <v>389</v>
      </c>
      <c r="E666" s="43" t="n"/>
      <c r="F666" s="43" t="n"/>
      <c r="G666" s="130" t="n">
        <v>389</v>
      </c>
      <c r="H666" s="130" t="n">
        <v>2025</v>
      </c>
      <c r="I666" s="41" t="inlineStr">
        <is>
          <t>Diagnosis of Autism Spectrum Disorder: A Survey</t>
        </is>
      </c>
      <c r="J666" s="43" t="inlineStr">
        <is>
          <t>10.1007/978-981-96-5535-9_35</t>
        </is>
      </c>
      <c r="K666" s="43" t="inlineStr">
        <is>
          <t>Duha Salam Jasim and Suhad Malallah Kadhem</t>
        </is>
      </c>
      <c r="L666" s="41" t="inlineStr">
        <is>
          <t>Lecture Notes in Networks and Systems</t>
        </is>
      </c>
      <c r="M666" s="43" t="inlineStr">
        <is>
          <t>article</t>
        </is>
      </c>
      <c r="N666" s="43" t="inlineStr">
        <is>
          <t>Springer Science and Business Media Deutschland GmbH</t>
        </is>
      </c>
      <c r="O666" s="43">
        <f>'Actualizacion_430'!B390</f>
        <v/>
      </c>
      <c r="P666" s="41">
        <f>'Actualizacion_430'!C390</f>
        <v/>
      </c>
      <c r="Q666" s="43">
        <f>'Actualizacion_430'!D390</f>
        <v/>
      </c>
      <c r="R666" s="43">
        <f>'Actualizacion_430'!E390</f>
        <v/>
      </c>
      <c r="S666" s="41">
        <f>'Actualizacion_430'!G390</f>
        <v/>
      </c>
      <c r="T666" s="41">
        <f>'Actualizacion_430'!I390</f>
        <v/>
      </c>
      <c r="U666" s="41">
        <f>'Actualizacion_430'!J390</f>
        <v/>
      </c>
      <c r="V666" s="43">
        <f>'Actualizacion_430'!K390</f>
        <v/>
      </c>
      <c r="W666" s="43">
        <f>'Actualizacion_430'!L390</f>
        <v/>
      </c>
      <c r="X666" s="43" t="inlineStr">
        <is>
          <t>https://doi.org/10.1007/978-981-96-5535-9_35</t>
        </is>
      </c>
      <c r="Y666" s="43" t="inlineStr">
        <is>
          <t>doi:10.1007/978-981-96-5535-9_35</t>
        </is>
      </c>
      <c r="Z666" s="43" t="inlineStr">
        <is>
          <t>Autism is a neurodevelopmental illness marked by restricted and repetitive behavioral patterns, poor verbal and nonverbal communication, and impaired social interaction. There is not a particular medical test to identify this disorder’s presence and behavior. For appropriate care of ASD and early intervention, an early diagnosis is essential. A person’s conduct and developmental stage can be used to diagnose. Machine learning and deep learning techniques are utilized to predict autism early on, reducing the time required for this process. This study aims to present a thorough review of earlier studies on autism diagnosis, emphasizing the use of deep learning and machine learning and the comparison of their respective results. According to the instruments employed in categorization, this study found that the diagnosis can be divided into categories based on the following: (brain pictures including MRI and EEG, face images comprising facial characteristics and facial expression, eye tracking, and other ways).</t>
        </is>
      </c>
      <c r="AA666" s="43" t="inlineStr">
        <is>
          <t>title_abstract_plus_targeted_primary_source_verification</t>
        </is>
      </c>
      <c r="AB666" s="43">
        <f>COUNTIF($A$2:$A$707,A666)</f>
        <v/>
      </c>
    </row>
    <row r="667" ht="32" customHeight="1">
      <c r="A667" s="43" t="inlineStr">
        <is>
          <t>U-0390</t>
        </is>
      </c>
      <c r="B667" s="43" t="inlineStr">
        <is>
          <t>Update 2026</t>
        </is>
      </c>
      <c r="C667" s="43" t="inlineStr">
        <is>
          <t>New record excluded</t>
        </is>
      </c>
      <c r="D667" s="43" t="n">
        <v>390</v>
      </c>
      <c r="E667" s="43" t="n"/>
      <c r="F667" s="43" t="n"/>
      <c r="G667" s="130" t="n">
        <v>390</v>
      </c>
      <c r="H667" s="130" t="n">
        <v>2025</v>
      </c>
      <c r="I667" s="41" t="inlineStr">
        <is>
          <t>Diagnosing Autism Spectrum Disorder in Children Using Various Machine Learning Methods: A Review</t>
        </is>
      </c>
      <c r="J667" s="43" t="inlineStr">
        <is>
          <t>10.1007/978-3-031-75861-4_4</t>
        </is>
      </c>
      <c r="K667" s="43" t="inlineStr">
        <is>
          <t>Robin Khurana and Satyaveer Singh</t>
        </is>
      </c>
      <c r="L667" s="41" t="inlineStr">
        <is>
          <t>Communications in Computer and Information Science</t>
        </is>
      </c>
      <c r="M667" s="43" t="inlineStr">
        <is>
          <t>article</t>
        </is>
      </c>
      <c r="N667" s="43" t="inlineStr">
        <is>
          <t>Springer Science and Business Media Deutschland GmbH</t>
        </is>
      </c>
      <c r="O667" s="43">
        <f>'Actualizacion_430'!B391</f>
        <v/>
      </c>
      <c r="P667" s="41">
        <f>'Actualizacion_430'!C391</f>
        <v/>
      </c>
      <c r="Q667" s="43">
        <f>'Actualizacion_430'!D391</f>
        <v/>
      </c>
      <c r="R667" s="43">
        <f>'Actualizacion_430'!E391</f>
        <v/>
      </c>
      <c r="S667" s="41">
        <f>'Actualizacion_430'!G391</f>
        <v/>
      </c>
      <c r="T667" s="41">
        <f>'Actualizacion_430'!I391</f>
        <v/>
      </c>
      <c r="U667" s="41">
        <f>'Actualizacion_430'!J391</f>
        <v/>
      </c>
      <c r="V667" s="43">
        <f>'Actualizacion_430'!K391</f>
        <v/>
      </c>
      <c r="W667" s="43">
        <f>'Actualizacion_430'!L391</f>
        <v/>
      </c>
      <c r="X667" s="43" t="inlineStr">
        <is>
          <t>https://doi.org/10.1007/978-3-031-75861-4_4</t>
        </is>
      </c>
      <c r="Y667" s="43" t="inlineStr">
        <is>
          <t>doi:10.1007/978-3-031-75861-4_4</t>
        </is>
      </c>
      <c r="Z667" s="43" t="inlineStr">
        <is>
          <t>Autism Spectrum Disorder (ASD) is a relatively rare condition between children; evaluations of the CDC's Autism and Developmental Disabilities Monitoring (ADDM) System suggest that approximately one in 36 kids is identified with ASD. Its symptoms are particularly prominent and observable in children aged 2–3 years. This review paper undertakes a broad analysis of ASD detection methods, harnessing the strength of both machine learning (ML) and neural network techniques. The review encompasses a systematic examination with a visual flowchart and a rigorous evaluation of various methodologies. These include traditional machine learning (ML) methods like Support Vector Machines (SVM) and K-nearest neighbors (KNN), as well as advanced neural network approaches like Artificial Neural Networks (ANN). Furthermore, the analysis presents a comparative table that assesses the performance of these methods in terms of their accuracy on diverse datasets. This multifaceted approach provides a holistic understanding and offers valuable insights for scholars and physicians in the field.</t>
        </is>
      </c>
      <c r="AA667" s="43" t="inlineStr">
        <is>
          <t>title_abstract_plus_targeted_primary_source_verification</t>
        </is>
      </c>
      <c r="AB667" s="43">
        <f>COUNTIF($A$2:$A$707,A667)</f>
        <v/>
      </c>
    </row>
    <row r="668" ht="32" customHeight="1">
      <c r="A668" s="43" t="inlineStr">
        <is>
          <t>U-0391</t>
        </is>
      </c>
      <c r="B668" s="43" t="inlineStr">
        <is>
          <t>Update 2026</t>
        </is>
      </c>
      <c r="C668" s="43" t="inlineStr">
        <is>
          <t>New provisional candidate</t>
        </is>
      </c>
      <c r="D668" s="43" t="n">
        <v>391</v>
      </c>
      <c r="E668" s="43" t="n"/>
      <c r="F668" s="43" t="n"/>
      <c r="G668" s="130" t="n">
        <v>391</v>
      </c>
      <c r="H668" s="130" t="n">
        <v>2026</v>
      </c>
      <c r="I668" s="41" t="inlineStr">
        <is>
          <t>Cell death-associated genes as novel diagnostic biomarkers for autism spectrum disorder</t>
        </is>
      </c>
      <c r="J668" s="43" t="inlineStr">
        <is>
          <t>10.1007/s10495-025-02201-1</t>
        </is>
      </c>
      <c r="K668" s="43" t="inlineStr">
        <is>
          <t>Chanhua Li and Lijuan Wei and Wanling Chen and Guanghui Ran and Lili Liu and Zhongyi Li and Anhua Song and Meiliang Liu and Dongping Huang and Kun Tang and Xiaoyun Zeng and Lijun Wang</t>
        </is>
      </c>
      <c r="L668" s="41" t="inlineStr">
        <is>
          <t>Apoptosis</t>
        </is>
      </c>
      <c r="M668" s="43" t="inlineStr">
        <is>
          <t>article</t>
        </is>
      </c>
      <c r="N668" s="43" t="inlineStr">
        <is>
          <t>Springer</t>
        </is>
      </c>
      <c r="O668" s="43">
        <f>'Actualizacion_430'!B392</f>
        <v/>
      </c>
      <c r="P668" s="41">
        <f>'Actualizacion_430'!C392</f>
        <v/>
      </c>
      <c r="Q668" s="43">
        <f>'Actualizacion_430'!D392</f>
        <v/>
      </c>
      <c r="R668" s="43">
        <f>'Actualizacion_430'!E392</f>
        <v/>
      </c>
      <c r="S668" s="41">
        <f>'Actualizacion_430'!G392</f>
        <v/>
      </c>
      <c r="T668" s="41">
        <f>'Actualizacion_430'!I392</f>
        <v/>
      </c>
      <c r="U668" s="41">
        <f>'Actualizacion_430'!J392</f>
        <v/>
      </c>
      <c r="V668" s="43">
        <f>'Actualizacion_430'!K392</f>
        <v/>
      </c>
      <c r="W668" s="43">
        <f>'Actualizacion_430'!L392</f>
        <v/>
      </c>
      <c r="X668" s="43" t="inlineStr">
        <is>
          <t>https://doi.org/10.1007/s10495-025-02201-1</t>
        </is>
      </c>
      <c r="Y668" s="43" t="inlineStr">
        <is>
          <t>doi:10.1007/s10495-025-02201-1</t>
        </is>
      </c>
      <c r="Z668" s="43"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AA668" s="43" t="inlineStr">
        <is>
          <t>title_abstract_plus_targeted_primary_source_verification</t>
        </is>
      </c>
      <c r="AB668" s="43">
        <f>COUNTIF($A$2:$A$707,A668)</f>
        <v/>
      </c>
    </row>
    <row r="669" ht="32" customHeight="1">
      <c r="A669" s="43" t="inlineStr">
        <is>
          <t>U-0392</t>
        </is>
      </c>
      <c r="B669" s="43" t="inlineStr">
        <is>
          <t>Update 2026</t>
        </is>
      </c>
      <c r="C669" s="43" t="inlineStr">
        <is>
          <t>Duplicate update record</t>
        </is>
      </c>
      <c r="D669" s="43" t="n">
        <v>392</v>
      </c>
      <c r="E669" s="43" t="n"/>
      <c r="F669" s="43" t="n"/>
      <c r="G669" s="130" t="n">
        <v>392</v>
      </c>
      <c r="H669" s="130" t="n">
        <v>2025</v>
      </c>
      <c r="I669" s="41" t="inlineStr">
        <is>
          <t>Artificial intelligence for tracking social behaviours and supporting an autism spectrum disorder diagnosis: systematic review and meta-analysis</t>
        </is>
      </c>
      <c r="J669" s="43" t="inlineStr">
        <is>
          <t>10.1016/j.ebiom.2025.105931</t>
        </is>
      </c>
      <c r="K669" s="43" t="inlineStr">
        <is>
          <t>Carter Sun and Alistair McEwan and Kelsie A Boulton and Eleni Andrea Demetriou and Ayesha K Sadozai and Amit Lampit and Adam J Guastella</t>
        </is>
      </c>
      <c r="L669" s="41" t="inlineStr">
        <is>
          <t>eBioMedicine</t>
        </is>
      </c>
      <c r="M669" s="43" t="inlineStr">
        <is>
          <t>article</t>
        </is>
      </c>
      <c r="N669" s="43" t="inlineStr">
        <is>
          <t>Elsevier B.V.</t>
        </is>
      </c>
      <c r="O669" s="43">
        <f>'Actualizacion_430'!B393</f>
        <v/>
      </c>
      <c r="P669" s="41">
        <f>'Actualizacion_430'!C393</f>
        <v/>
      </c>
      <c r="Q669" s="43">
        <f>'Actualizacion_430'!D393</f>
        <v/>
      </c>
      <c r="R669" s="43">
        <f>'Actualizacion_430'!E393</f>
        <v/>
      </c>
      <c r="S669" s="41">
        <f>'Actualizacion_430'!G393</f>
        <v/>
      </c>
      <c r="T669" s="41">
        <f>'Actualizacion_430'!I393</f>
        <v/>
      </c>
      <c r="U669" s="41">
        <f>'Actualizacion_430'!J393</f>
        <v/>
      </c>
      <c r="V669" s="43">
        <f>'Actualizacion_430'!K393</f>
        <v/>
      </c>
      <c r="W669" s="43">
        <f>'Actualizacion_430'!L393</f>
        <v/>
      </c>
      <c r="X669" s="43" t="inlineStr">
        <is>
          <t>https://doi.org/10.1016/j.ebiom.2025.105931</t>
        </is>
      </c>
      <c r="Y669" s="43" t="inlineStr">
        <is>
          <t>doi:10.1016/j.ebiom.2025.105931</t>
        </is>
      </c>
      <c r="Z669"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AA669" s="43" t="inlineStr">
        <is>
          <t>title_abstract_plus_targeted_primary_source_verification</t>
        </is>
      </c>
      <c r="AB669" s="43">
        <f>COUNTIF($A$2:$A$707,A669)</f>
        <v/>
      </c>
    </row>
    <row r="670" ht="32" customHeight="1">
      <c r="A670" s="43" t="inlineStr">
        <is>
          <t>U-0393</t>
        </is>
      </c>
      <c r="B670" s="43" t="inlineStr">
        <is>
          <t>Update 2026</t>
        </is>
      </c>
      <c r="C670" s="43" t="inlineStr">
        <is>
          <t>New provisional candidate</t>
        </is>
      </c>
      <c r="D670" s="43" t="n">
        <v>393</v>
      </c>
      <c r="E670" s="43" t="n"/>
      <c r="F670" s="43" t="n"/>
      <c r="G670" s="130" t="n">
        <v>393</v>
      </c>
      <c r="H670" s="130" t="n">
        <v>2025</v>
      </c>
      <c r="I670" s="41" t="inlineStr">
        <is>
          <t>Integrating explainable AI with machine learning for reliable autism spectrum disorder diagnosis</t>
        </is>
      </c>
      <c r="J670" s="43" t="inlineStr">
        <is>
          <t>10.1007/S42454-025-00087-7</t>
        </is>
      </c>
      <c r="K670" s="43" t="inlineStr">
        <is>
          <t>Farida Siddiqi Prity and Md. Rehan Ali and Mostafejur Rahman and Mirza Raquib and Md. Maruf Hossain and Md. Mubarak Hossain and K M Aslam Uddin</t>
        </is>
      </c>
      <c r="L670" s="41" t="inlineStr">
        <is>
          <t>Human-Intelligent Systems Integration</t>
        </is>
      </c>
      <c r="M670" s="43" t="inlineStr">
        <is>
          <t>article</t>
        </is>
      </c>
      <c r="N670" s="43" t="inlineStr">
        <is>
          <t>Springer Science and Business Media LLC</t>
        </is>
      </c>
      <c r="O670" s="43">
        <f>'Actualizacion_430'!B394</f>
        <v/>
      </c>
      <c r="P670" s="41">
        <f>'Actualizacion_430'!C394</f>
        <v/>
      </c>
      <c r="Q670" s="43">
        <f>'Actualizacion_430'!D394</f>
        <v/>
      </c>
      <c r="R670" s="43">
        <f>'Actualizacion_430'!E394</f>
        <v/>
      </c>
      <c r="S670" s="41">
        <f>'Actualizacion_430'!G394</f>
        <v/>
      </c>
      <c r="T670" s="41">
        <f>'Actualizacion_430'!I394</f>
        <v/>
      </c>
      <c r="U670" s="41">
        <f>'Actualizacion_430'!J394</f>
        <v/>
      </c>
      <c r="V670" s="43">
        <f>'Actualizacion_430'!K394</f>
        <v/>
      </c>
      <c r="W670" s="43">
        <f>'Actualizacion_430'!L394</f>
        <v/>
      </c>
      <c r="X670" s="43" t="inlineStr">
        <is>
          <t>https://doi.org/10.1007/S42454-025-00087-7</t>
        </is>
      </c>
      <c r="Y670" s="43" t="inlineStr">
        <is>
          <t>doi:10.1007/s42454-025-00087-7</t>
        </is>
      </c>
      <c r="Z670" s="43"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AA670" s="43" t="inlineStr">
        <is>
          <t>title_abstract_plus_targeted_primary_source_verification</t>
        </is>
      </c>
      <c r="AB670" s="43">
        <f>COUNTIF($A$2:$A$707,A670)</f>
        <v/>
      </c>
    </row>
    <row r="671" ht="32" customHeight="1">
      <c r="A671" s="43" t="inlineStr">
        <is>
          <t>U-0394</t>
        </is>
      </c>
      <c r="B671" s="43" t="inlineStr">
        <is>
          <t>Update 2026</t>
        </is>
      </c>
      <c r="C671" s="43" t="inlineStr">
        <is>
          <t>New record excluded</t>
        </is>
      </c>
      <c r="D671" s="43" t="n">
        <v>394</v>
      </c>
      <c r="E671" s="43" t="n"/>
      <c r="F671" s="43" t="n"/>
      <c r="G671" s="130" t="n">
        <v>394</v>
      </c>
      <c r="H671" s="130" t="n">
        <v>2026</v>
      </c>
      <c r="I671" s="41" t="inlineStr">
        <is>
          <t>Effectiveness and Usability of Artificial Intelligence and/or Machine Learning Enabled Wrist and Ankle Wearables for Physiological and Behavioral Monitoring in Children and Adolescents With Autism Spectrum Disorder: A Systematic Review</t>
        </is>
      </c>
      <c r="J671" s="43" t="inlineStr">
        <is>
          <t>10.1007/S10803-026-07276-6</t>
        </is>
      </c>
      <c r="K671" s="43" t="inlineStr">
        <is>
          <t>Shabinabegam Abdul Majid Sheth and Emilios Lemoniatis and Tayyaba Ejaz and Eilis Kennedy and Gabriella Charalambous</t>
        </is>
      </c>
      <c r="L671" s="41" t="inlineStr">
        <is>
          <t>Journal of Autism and Developmental Disorders</t>
        </is>
      </c>
      <c r="M671" s="43" t="inlineStr">
        <is>
          <t>article</t>
        </is>
      </c>
      <c r="N671" s="43" t="inlineStr">
        <is>
          <t>Springer</t>
        </is>
      </c>
      <c r="O671" s="43">
        <f>'Actualizacion_430'!B395</f>
        <v/>
      </c>
      <c r="P671" s="41">
        <f>'Actualizacion_430'!C395</f>
        <v/>
      </c>
      <c r="Q671" s="43">
        <f>'Actualizacion_430'!D395</f>
        <v/>
      </c>
      <c r="R671" s="43">
        <f>'Actualizacion_430'!E395</f>
        <v/>
      </c>
      <c r="S671" s="41">
        <f>'Actualizacion_430'!G395</f>
        <v/>
      </c>
      <c r="T671" s="41">
        <f>'Actualizacion_430'!I395</f>
        <v/>
      </c>
      <c r="U671" s="41">
        <f>'Actualizacion_430'!J395</f>
        <v/>
      </c>
      <c r="V671" s="43">
        <f>'Actualizacion_430'!K395</f>
        <v/>
      </c>
      <c r="W671" s="43">
        <f>'Actualizacion_430'!L395</f>
        <v/>
      </c>
      <c r="X671" s="43" t="inlineStr">
        <is>
          <t>https://doi.org/10.1007/S10803-026-07276-6</t>
        </is>
      </c>
      <c r="Y671" s="43" t="inlineStr">
        <is>
          <t>doi:10.1007/s10803-026-07276-6</t>
        </is>
      </c>
      <c r="Z671" s="43" t="inlineStr">
        <is>
          <t>Purpose: This review evaluates the performance, feasibility, and acceptability of Artificial Intelligence (AI) and machine learning (ML)–enabled wrist- and ankle-worn wearables for monitoring physiological and behavioral states that help predict difficulties in arousal regulation, emotion modulation, and behavioral control—often manifesting as aggression or self-injury in autistic children and adolescents. Method: A systematic search of peer-reviewed literature was conducted to May 2025 following PRISMA 2020 guidelines and a preregistered PROSPERO protocol (CRD420251068317). Participant characteristics, sensor modalities, study settings, AI/ML approaches, outcome definitions, and feasibility and acceptability measures were examined. Findings were synthesized narratively due to study heterogeneity. Results: Preliminary proof-of-concept data (n = 246; 170 autistic) suggest that AI-enabled models have the potential to anticipate aggression 1–3 min before onset (AUC 0.80–0.87) in specialized psychiatric settings. Under controlled conditions, self-injury and motor stereotypies were detected with 86–96% recall (up to 99% in initial personalized models). Emotional or sensory states were classified with 83–90% accuracy in laboratory contexts. Wrist-worn devices were generally well tolerated. Conclusion: AI-enabled wrist and ankle wearables demonstrate feasibility for anticipating behavioral escalation and detecting emotional states. Short advance-warning windows may support proactive intervention. Although current studies are necessarily small and exploratory, reflecting the early developmental stage of AI-enabled wearable technologies, they collectively provide proof-of-concept accuracy. These preliminary data justify continued research into proactive, sensor-supported behavioral monitoring in autism. Larger, longitudinal, co-designed studies in naturalistic settings are now required to establish reliability, safety, and clinical utility.</t>
        </is>
      </c>
      <c r="AA671" s="43" t="inlineStr">
        <is>
          <t>title_abstract_plus_targeted_primary_source_verification</t>
        </is>
      </c>
      <c r="AB671" s="43">
        <f>COUNTIF($A$2:$A$707,A671)</f>
        <v/>
      </c>
    </row>
    <row r="672" ht="32" customHeight="1">
      <c r="A672" s="43" t="inlineStr">
        <is>
          <t>U-0395</t>
        </is>
      </c>
      <c r="B672" s="43" t="inlineStr">
        <is>
          <t>Update 2026</t>
        </is>
      </c>
      <c r="C672" s="43" t="inlineStr">
        <is>
          <t>New full-text included (open full text)</t>
        </is>
      </c>
      <c r="D672" s="43" t="n">
        <v>395</v>
      </c>
      <c r="E672" s="43" t="n"/>
      <c r="F672" s="43" t="n"/>
      <c r="G672" s="130" t="n">
        <v>395</v>
      </c>
      <c r="H672" s="130" t="n">
        <v>2025</v>
      </c>
      <c r="I672" s="41" t="inlineStr">
        <is>
          <t>Prematurity and genetic liability for autism spectrum disorder</t>
        </is>
      </c>
      <c r="J672" s="43" t="inlineStr">
        <is>
          <t>10.1186/s13073-025-01552-3</t>
        </is>
      </c>
      <c r="K672" s="43" t="inlineStr">
        <is>
          <t>Yali Zhang and Ashraf Yahia and Sven Sandin and Ulrika Åden and Kristiina Tammimies</t>
        </is>
      </c>
      <c r="L672" s="41" t="inlineStr">
        <is>
          <t>Genome Medicine</t>
        </is>
      </c>
      <c r="M672" s="43" t="inlineStr">
        <is>
          <t>article</t>
        </is>
      </c>
      <c r="N672" s="43" t="inlineStr">
        <is>
          <t>BioMed Central Ltd</t>
        </is>
      </c>
      <c r="O672" s="43">
        <f>'Actualizacion_430'!B396</f>
        <v/>
      </c>
      <c r="P672" s="41">
        <f>'Actualizacion_430'!C396</f>
        <v/>
      </c>
      <c r="Q672" s="43">
        <f>'Actualizacion_430'!D396</f>
        <v/>
      </c>
      <c r="R672" s="43">
        <f>'Actualizacion_430'!E396</f>
        <v/>
      </c>
      <c r="S672" s="41">
        <f>'Actualizacion_430'!G396</f>
        <v/>
      </c>
      <c r="T672" s="41">
        <f>'Actualizacion_430'!I396</f>
        <v/>
      </c>
      <c r="U672" s="41">
        <f>'Actualizacion_430'!J396</f>
        <v/>
      </c>
      <c r="V672" s="43">
        <f>'Actualizacion_430'!K396</f>
        <v/>
      </c>
      <c r="W672" s="43">
        <f>'Actualizacion_430'!L396</f>
        <v/>
      </c>
      <c r="X672" s="43" t="inlineStr">
        <is>
          <t>https://doi.org/10.1186/s13073-025-01552-3</t>
        </is>
      </c>
      <c r="Y672" s="43" t="inlineStr">
        <is>
          <t>doi:10.1186/s13073-025-01552-3</t>
        </is>
      </c>
      <c r="Z672" s="43"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AA672" s="43" t="inlineStr">
        <is>
          <t>title_abstract_plus_targeted_primary_source_verification</t>
        </is>
      </c>
      <c r="AB672" s="43">
        <f>COUNTIF($A$2:$A$707,A672)</f>
        <v/>
      </c>
    </row>
    <row r="673" ht="32" customHeight="1">
      <c r="A673" s="43" t="inlineStr">
        <is>
          <t>U-0396</t>
        </is>
      </c>
      <c r="B673" s="43" t="inlineStr">
        <is>
          <t>Update 2026</t>
        </is>
      </c>
      <c r="C673" s="43" t="inlineStr">
        <is>
          <t>New record excluded</t>
        </is>
      </c>
      <c r="D673" s="43" t="n">
        <v>396</v>
      </c>
      <c r="E673" s="43" t="n"/>
      <c r="F673" s="43" t="n"/>
      <c r="G673" s="130" t="n">
        <v>396</v>
      </c>
      <c r="H673" s="130" t="n">
        <v>2025</v>
      </c>
      <c r="I673" s="41" t="inlineStr">
        <is>
          <t>A recent advances on autism spectrum disorders in diagnosing based on machine learning and deep learning</t>
        </is>
      </c>
      <c r="J673" s="43" t="inlineStr">
        <is>
          <t>10.1007/S10462-025-11302-X</t>
        </is>
      </c>
      <c r="K673" s="43" t="inlineStr">
        <is>
          <t>Hajir Ammar Hatim and Zaid Abdi Alkareem Alyasseri and Norziana Jamil</t>
        </is>
      </c>
      <c r="L673" s="41" t="inlineStr">
        <is>
          <t>Artificial Intelligence Review</t>
        </is>
      </c>
      <c r="M673" s="43" t="inlineStr">
        <is>
          <t>article</t>
        </is>
      </c>
      <c r="N673" s="43" t="inlineStr">
        <is>
          <t>Springer Nature</t>
        </is>
      </c>
      <c r="O673" s="43">
        <f>'Actualizacion_430'!B397</f>
        <v/>
      </c>
      <c r="P673" s="41">
        <f>'Actualizacion_430'!C397</f>
        <v/>
      </c>
      <c r="Q673" s="43">
        <f>'Actualizacion_430'!D397</f>
        <v/>
      </c>
      <c r="R673" s="43">
        <f>'Actualizacion_430'!E397</f>
        <v/>
      </c>
      <c r="S673" s="41">
        <f>'Actualizacion_430'!G397</f>
        <v/>
      </c>
      <c r="T673" s="41">
        <f>'Actualizacion_430'!I397</f>
        <v/>
      </c>
      <c r="U673" s="41">
        <f>'Actualizacion_430'!J397</f>
        <v/>
      </c>
      <c r="V673" s="43">
        <f>'Actualizacion_430'!K397</f>
        <v/>
      </c>
      <c r="W673" s="43">
        <f>'Actualizacion_430'!L397</f>
        <v/>
      </c>
      <c r="X673" s="43" t="inlineStr">
        <is>
          <t>https://doi.org/10.1007/S10462-025-11302-X</t>
        </is>
      </c>
      <c r="Y673" s="43" t="inlineStr">
        <is>
          <t>doi:10.1007/s10462-025-11302-x</t>
        </is>
      </c>
      <c r="Z673" s="43" t="inlineStr">
        <is>
          <t>Neurological disorders affect communication ability, social interaction, and a person’s conduct. Early diagnosis and treatment of ASD during the early stages of a person’s life may result in better outcomes and a higher quality of life for patients. Current methods of diagnosis are based on behavioral observations and interviews, which are subjective, time-consuming, and costly. EEG does not include invasive techniques, and it is a safe and painless way of measuring electrical activity in the brain. EEG signals may reflect neural differences and abnormalities related to ASD and serve as a potential biomarker for diagnosis. Due to the increase in prevalence, there has been an increased need to develop more sensitive and unbiased diagnostic methods for ASD. ML and DL are two sophisticated methods that researchers developed for detecting ASD by doing neural network analyses. The review paper incorporates the analysis of previous studies; more than 200 works have been analyzed from top publishers like Elsevier, IEEE, MDPI, and Springer, specifically related to EEG signal analysis and feature extraction techniques. It considers significant methods for ASD detection, including SVMs, CNN, and other models like KNN, ResNet50, and ANFIS. Other datasets central in these studies are KAU, BCIAUT-P300, and ADOS-2. The performance metrics adopted in this research include accuracy, sensitivity, and specificity. For example, the cubic SVM realized an accuracy of 95.8%, while the CNN models reached 95%. Other models, like ResNet50, achieved 99.39%, while ANFIS reached 98.9%. Sensitivity and specificity also showed varying scores across the methods, between 85 and 100%, indicating the high potential of these approaches in ASD diagnosis. Future studies could pay more attention to dataset representativeness improvements and do the clinical validation of these models for better generalization and relevance toward early diagnosis in ASD.</t>
        </is>
      </c>
      <c r="AA673" s="43" t="inlineStr">
        <is>
          <t>title_abstract_plus_targeted_primary_source_verification</t>
        </is>
      </c>
      <c r="AB673" s="43">
        <f>COUNTIF($A$2:$A$707,A673)</f>
        <v/>
      </c>
    </row>
    <row r="674" ht="32" customHeight="1">
      <c r="A674" s="43" t="inlineStr">
        <is>
          <t>U-0397</t>
        </is>
      </c>
      <c r="B674" s="43" t="inlineStr">
        <is>
          <t>Update 2026</t>
        </is>
      </c>
      <c r="C674" s="43" t="inlineStr">
        <is>
          <t>New record excluded</t>
        </is>
      </c>
      <c r="D674" s="43" t="n">
        <v>397</v>
      </c>
      <c r="E674" s="43" t="n"/>
      <c r="F674" s="43" t="n"/>
      <c r="G674" s="130" t="n">
        <v>397</v>
      </c>
      <c r="H674" s="130" t="n">
        <v>2025</v>
      </c>
      <c r="I674" s="41" t="inlineStr">
        <is>
          <t>The role of machine learning in autism spectrum disorder assessment and management</t>
        </is>
      </c>
      <c r="J674" s="43" t="inlineStr">
        <is>
          <t>10.1038/s41390-025-04566-0</t>
        </is>
      </c>
      <c r="K674" s="43" t="inlineStr">
        <is>
          <t>Aoife Reilly and Nicola Walsh and Daniel O’Reilly and Miriam Smyth and Kathleen Gorman and Sarah Ostadabbas and Claire Power</t>
        </is>
      </c>
      <c r="L674" s="41" t="inlineStr">
        <is>
          <t>Pediatric Research</t>
        </is>
      </c>
      <c r="M674" s="43" t="inlineStr">
        <is>
          <t>article</t>
        </is>
      </c>
      <c r="N674" s="43" t="inlineStr">
        <is>
          <t>Springer Nature</t>
        </is>
      </c>
      <c r="O674" s="43">
        <f>'Actualizacion_430'!B398</f>
        <v/>
      </c>
      <c r="P674" s="41">
        <f>'Actualizacion_430'!C398</f>
        <v/>
      </c>
      <c r="Q674" s="43">
        <f>'Actualizacion_430'!D398</f>
        <v/>
      </c>
      <c r="R674" s="43">
        <f>'Actualizacion_430'!E398</f>
        <v/>
      </c>
      <c r="S674" s="41">
        <f>'Actualizacion_430'!G398</f>
        <v/>
      </c>
      <c r="T674" s="41">
        <f>'Actualizacion_430'!I398</f>
        <v/>
      </c>
      <c r="U674" s="41">
        <f>'Actualizacion_430'!J398</f>
        <v/>
      </c>
      <c r="V674" s="43">
        <f>'Actualizacion_430'!K398</f>
        <v/>
      </c>
      <c r="W674" s="43">
        <f>'Actualizacion_430'!L398</f>
        <v/>
      </c>
      <c r="X674" s="43" t="inlineStr">
        <is>
          <t>https://doi.org/10.1038/s41390-025-04566-0</t>
        </is>
      </c>
      <c r="Y674" s="43" t="inlineStr">
        <is>
          <t>doi:10.1038/s41390-025-04566-0</t>
        </is>
      </c>
      <c r="Z674" s="43" t="inlineStr">
        <is>
          <t>Abstract: Autism Spectrum Disorder (ASD) presents significant challenges in diagnosis and treatment, driven by its heterogeneous nature and complex aetiology. Recent advances in machine learning (ML) have facilitated exploration of novel approaches to ASD detection, stratification, and intervention opportunities. This narrative review explores the current ML and artificial intelligence (AI) research landscape across several key domains, including early ASD screening, phenotypic stratification, diagnostic biomarkers, neuroimaging, personalised therapies, and the role of automation and robotics in the treatment of this complex condition. Detailed analyses of these approaches emphasise the transformative but not yet realised potential of ML to improve outcomes for individuals with ASD. Impact: Highlights emerging trends, including multimodal AI integration, digital phenotyping, and use of AI to achieve biomarker-driven precision medicine. Provides first comprehensive synthesis of AI advancements in screening, diagnosis and treatment of ASD. Identifies current gaps in AI ASD research, such as dataset heterogeneity, validation issues, and clinical trust barriers.</t>
        </is>
      </c>
      <c r="AA674" s="43" t="inlineStr">
        <is>
          <t>title_abstract_plus_targeted_primary_source_verification</t>
        </is>
      </c>
      <c r="AB674" s="43">
        <f>COUNTIF($A$2:$A$707,A674)</f>
        <v/>
      </c>
    </row>
    <row r="675" ht="32" customHeight="1">
      <c r="A675" s="43" t="inlineStr">
        <is>
          <t>U-0398</t>
        </is>
      </c>
      <c r="B675" s="43" t="inlineStr">
        <is>
          <t>Update 2026</t>
        </is>
      </c>
      <c r="C675" s="43" t="inlineStr">
        <is>
          <t>New provisional candidate</t>
        </is>
      </c>
      <c r="D675" s="43" t="n">
        <v>398</v>
      </c>
      <c r="E675" s="43" t="n"/>
      <c r="F675" s="43" t="n"/>
      <c r="G675" s="130" t="n">
        <v>398</v>
      </c>
      <c r="H675" s="130" t="n">
        <v>2026</v>
      </c>
      <c r="I675" s="41" t="inlineStr">
        <is>
          <t>Diagnostic Classification of Autism Spectrum Disorder Using SD Maps of fMRI Data and Machine Learning</t>
        </is>
      </c>
      <c r="J675" s="43" t="inlineStr">
        <is>
          <t>10.1007/S40846-026-01044-8</t>
        </is>
      </c>
      <c r="K675" s="43" t="inlineStr">
        <is>
          <t>Epimack Michael and Sandeep Singh Sengar and Jac Fredo Agastinose Ronickom and Deepesh Kumar</t>
        </is>
      </c>
      <c r="L675" s="41" t="inlineStr">
        <is>
          <t>Journal of Medical and Biological Engineering</t>
        </is>
      </c>
      <c r="M675" s="43" t="inlineStr">
        <is>
          <t>article</t>
        </is>
      </c>
      <c r="N675" s="43" t="inlineStr">
        <is>
          <t>Springer Science and Business Media Deutschland GmbH</t>
        </is>
      </c>
      <c r="O675" s="43">
        <f>'Actualizacion_430'!B399</f>
        <v/>
      </c>
      <c r="P675" s="41">
        <f>'Actualizacion_430'!C399</f>
        <v/>
      </c>
      <c r="Q675" s="43">
        <f>'Actualizacion_430'!D399</f>
        <v/>
      </c>
      <c r="R675" s="43">
        <f>'Actualizacion_430'!E399</f>
        <v/>
      </c>
      <c r="S675" s="41">
        <f>'Actualizacion_430'!G399</f>
        <v/>
      </c>
      <c r="T675" s="41">
        <f>'Actualizacion_430'!I399</f>
        <v/>
      </c>
      <c r="U675" s="41">
        <f>'Actualizacion_430'!J399</f>
        <v/>
      </c>
      <c r="V675" s="43">
        <f>'Actualizacion_430'!K399</f>
        <v/>
      </c>
      <c r="W675" s="43">
        <f>'Actualizacion_430'!L399</f>
        <v/>
      </c>
      <c r="X675" s="43" t="inlineStr">
        <is>
          <t>https://doi.org/10.1007/S40846-026-01044-8</t>
        </is>
      </c>
      <c r="Y675" s="43" t="inlineStr">
        <is>
          <t>doi:10.1007/s40846-026-01044-8</t>
        </is>
      </c>
      <c r="Z675" s="43"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AA675" s="43" t="inlineStr">
        <is>
          <t>title_abstract_plus_targeted_primary_source_verification</t>
        </is>
      </c>
      <c r="AB675" s="43">
        <f>COUNTIF($A$2:$A$707,A675)</f>
        <v/>
      </c>
    </row>
    <row r="676" ht="32" customHeight="1">
      <c r="A676" s="43" t="inlineStr">
        <is>
          <t>U-0399</t>
        </is>
      </c>
      <c r="B676" s="43" t="inlineStr">
        <is>
          <t>Update 2026</t>
        </is>
      </c>
      <c r="C676" s="43" t="inlineStr">
        <is>
          <t>New record excluded</t>
        </is>
      </c>
      <c r="D676" s="43" t="n">
        <v>399</v>
      </c>
      <c r="E676" s="43" t="n"/>
      <c r="F676" s="43" t="n"/>
      <c r="G676" s="130" t="n">
        <v>399</v>
      </c>
      <c r="H676" s="130" t="n">
        <v>2025</v>
      </c>
      <c r="I676" s="41" t="inlineStr">
        <is>
          <t>A Systematic Survey of Technology Driven Diagnosis for Autism Spectrum Disorder</t>
        </is>
      </c>
      <c r="J676" s="43" t="inlineStr">
        <is>
          <t>10.1007/S42979-025-04393-4</t>
        </is>
      </c>
      <c r="K676" s="43" t="inlineStr">
        <is>
          <t>Uday Singh and Shailendra Shukla and Manoj Madhava Gore</t>
        </is>
      </c>
      <c r="L676" s="41" t="inlineStr">
        <is>
          <t>SN Computer Science</t>
        </is>
      </c>
      <c r="M676" s="43" t="inlineStr">
        <is>
          <t>article</t>
        </is>
      </c>
      <c r="N676" s="43" t="inlineStr">
        <is>
          <t>Springer</t>
        </is>
      </c>
      <c r="O676" s="43">
        <f>'Actualizacion_430'!B400</f>
        <v/>
      </c>
      <c r="P676" s="41">
        <f>'Actualizacion_430'!C400</f>
        <v/>
      </c>
      <c r="Q676" s="43">
        <f>'Actualizacion_430'!D400</f>
        <v/>
      </c>
      <c r="R676" s="43">
        <f>'Actualizacion_430'!E400</f>
        <v/>
      </c>
      <c r="S676" s="41">
        <f>'Actualizacion_430'!G400</f>
        <v/>
      </c>
      <c r="T676" s="41">
        <f>'Actualizacion_430'!I400</f>
        <v/>
      </c>
      <c r="U676" s="41">
        <f>'Actualizacion_430'!J400</f>
        <v/>
      </c>
      <c r="V676" s="43">
        <f>'Actualizacion_430'!K400</f>
        <v/>
      </c>
      <c r="W676" s="43">
        <f>'Actualizacion_430'!L400</f>
        <v/>
      </c>
      <c r="X676" s="43" t="inlineStr">
        <is>
          <t>https://doi.org/10.1007/S42979-025-04393-4</t>
        </is>
      </c>
      <c r="Y676" s="43" t="inlineStr">
        <is>
          <t>doi:10.1007/s42979-025-04393-4</t>
        </is>
      </c>
      <c r="Z676" s="43" t="inlineStr">
        <is>
          <t>Autism Spectrum Disorder (ASD) is a neurodevelopmental disorder that includes deficits in social communication and social interaction, with the presence of restricted and repetitive behaviors. Children with ASD often struggle with joint attention and social reciprocity due to communication deficits. Genetic disorders and environmental factors are the primary causes of ASD. According to the Centers for Disease Control and Prevention (CDC) in 2021, ASD affected 1 in 44 children in the United States. The World Health Organization (WHO) reports that the prevalence of ASD among Asian children is 14 per 10,000, with a higher incidence of 23 per 10,000 in India. ASD has no cure, so early diagnosis is important for reducing problems related to social interaction and communication deficits. Early detection of ASD is challenging because its symptoms and severity levels vary widely from child to child. Research has shown that children with ASD can benefit significantly from early detection and intervention. Most surveys focused on ASD detection, but the affective states and self injurious behaviors of autistic children are less explored. This paper provides a systematic survey of ASD in the context of machine learning and Internet of Things (IoT) devices, focusing on three specific areas of autism: ASD detection, affective state detection, and self injurious behavior detection. We focus on clinical, machine learning, and IoT methods for ASD detection. Additionally, the paper examines self injurious behavior detection and affective state detection in autistic children, including the prevalence, causes, and possible interventions, as well as provides information on mobile applications used in ASD diagnosis. The purpose of the paper is to identify research limitations and gaps in the literature and propose future directions to detect ASD. In general, this article emphasizes the importance of increasing awareness and resources for the ASD community and provides valuable information for healthcare professionals, researchers, and product developers.</t>
        </is>
      </c>
      <c r="AA676" s="43" t="inlineStr">
        <is>
          <t>title_abstract_plus_targeted_primary_source_verification</t>
        </is>
      </c>
      <c r="AB676" s="43">
        <f>COUNTIF($A$2:$A$707,A676)</f>
        <v/>
      </c>
    </row>
    <row r="677" ht="32" customHeight="1">
      <c r="A677" s="43" t="inlineStr">
        <is>
          <t>U-0400</t>
        </is>
      </c>
      <c r="B677" s="43" t="inlineStr">
        <is>
          <t>Update 2026</t>
        </is>
      </c>
      <c r="C677" s="43" t="inlineStr">
        <is>
          <t>New provisional candidate</t>
        </is>
      </c>
      <c r="D677" s="43" t="n">
        <v>400</v>
      </c>
      <c r="E677" s="43" t="n"/>
      <c r="F677" s="43" t="n"/>
      <c r="G677" s="130" t="n">
        <v>400</v>
      </c>
      <c r="H677" s="130" t="n">
        <v>2026</v>
      </c>
      <c r="I677" s="41" t="inlineStr">
        <is>
          <t>Mitochondrial Gene Signature Reveals Novel Diagnostic Biomarkers for Autism Spectrum Disorder</t>
        </is>
      </c>
      <c r="J677" s="43" t="inlineStr">
        <is>
          <t>10.1007/s12035-026-05911-y</t>
        </is>
      </c>
      <c r="K677" s="43" t="inlineStr">
        <is>
          <t>Jieyu Wang and Zeyu Cheng and Mingyuan Liu and Yuting Zhang and Yi Jiang and Tianyu Liu and Junyu Ren and Lijie Wu and Mingyang Zou and Caihong Sun</t>
        </is>
      </c>
      <c r="L677" s="41" t="inlineStr">
        <is>
          <t>Molecular neurobiology</t>
        </is>
      </c>
      <c r="M677" s="43" t="inlineStr">
        <is>
          <t>article</t>
        </is>
      </c>
      <c r="N677" s="43" t="n"/>
      <c r="O677" s="43">
        <f>'Actualizacion_430'!B401</f>
        <v/>
      </c>
      <c r="P677" s="41">
        <f>'Actualizacion_430'!C401</f>
        <v/>
      </c>
      <c r="Q677" s="43">
        <f>'Actualizacion_430'!D401</f>
        <v/>
      </c>
      <c r="R677" s="43">
        <f>'Actualizacion_430'!E401</f>
        <v/>
      </c>
      <c r="S677" s="41">
        <f>'Actualizacion_430'!G401</f>
        <v/>
      </c>
      <c r="T677" s="41">
        <f>'Actualizacion_430'!I401</f>
        <v/>
      </c>
      <c r="U677" s="41">
        <f>'Actualizacion_430'!J401</f>
        <v/>
      </c>
      <c r="V677" s="43">
        <f>'Actualizacion_430'!K401</f>
        <v/>
      </c>
      <c r="W677" s="43">
        <f>'Actualizacion_430'!L401</f>
        <v/>
      </c>
      <c r="X677" s="43" t="inlineStr">
        <is>
          <t>https://doi.org/10.1007/s12035-026-05911-y</t>
        </is>
      </c>
      <c r="Y677" s="43" t="inlineStr">
        <is>
          <t>doi:10.1007/s12035-026-05911-y</t>
        </is>
      </c>
      <c r="Z677" s="43"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AA677" s="43" t="inlineStr">
        <is>
          <t>title_abstract_plus_targeted_primary_source_verification</t>
        </is>
      </c>
      <c r="AB677" s="43">
        <f>COUNTIF($A$2:$A$707,A677)</f>
        <v/>
      </c>
    </row>
    <row r="678" ht="32" customHeight="1">
      <c r="A678" s="43" t="inlineStr">
        <is>
          <t>U-0401</t>
        </is>
      </c>
      <c r="B678" s="43" t="inlineStr">
        <is>
          <t>Update 2026</t>
        </is>
      </c>
      <c r="C678" s="43" t="inlineStr">
        <is>
          <t>Duplicate update record</t>
        </is>
      </c>
      <c r="D678" s="43" t="n">
        <v>401</v>
      </c>
      <c r="E678" s="43" t="n"/>
      <c r="F678" s="43" t="n"/>
      <c r="G678" s="130" t="n">
        <v>401</v>
      </c>
      <c r="H678" s="130" t="n">
        <v>2025</v>
      </c>
      <c r="I678" s="41" t="inlineStr">
        <is>
          <t>Massively parallel characterization of non-coding de novo mutations in autism spectrum disorder</t>
        </is>
      </c>
      <c r="J678" s="43" t="inlineStr">
        <is>
          <t>10.1016/j.jgg.2025.07.008</t>
        </is>
      </c>
      <c r="K678" s="43" t="inlineStr">
        <is>
          <t>Congcong Chen and Songwei Guo and Yanan Shi and Xinyu Gu and Ziye Xu and Yingjia Chen and Yayun Gu and Na Qin and Yue Jiang and Juncheng Dai and Yuanlin He and Xiao Han and Yan Liu and Zhibin Hu and Xiaoyan Ke and Cheng Wang</t>
        </is>
      </c>
      <c r="L678" s="41" t="inlineStr">
        <is>
          <t>Journal of Genetics and Genomics</t>
        </is>
      </c>
      <c r="M678" s="43" t="inlineStr">
        <is>
          <t>article</t>
        </is>
      </c>
      <c r="N678" s="43" t="inlineStr">
        <is>
          <t>Institute of Genetics and Developmental Biology</t>
        </is>
      </c>
      <c r="O678" s="43">
        <f>'Actualizacion_430'!B402</f>
        <v/>
      </c>
      <c r="P678" s="41">
        <f>'Actualizacion_430'!C402</f>
        <v/>
      </c>
      <c r="Q678" s="43">
        <f>'Actualizacion_430'!D402</f>
        <v/>
      </c>
      <c r="R678" s="43">
        <f>'Actualizacion_430'!E402</f>
        <v/>
      </c>
      <c r="S678" s="41">
        <f>'Actualizacion_430'!G402</f>
        <v/>
      </c>
      <c r="T678" s="41">
        <f>'Actualizacion_430'!I402</f>
        <v/>
      </c>
      <c r="U678" s="41">
        <f>'Actualizacion_430'!J402</f>
        <v/>
      </c>
      <c r="V678" s="43">
        <f>'Actualizacion_430'!K402</f>
        <v/>
      </c>
      <c r="W678" s="43">
        <f>'Actualizacion_430'!L402</f>
        <v/>
      </c>
      <c r="X678" s="43" t="inlineStr">
        <is>
          <t>https://doi.org/10.1016/j.jgg.2025.07.008</t>
        </is>
      </c>
      <c r="Y678" s="43" t="inlineStr">
        <is>
          <t>doi:10.1016/j.jgg.2025.07.008</t>
        </is>
      </c>
      <c r="Z678"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AA678" s="43" t="inlineStr">
        <is>
          <t>title_abstract_plus_targeted_primary_source_verification</t>
        </is>
      </c>
      <c r="AB678" s="43">
        <f>COUNTIF($A$2:$A$707,A678)</f>
        <v/>
      </c>
    </row>
    <row r="679" ht="32" customHeight="1">
      <c r="A679" s="43" t="inlineStr">
        <is>
          <t>U-0402</t>
        </is>
      </c>
      <c r="B679" s="43" t="inlineStr">
        <is>
          <t>Update 2026</t>
        </is>
      </c>
      <c r="C679" s="43" t="inlineStr">
        <is>
          <t>New record excluded</t>
        </is>
      </c>
      <c r="D679" s="43" t="n">
        <v>402</v>
      </c>
      <c r="E679" s="43" t="n"/>
      <c r="F679" s="43" t="n"/>
      <c r="G679" s="130" t="n">
        <v>402</v>
      </c>
      <c r="H679" s="130" t="n">
        <v>2026</v>
      </c>
      <c r="I679" s="41" t="inlineStr">
        <is>
          <t>Quantum-Enhanced Artificial Intelligence Framework for Early Diagnosis of Autism Spectrum Disorder</t>
        </is>
      </c>
      <c r="J679" s="43" t="inlineStr">
        <is>
          <t>10.1007/978-3-032-19690-3_50</t>
        </is>
      </c>
      <c r="K679" s="43" t="inlineStr">
        <is>
          <t>R Pavithra and Sharmila Sankar</t>
        </is>
      </c>
      <c r="L679" s="41" t="inlineStr">
        <is>
          <t>Lecture Notes in Networks and Systems</t>
        </is>
      </c>
      <c r="M679" s="43" t="inlineStr">
        <is>
          <t>article</t>
        </is>
      </c>
      <c r="N679" s="43" t="inlineStr">
        <is>
          <t>Springer Science and Business Media Deutschland GmbH</t>
        </is>
      </c>
      <c r="O679" s="43">
        <f>'Actualizacion_430'!B403</f>
        <v/>
      </c>
      <c r="P679" s="41">
        <f>'Actualizacion_430'!C403</f>
        <v/>
      </c>
      <c r="Q679" s="43">
        <f>'Actualizacion_430'!D403</f>
        <v/>
      </c>
      <c r="R679" s="43">
        <f>'Actualizacion_430'!E403</f>
        <v/>
      </c>
      <c r="S679" s="41">
        <f>'Actualizacion_430'!G403</f>
        <v/>
      </c>
      <c r="T679" s="41">
        <f>'Actualizacion_430'!I403</f>
        <v/>
      </c>
      <c r="U679" s="41">
        <f>'Actualizacion_430'!J403</f>
        <v/>
      </c>
      <c r="V679" s="43">
        <f>'Actualizacion_430'!K403</f>
        <v/>
      </c>
      <c r="W679" s="43">
        <f>'Actualizacion_430'!L403</f>
        <v/>
      </c>
      <c r="X679" s="43" t="inlineStr">
        <is>
          <t>https://doi.org/10.1007/978-3-032-19690-3_50</t>
        </is>
      </c>
      <c r="Y679" s="43" t="inlineStr">
        <is>
          <t>doi:10.1007/978-3-032-19690-3_50</t>
        </is>
      </c>
      <c r="Z679" s="43" t="inlineStr">
        <is>
          <t>Autism Spectrum Disorder is a neurodevelopmental disorder characterized by the persistence of deficits in communication, social interaction, and restricted and repetitive patterns of behavior, interests, or activities. Early and reliable identification—particularly before age three years—is of prime importance to enable timely interventions that can considerably enhance long-term outcomes. However, the traditional machine learning paradigm falls short while managing high-dimensionality, multi-modality, and the interpretation requirements of ASD datasets. In this paper, the authors propose a quantum–classical hybrid learning architecture for early diagnosis of ASD. This framework integrates VQCs and QNNs together with classical feature extractors, such as CNNs and ANNs, for the purposes of constructing stable multi-modal representations. Neuroimaging data (MRI/fMRI), genetic information, such as SNP/gene expression, and behavioral measures are combined into a common diagnostic workflow with quantum kernel-based classifiers at its heart. Early feature attention has been introduced to bring forth predictive biomarkers arising well before actual clinical diagnosis. The implementation and simulation of quantum parts will be performed using the PennyLane and Qiskit (IBMQ/Aer) environments. Performance will be benchmarked against the results from classical baselines, XGBoost, SVM, and CNN, by accuracy, precision, recall, F1-score, and ROC-AUC, while interpretability will be assessed by SHAP and QSHAP analyses. This work aims to emphasize the feasibility, interpretability, and diagnostic superiority of quantum-enhanced learning systems for ASD prediction and subsequently work toward developing scalable, explainable, and personalized clinical decision-support tools.</t>
        </is>
      </c>
      <c r="AA679" s="43" t="inlineStr">
        <is>
          <t>title_abstract_plus_targeted_primary_source_verification</t>
        </is>
      </c>
      <c r="AB679" s="43">
        <f>COUNTIF($A$2:$A$707,A679)</f>
        <v/>
      </c>
    </row>
    <row r="680" ht="32" customHeight="1">
      <c r="A680" s="43" t="inlineStr">
        <is>
          <t>U-0403</t>
        </is>
      </c>
      <c r="B680" s="43" t="inlineStr">
        <is>
          <t>Update 2026</t>
        </is>
      </c>
      <c r="C680" s="43" t="inlineStr">
        <is>
          <t>Duplicate update record</t>
        </is>
      </c>
      <c r="D680" s="43" t="n">
        <v>403</v>
      </c>
      <c r="E680" s="43" t="n"/>
      <c r="F680" s="43" t="n"/>
      <c r="G680" s="130" t="n">
        <v>403</v>
      </c>
      <c r="H680" s="130" t="n">
        <v>2025</v>
      </c>
      <c r="I680" s="41" t="inlineStr">
        <is>
          <t>Bridging the gap: explainable ai for autism diagnosis and parental support with TabPFNMix and SHAP</t>
        </is>
      </c>
      <c r="J680" s="43" t="inlineStr">
        <is>
          <t>10.1038/S41598-025-24662-9</t>
        </is>
      </c>
      <c r="K680" s="43" t="inlineStr">
        <is>
          <t>Shimei Jiang</t>
        </is>
      </c>
      <c r="L680" s="41" t="inlineStr">
        <is>
          <t>Scientific Reports</t>
        </is>
      </c>
      <c r="M680" s="43" t="inlineStr">
        <is>
          <t>article</t>
        </is>
      </c>
      <c r="N680" s="43" t="inlineStr">
        <is>
          <t>Nature Research</t>
        </is>
      </c>
      <c r="O680" s="43">
        <f>'Actualizacion_430'!B404</f>
        <v/>
      </c>
      <c r="P680" s="41">
        <f>'Actualizacion_430'!C404</f>
        <v/>
      </c>
      <c r="Q680" s="43">
        <f>'Actualizacion_430'!D404</f>
        <v/>
      </c>
      <c r="R680" s="43">
        <f>'Actualizacion_430'!E404</f>
        <v/>
      </c>
      <c r="S680" s="41">
        <f>'Actualizacion_430'!G404</f>
        <v/>
      </c>
      <c r="T680" s="41">
        <f>'Actualizacion_430'!I404</f>
        <v/>
      </c>
      <c r="U680" s="41">
        <f>'Actualizacion_430'!J404</f>
        <v/>
      </c>
      <c r="V680" s="43">
        <f>'Actualizacion_430'!K404</f>
        <v/>
      </c>
      <c r="W680" s="43">
        <f>'Actualizacion_430'!L404</f>
        <v/>
      </c>
      <c r="X680" s="43" t="inlineStr">
        <is>
          <t>https://doi.org/10.1038/S41598-025-24662-9</t>
        </is>
      </c>
      <c r="Y680" s="43" t="inlineStr">
        <is>
          <t>doi:10.1038/s41598-025-24662-9</t>
        </is>
      </c>
      <c r="Z680"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AA680" s="43" t="inlineStr">
        <is>
          <t>title_abstract_plus_targeted_primary_source_verification</t>
        </is>
      </c>
      <c r="AB680" s="43">
        <f>COUNTIF($A$2:$A$707,A680)</f>
        <v/>
      </c>
    </row>
    <row r="681" ht="32" customHeight="1">
      <c r="A681" s="43" t="inlineStr">
        <is>
          <t>U-0404</t>
        </is>
      </c>
      <c r="B681" s="43" t="inlineStr">
        <is>
          <t>Update 2026</t>
        </is>
      </c>
      <c r="C681" s="43" t="inlineStr">
        <is>
          <t>Duplicate of prior corpus</t>
        </is>
      </c>
      <c r="D681" s="43" t="n">
        <v>404</v>
      </c>
      <c r="E681" s="43" t="n"/>
      <c r="F681" s="43" t="n">
        <v>141</v>
      </c>
      <c r="G681" s="130" t="n">
        <v>404</v>
      </c>
      <c r="H681" s="130" t="n">
        <v>2025</v>
      </c>
      <c r="I681" s="41" t="inlineStr">
        <is>
          <t>Automatic Cry Analysis: Deep Learning for Screening of Autism Spectrum Disorder in Early Childhood</t>
        </is>
      </c>
      <c r="J681" s="43" t="inlineStr">
        <is>
          <t>10.1007/S10803-025-06811-1</t>
        </is>
      </c>
      <c r="K681" s="43" t="inlineStr">
        <is>
          <t>Ana Laguna and Sandra Pusil and Anna Lucia Paltrinieri and Silvia Orlandi</t>
        </is>
      </c>
      <c r="L681" s="41" t="inlineStr">
        <is>
          <t>Journal of Autism and Developmental Disorders</t>
        </is>
      </c>
      <c r="M681" s="43" t="inlineStr">
        <is>
          <t>article</t>
        </is>
      </c>
      <c r="N681" s="43" t="inlineStr">
        <is>
          <t>Springer</t>
        </is>
      </c>
      <c r="O681" s="43">
        <f>'Actualizacion_430'!B405</f>
        <v/>
      </c>
      <c r="P681" s="41">
        <f>'Actualizacion_430'!C405</f>
        <v/>
      </c>
      <c r="Q681" s="43">
        <f>'Actualizacion_430'!D405</f>
        <v/>
      </c>
      <c r="R681" s="43">
        <f>'Actualizacion_430'!E405</f>
        <v/>
      </c>
      <c r="S681" s="41">
        <f>'Actualizacion_430'!G405</f>
        <v/>
      </c>
      <c r="T681" s="41">
        <f>'Actualizacion_430'!I405</f>
        <v/>
      </c>
      <c r="U681" s="41">
        <f>'Actualizacion_430'!J405</f>
        <v/>
      </c>
      <c r="V681" s="43">
        <f>'Actualizacion_430'!K405</f>
        <v/>
      </c>
      <c r="W681" s="43">
        <f>'Actualizacion_430'!L405</f>
        <v/>
      </c>
      <c r="X681" s="43" t="inlineStr">
        <is>
          <t>https://doi.org/10.1007/S10803-025-06811-1</t>
        </is>
      </c>
      <c r="Y681" s="43" t="inlineStr">
        <is>
          <t>doi:10.1007/s10803-025-06811-1</t>
        </is>
      </c>
      <c r="Z681" s="43" t="inlineStr">
        <is>
          <t>Purpose: The objective of this study is to identify the acoustic characteristics of cries of Typically Developing (TD) and Autism Spectrum Disorder (ASD) children via Deep Learning (DL) techniques to support clinicians in the early detection of ASD.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 Results: We found a statistical significant increase in jitter and shimmer for ASD cries compared to TD, as well as a decrease in HNR for ASD cries. Additionally, the DL algorithm achieved an accuracy of 90.28% in differentiating ASD cries from TD.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AA681" s="43" t="inlineStr">
        <is>
          <t>title_abstract_plus_targeted_primary_source_verification</t>
        </is>
      </c>
      <c r="AB681" s="43">
        <f>COUNTIF($A$2:$A$707,A681)</f>
        <v/>
      </c>
    </row>
    <row r="682" ht="32" customHeight="1">
      <c r="A682" s="43" t="inlineStr">
        <is>
          <t>U-0405</t>
        </is>
      </c>
      <c r="B682" s="43" t="inlineStr">
        <is>
          <t>Update 2026</t>
        </is>
      </c>
      <c r="C682" s="43" t="inlineStr">
        <is>
          <t>Duplicate of prior corpus</t>
        </is>
      </c>
      <c r="D682" s="43" t="n">
        <v>405</v>
      </c>
      <c r="E682" s="43" t="n"/>
      <c r="F682" s="43" t="n">
        <v>86</v>
      </c>
      <c r="G682" s="130" t="n">
        <v>405</v>
      </c>
      <c r="H682" s="130" t="n">
        <v>2025</v>
      </c>
      <c r="I682" s="41" t="inlineStr">
        <is>
          <t>Dissecting the heterogeneity of autism spectrum disorder with sensory behavior, brain, and epigenetic factors</t>
        </is>
      </c>
      <c r="J682" s="43" t="inlineStr">
        <is>
          <t>10.1038/s41398-025-03566-2</t>
        </is>
      </c>
      <c r="K682" s="43" t="inlineStr">
        <is>
          <t>Yongjeon Cheong and Jihyun Bae and Seonkyoung Lee and Jihyeong Ro and Hidehiko Okazawa and Hirotaka Kosaka and Minyoung Jung</t>
        </is>
      </c>
      <c r="L682" s="41" t="inlineStr">
        <is>
          <t>Translational Psychiatry</t>
        </is>
      </c>
      <c r="M682" s="43" t="inlineStr">
        <is>
          <t>article</t>
        </is>
      </c>
      <c r="N682" s="43" t="inlineStr">
        <is>
          <t>Springer Nature</t>
        </is>
      </c>
      <c r="O682" s="43">
        <f>'Actualizacion_430'!B406</f>
        <v/>
      </c>
      <c r="P682" s="41">
        <f>'Actualizacion_430'!C406</f>
        <v/>
      </c>
      <c r="Q682" s="43">
        <f>'Actualizacion_430'!D406</f>
        <v/>
      </c>
      <c r="R682" s="43">
        <f>'Actualizacion_430'!E406</f>
        <v/>
      </c>
      <c r="S682" s="41">
        <f>'Actualizacion_430'!G406</f>
        <v/>
      </c>
      <c r="T682" s="41">
        <f>'Actualizacion_430'!I406</f>
        <v/>
      </c>
      <c r="U682" s="41">
        <f>'Actualizacion_430'!J406</f>
        <v/>
      </c>
      <c r="V682" s="43">
        <f>'Actualizacion_430'!K406</f>
        <v/>
      </c>
      <c r="W682" s="43">
        <f>'Actualizacion_430'!L406</f>
        <v/>
      </c>
      <c r="X682" s="43" t="inlineStr">
        <is>
          <t>https://doi.org/10.1038/s41398-025-03566-2</t>
        </is>
      </c>
      <c r="Y682" s="43" t="inlineStr">
        <is>
          <t>doi:10.1038/s41398-025-03566-2</t>
        </is>
      </c>
      <c r="Z682" s="4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AA682" s="43" t="inlineStr">
        <is>
          <t>title_abstract_plus_targeted_primary_source_verification</t>
        </is>
      </c>
      <c r="AB682" s="43">
        <f>COUNTIF($A$2:$A$707,A682)</f>
        <v/>
      </c>
    </row>
    <row r="683" ht="32" customHeight="1">
      <c r="A683" s="43" t="inlineStr">
        <is>
          <t>U-0406</t>
        </is>
      </c>
      <c r="B683" s="43" t="inlineStr">
        <is>
          <t>Update 2026</t>
        </is>
      </c>
      <c r="C683" s="43" t="inlineStr">
        <is>
          <t>New full-text included (open full text)</t>
        </is>
      </c>
      <c r="D683" s="43" t="n">
        <v>406</v>
      </c>
      <c r="E683" s="43" t="n"/>
      <c r="F683" s="43" t="n"/>
      <c r="G683" s="130" t="n">
        <v>406</v>
      </c>
      <c r="H683" s="130" t="n">
        <v>2026</v>
      </c>
      <c r="I683" s="41" t="inlineStr">
        <is>
          <t>NeuroCypher ASD: Machine Learning with Knowledge Graph-Based Representation for ASD Screening in Toddlers</t>
        </is>
      </c>
      <c r="J683" s="43" t="inlineStr">
        <is>
          <t>10.1007/S41666-026-00243-X</t>
        </is>
      </c>
      <c r="K683" s="43" t="inlineStr">
        <is>
          <t>Georgios Bouchouras and Dimitrios Doumanas and Konstantinos Kotis</t>
        </is>
      </c>
      <c r="L683" s="41" t="inlineStr">
        <is>
          <t>Journal of Healthcare Informatics Research</t>
        </is>
      </c>
      <c r="M683" s="43" t="inlineStr">
        <is>
          <t>article</t>
        </is>
      </c>
      <c r="N683" s="43" t="inlineStr">
        <is>
          <t>Springer Science and Business Media Deutschland GmbH</t>
        </is>
      </c>
      <c r="O683" s="43">
        <f>'Actualizacion_430'!B407</f>
        <v/>
      </c>
      <c r="P683" s="41">
        <f>'Actualizacion_430'!C407</f>
        <v/>
      </c>
      <c r="Q683" s="43">
        <f>'Actualizacion_430'!D407</f>
        <v/>
      </c>
      <c r="R683" s="43">
        <f>'Actualizacion_430'!E407</f>
        <v/>
      </c>
      <c r="S683" s="41">
        <f>'Actualizacion_430'!G407</f>
        <v/>
      </c>
      <c r="T683" s="41">
        <f>'Actualizacion_430'!I407</f>
        <v/>
      </c>
      <c r="U683" s="41">
        <f>'Actualizacion_430'!J407</f>
        <v/>
      </c>
      <c r="V683" s="43">
        <f>'Actualizacion_430'!K407</f>
        <v/>
      </c>
      <c r="W683" s="43">
        <f>'Actualizacion_430'!L407</f>
        <v/>
      </c>
      <c r="X683" s="43" t="inlineStr">
        <is>
          <t>https://doi.org/10.1007/S41666-026-00243-X</t>
        </is>
      </c>
      <c r="Y683" s="43" t="inlineStr">
        <is>
          <t>doi:10.1007/s41666-026-00243-x</t>
        </is>
      </c>
      <c r="Z683" s="43"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AA683" s="43" t="inlineStr">
        <is>
          <t>title_abstract_plus_targeted_primary_source_verification</t>
        </is>
      </c>
      <c r="AB683" s="43">
        <f>COUNTIF($A$2:$A$707,A683)</f>
        <v/>
      </c>
    </row>
    <row r="684" ht="32" customHeight="1">
      <c r="A684" s="43" t="inlineStr">
        <is>
          <t>U-0407</t>
        </is>
      </c>
      <c r="B684" s="43" t="inlineStr">
        <is>
          <t>Update 2026</t>
        </is>
      </c>
      <c r="C684" s="43" t="inlineStr">
        <is>
          <t>New record excluded</t>
        </is>
      </c>
      <c r="D684" s="43" t="n">
        <v>407</v>
      </c>
      <c r="E684" s="43" t="n"/>
      <c r="F684" s="43" t="n"/>
      <c r="G684" s="130" t="n">
        <v>407</v>
      </c>
      <c r="H684" s="130" t="n">
        <v>2025</v>
      </c>
      <c r="I684" s="41" t="inlineStr">
        <is>
          <t>Perceptions of Special Education Professionals in the Kingdom of Saudi Arabia Regarding the Integration of Artificial Intelligence in Diagnosing Autism Spectrum Disorder</t>
        </is>
      </c>
      <c r="J684" s="43" t="inlineStr">
        <is>
          <t>10.1007/S10803-025-06947-0</t>
        </is>
      </c>
      <c r="K684" s="43" t="inlineStr">
        <is>
          <t>Reda Ebrahim Mohamed El-Ashram and Ohud Abdulrahman Aldaghmi and Sanaa Mostafa Mohammed</t>
        </is>
      </c>
      <c r="L684" s="41" t="inlineStr">
        <is>
          <t>Journal of Autism and Developmental Disorders</t>
        </is>
      </c>
      <c r="M684" s="43" t="inlineStr">
        <is>
          <t>article</t>
        </is>
      </c>
      <c r="N684" s="43" t="inlineStr">
        <is>
          <t>Springer</t>
        </is>
      </c>
      <c r="O684" s="43">
        <f>'Actualizacion_430'!B408</f>
        <v/>
      </c>
      <c r="P684" s="41">
        <f>'Actualizacion_430'!C408</f>
        <v/>
      </c>
      <c r="Q684" s="43">
        <f>'Actualizacion_430'!D408</f>
        <v/>
      </c>
      <c r="R684" s="43">
        <f>'Actualizacion_430'!E408</f>
        <v/>
      </c>
      <c r="S684" s="41">
        <f>'Actualizacion_430'!G408</f>
        <v/>
      </c>
      <c r="T684" s="41">
        <f>'Actualizacion_430'!I408</f>
        <v/>
      </c>
      <c r="U684" s="41">
        <f>'Actualizacion_430'!J408</f>
        <v/>
      </c>
      <c r="V684" s="43">
        <f>'Actualizacion_430'!K408</f>
        <v/>
      </c>
      <c r="W684" s="43">
        <f>'Actualizacion_430'!L408</f>
        <v/>
      </c>
      <c r="X684" s="43" t="inlineStr">
        <is>
          <t>https://doi.org/10.1007/S10803-025-06947-0</t>
        </is>
      </c>
      <c r="Y684" s="43" t="inlineStr">
        <is>
          <t>doi:10.1007/s10803-025-06947-0</t>
        </is>
      </c>
      <c r="Z684" s="43" t="inlineStr">
        <is>
          <t>Autism spectrum disorder (ASD) diagnosis often presents challenges due to its complexity and reliance on subjective clinical assessments, potentially leading to delays in identification and intervention. Artificial intelligence (AI) holds significant promise for transforming healthcare, including the potential to improve the accuracy, efficiency, and timeliness of ASD diagnosis. This study investigated the perspectives of 423 specialists in special education across the Kingdom of Saudi Arabia (KSA) on the requirements and challenges associated with integrating AI technologies into the ASD diagnostic process. Utilizing a descriptive survey methodology and a authors-developed questionnaire, we explored specialists’ perceptions of AI implementation’s financial, human, and regulatory aspects. According to our research, financial, human, and regulatory resources are seen to be crucial for a successful AI integration. However, a major barrier identified was the lack of awareness among specialists regarding the potential benefits and applications of AI in ASD diagnosis. These findings underscore the need for targeted interventions, including strategic investment in training programs, infrastructure development, and awareness campaigns, to facilitate the seamless integration of AI into the ASD diagnostic landscape in KSA. By addressing these requirements and challenges, we can pave the way for more accurate, efficient, and timely ASD diagnosis, ultimately resulting in better results for families and people with ASD.</t>
        </is>
      </c>
      <c r="AA684" s="43" t="inlineStr">
        <is>
          <t>title_abstract_plus_targeted_primary_source_verification</t>
        </is>
      </c>
      <c r="AB684" s="43">
        <f>COUNTIF($A$2:$A$707,A684)</f>
        <v/>
      </c>
    </row>
    <row r="685" ht="32" customHeight="1">
      <c r="A685" s="43" t="inlineStr">
        <is>
          <t>U-0408</t>
        </is>
      </c>
      <c r="B685" s="43" t="inlineStr">
        <is>
          <t>Update 2026</t>
        </is>
      </c>
      <c r="C685" s="43" t="inlineStr">
        <is>
          <t>New record excluded</t>
        </is>
      </c>
      <c r="D685" s="43" t="n">
        <v>408</v>
      </c>
      <c r="E685" s="43" t="n"/>
      <c r="F685" s="43" t="n"/>
      <c r="G685" s="130" t="n">
        <v>408</v>
      </c>
      <c r="H685" s="130" t="n">
        <v>2026</v>
      </c>
      <c r="I685" s="41" t="inlineStr">
        <is>
          <t>A Comprehensive Survey of Traditional, Machine Learning, Deep Learning, and Federated Learning Methods for Multimodal Autism Spectrum Disorder Diagnosis</t>
        </is>
      </c>
      <c r="J685" s="43" t="inlineStr">
        <is>
          <t>10.1007/978-3-032-26269-1_13</t>
        </is>
      </c>
      <c r="K685" s="43" t="inlineStr">
        <is>
          <t>A Sathish Kumar and Malmathanraj Ramnathan and Avik Hati and P Palanisamy</t>
        </is>
      </c>
      <c r="L685" s="41" t="n"/>
      <c r="M685" s="43" t="inlineStr">
        <is>
          <t>article</t>
        </is>
      </c>
      <c r="N685" s="43" t="n"/>
      <c r="O685" s="43">
        <f>'Actualizacion_430'!B409</f>
        <v/>
      </c>
      <c r="P685" s="41">
        <f>'Actualizacion_430'!C409</f>
        <v/>
      </c>
      <c r="Q685" s="43">
        <f>'Actualizacion_430'!D409</f>
        <v/>
      </c>
      <c r="R685" s="43">
        <f>'Actualizacion_430'!E409</f>
        <v/>
      </c>
      <c r="S685" s="41">
        <f>'Actualizacion_430'!G409</f>
        <v/>
      </c>
      <c r="T685" s="41">
        <f>'Actualizacion_430'!I409</f>
        <v/>
      </c>
      <c r="U685" s="41">
        <f>'Actualizacion_430'!J409</f>
        <v/>
      </c>
      <c r="V685" s="43">
        <f>'Actualizacion_430'!K409</f>
        <v/>
      </c>
      <c r="W685" s="43">
        <f>'Actualizacion_430'!L409</f>
        <v/>
      </c>
      <c r="X685" s="43" t="inlineStr">
        <is>
          <t>https://link.springer.com/10.1007/978-3-032-26269-1_13</t>
        </is>
      </c>
      <c r="Y685" s="43" t="inlineStr">
        <is>
          <t>doi:10.1007/978-3-032-26269-1_13</t>
        </is>
      </c>
      <c r="Z685" s="43" t="n"/>
      <c r="AA685" s="43" t="inlineStr">
        <is>
          <t>title_abstract_plus_targeted_primary_source_verification</t>
        </is>
      </c>
      <c r="AB685" s="43">
        <f>COUNTIF($A$2:$A$707,A685)</f>
        <v/>
      </c>
    </row>
    <row r="686" ht="32" customHeight="1">
      <c r="A686" s="43" t="inlineStr">
        <is>
          <t>U-0409</t>
        </is>
      </c>
      <c r="B686" s="43" t="inlineStr">
        <is>
          <t>Update 2026</t>
        </is>
      </c>
      <c r="C686" s="43" t="inlineStr">
        <is>
          <t>New provisional candidate</t>
        </is>
      </c>
      <c r="D686" s="43" t="n">
        <v>409</v>
      </c>
      <c r="E686" s="43" t="n"/>
      <c r="F686" s="43" t="n"/>
      <c r="G686" s="130" t="n">
        <v>409</v>
      </c>
      <c r="H686" s="130" t="n">
        <v>2025</v>
      </c>
      <c r="I686" s="41" t="inlineStr">
        <is>
          <t>Assessing the Efficacy of Deep Learning Algorithms for Behavioral and Neurological Markers in Autism Diagnosis in Children</t>
        </is>
      </c>
      <c r="J686" s="43" t="inlineStr">
        <is>
          <t>10.1007/978-981-96-6297-5_20</t>
        </is>
      </c>
      <c r="K686" s="43" t="inlineStr">
        <is>
          <t>Neetigya Maurya and Namrata Nagpal and Gauri Gupta and Meenakshi Srivastava</t>
        </is>
      </c>
      <c r="L686" s="41" t="inlineStr">
        <is>
          <t>Lecture Notes in Networks and Systems</t>
        </is>
      </c>
      <c r="M686" s="43" t="inlineStr">
        <is>
          <t>article</t>
        </is>
      </c>
      <c r="N686" s="43" t="inlineStr">
        <is>
          <t>Springer Science and Business Media Deutschland GmbH</t>
        </is>
      </c>
      <c r="O686" s="43">
        <f>'Actualizacion_430'!B410</f>
        <v/>
      </c>
      <c r="P686" s="41">
        <f>'Actualizacion_430'!C410</f>
        <v/>
      </c>
      <c r="Q686" s="43">
        <f>'Actualizacion_430'!D410</f>
        <v/>
      </c>
      <c r="R686" s="43">
        <f>'Actualizacion_430'!E410</f>
        <v/>
      </c>
      <c r="S686" s="41">
        <f>'Actualizacion_430'!G410</f>
        <v/>
      </c>
      <c r="T686" s="41">
        <f>'Actualizacion_430'!I410</f>
        <v/>
      </c>
      <c r="U686" s="41">
        <f>'Actualizacion_430'!J410</f>
        <v/>
      </c>
      <c r="V686" s="43">
        <f>'Actualizacion_430'!K410</f>
        <v/>
      </c>
      <c r="W686" s="43">
        <f>'Actualizacion_430'!L410</f>
        <v/>
      </c>
      <c r="X686" s="43" t="inlineStr">
        <is>
          <t>https://doi.org/10.1007/978-981-96-6297-5_20</t>
        </is>
      </c>
      <c r="Y686" s="43" t="inlineStr">
        <is>
          <t>doi:10.1007/978-981-96-6297-5_20</t>
        </is>
      </c>
      <c r="Z686" s="43"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AA686" s="43" t="inlineStr">
        <is>
          <t>title_abstract_plus_targeted_primary_source_verification</t>
        </is>
      </c>
      <c r="AB686" s="43">
        <f>COUNTIF($A$2:$A$707,A686)</f>
        <v/>
      </c>
    </row>
    <row r="687" ht="32" customHeight="1">
      <c r="A687" s="43" t="inlineStr">
        <is>
          <t>U-0410</t>
        </is>
      </c>
      <c r="B687" s="43" t="inlineStr">
        <is>
          <t>Update 2026</t>
        </is>
      </c>
      <c r="C687" s="43" t="inlineStr">
        <is>
          <t>New full-text included (open full text)</t>
        </is>
      </c>
      <c r="D687" s="43" t="n">
        <v>410</v>
      </c>
      <c r="E687" s="43" t="n"/>
      <c r="F687" s="43" t="n"/>
      <c r="G687" s="130" t="n">
        <v>410</v>
      </c>
      <c r="H687" s="130" t="n">
        <v>2026</v>
      </c>
      <c r="I687" s="41" t="inlineStr">
        <is>
          <t>Robust deep learning pipeline to improve access to autism triage and diagnosis</t>
        </is>
      </c>
      <c r="J687" s="43" t="inlineStr">
        <is>
          <t>10.1007/S44163-026-01299-9</t>
        </is>
      </c>
      <c r="K687" s="43" t="inlineStr">
        <is>
          <t>Edgar A Wakelin</t>
        </is>
      </c>
      <c r="L687" s="41" t="inlineStr">
        <is>
          <t>Discover Artificial Intelligence</t>
        </is>
      </c>
      <c r="M687" s="43" t="inlineStr">
        <is>
          <t>article</t>
        </is>
      </c>
      <c r="N687" s="43" t="inlineStr">
        <is>
          <t>Springer Nature</t>
        </is>
      </c>
      <c r="O687" s="43">
        <f>'Actualizacion_430'!B411</f>
        <v/>
      </c>
      <c r="P687" s="41">
        <f>'Actualizacion_430'!C411</f>
        <v/>
      </c>
      <c r="Q687" s="43">
        <f>'Actualizacion_430'!D411</f>
        <v/>
      </c>
      <c r="R687" s="43">
        <f>'Actualizacion_430'!E411</f>
        <v/>
      </c>
      <c r="S687" s="41">
        <f>'Actualizacion_430'!G411</f>
        <v/>
      </c>
      <c r="T687" s="41">
        <f>'Actualizacion_430'!I411</f>
        <v/>
      </c>
      <c r="U687" s="41">
        <f>'Actualizacion_430'!J411</f>
        <v/>
      </c>
      <c r="V687" s="43">
        <f>'Actualizacion_430'!K411</f>
        <v/>
      </c>
      <c r="W687" s="43">
        <f>'Actualizacion_430'!L411</f>
        <v/>
      </c>
      <c r="X687" s="43" t="inlineStr">
        <is>
          <t>https://doi.org/10.1007/S44163-026-01299-9</t>
        </is>
      </c>
      <c r="Y687" s="43" t="inlineStr">
        <is>
          <t>doi:10.1007/s44163-026-01299-9</t>
        </is>
      </c>
      <c r="Z687" s="43"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AA687" s="43" t="inlineStr">
        <is>
          <t>title_abstract_plus_targeted_primary_source_verification</t>
        </is>
      </c>
      <c r="AB687" s="43">
        <f>COUNTIF($A$2:$A$707,A687)</f>
        <v/>
      </c>
    </row>
    <row r="688" ht="32" customHeight="1">
      <c r="A688" s="43" t="inlineStr">
        <is>
          <t>U-0411</t>
        </is>
      </c>
      <c r="B688" s="43" t="inlineStr">
        <is>
          <t>Update 2026</t>
        </is>
      </c>
      <c r="C688" s="43" t="inlineStr">
        <is>
          <t>New provisional candidate</t>
        </is>
      </c>
      <c r="D688" s="43" t="n">
        <v>411</v>
      </c>
      <c r="E688" s="43" t="n"/>
      <c r="F688" s="43" t="n"/>
      <c r="G688" s="130" t="n">
        <v>411</v>
      </c>
      <c r="H688" s="130" t="n">
        <v>2025</v>
      </c>
      <c r="I688" s="41" t="inlineStr">
        <is>
          <t>Blood-based DNA methylation markers for autism spectrum disorder identification using machine learning</t>
        </is>
      </c>
      <c r="J688" s="43" t="inlineStr">
        <is>
          <t>10.1080/17501911.2025.2557186</t>
        </is>
      </c>
      <c r="K688" s="43" t="inlineStr">
        <is>
          <t>Yahui Yang and Zhiyuan Sun and Fengshu Zhu and Aiguo Chen</t>
        </is>
      </c>
      <c r="L688" s="41" t="inlineStr">
        <is>
          <t>Epigenomics</t>
        </is>
      </c>
      <c r="M688" s="43" t="inlineStr">
        <is>
          <t>article</t>
        </is>
      </c>
      <c r="N688" s="43" t="inlineStr">
        <is>
          <t>Taylor and Francis Ltd.</t>
        </is>
      </c>
      <c r="O688" s="43">
        <f>'Actualizacion_430'!B412</f>
        <v/>
      </c>
      <c r="P688" s="41">
        <f>'Actualizacion_430'!C412</f>
        <v/>
      </c>
      <c r="Q688" s="43">
        <f>'Actualizacion_430'!D412</f>
        <v/>
      </c>
      <c r="R688" s="43">
        <f>'Actualizacion_430'!E412</f>
        <v/>
      </c>
      <c r="S688" s="41">
        <f>'Actualizacion_430'!G412</f>
        <v/>
      </c>
      <c r="T688" s="41">
        <f>'Actualizacion_430'!I412</f>
        <v/>
      </c>
      <c r="U688" s="41">
        <f>'Actualizacion_430'!J412</f>
        <v/>
      </c>
      <c r="V688" s="43">
        <f>'Actualizacion_430'!K412</f>
        <v/>
      </c>
      <c r="W688" s="43">
        <f>'Actualizacion_430'!L412</f>
        <v/>
      </c>
      <c r="X688" s="43" t="inlineStr">
        <is>
          <t>https://doi.org/10.1080/17501911.2025.2557186</t>
        </is>
      </c>
      <c r="Y688" s="43" t="inlineStr">
        <is>
          <t>doi:10.1080/17501911.2025.2557186</t>
        </is>
      </c>
      <c r="Z688" s="43"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AA688" s="43" t="inlineStr">
        <is>
          <t>title_abstract_plus_targeted_primary_source_verification</t>
        </is>
      </c>
      <c r="AB688" s="43">
        <f>COUNTIF($A$2:$A$707,A688)</f>
        <v/>
      </c>
    </row>
    <row r="689" ht="32" customHeight="1">
      <c r="A689" s="43" t="inlineStr">
        <is>
          <t>U-0412</t>
        </is>
      </c>
      <c r="B689" s="43" t="inlineStr">
        <is>
          <t>Update 2026</t>
        </is>
      </c>
      <c r="C689" s="43" t="inlineStr">
        <is>
          <t>New provisional candidate</t>
        </is>
      </c>
      <c r="D689" s="43" t="n">
        <v>412</v>
      </c>
      <c r="E689" s="43" t="n"/>
      <c r="F689" s="43" t="n"/>
      <c r="G689" s="130" t="n">
        <v>412</v>
      </c>
      <c r="H689" s="130" t="n">
        <v>2026</v>
      </c>
      <c r="I689" s="41" t="inlineStr">
        <is>
          <t>Federated Transformer-Based Deep Learning Framework for Secure and Early Autism Diagnosis</t>
        </is>
      </c>
      <c r="J689" s="43" t="inlineStr">
        <is>
          <t>10.1007/S42979-026-04806-Y</t>
        </is>
      </c>
      <c r="K689" s="43" t="inlineStr">
        <is>
          <t>R Maddala Kranthi and R Venkatesan and C Amuthadevi and C Priyadharsini</t>
        </is>
      </c>
      <c r="L689" s="41" t="inlineStr">
        <is>
          <t>SN Computer Science</t>
        </is>
      </c>
      <c r="M689" s="43" t="inlineStr">
        <is>
          <t>article</t>
        </is>
      </c>
      <c r="N689" s="43" t="inlineStr">
        <is>
          <t>Springer</t>
        </is>
      </c>
      <c r="O689" s="43">
        <f>'Actualizacion_430'!B413</f>
        <v/>
      </c>
      <c r="P689" s="41">
        <f>'Actualizacion_430'!C413</f>
        <v/>
      </c>
      <c r="Q689" s="43">
        <f>'Actualizacion_430'!D413</f>
        <v/>
      </c>
      <c r="R689" s="43">
        <f>'Actualizacion_430'!E413</f>
        <v/>
      </c>
      <c r="S689" s="41">
        <f>'Actualizacion_430'!G413</f>
        <v/>
      </c>
      <c r="T689" s="41">
        <f>'Actualizacion_430'!I413</f>
        <v/>
      </c>
      <c r="U689" s="41">
        <f>'Actualizacion_430'!J413</f>
        <v/>
      </c>
      <c r="V689" s="43">
        <f>'Actualizacion_430'!K413</f>
        <v/>
      </c>
      <c r="W689" s="43">
        <f>'Actualizacion_430'!L413</f>
        <v/>
      </c>
      <c r="X689" s="43" t="inlineStr">
        <is>
          <t>https://doi.org/10.1007/S42979-026-04806-Y</t>
        </is>
      </c>
      <c r="Y689" s="43" t="inlineStr">
        <is>
          <t>doi:10.1007/s42979-026-04806-y</t>
        </is>
      </c>
      <c r="Z689" s="43"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AA689" s="43" t="inlineStr">
        <is>
          <t>title_abstract_plus_targeted_primary_source_verification</t>
        </is>
      </c>
      <c r="AB689" s="43">
        <f>COUNTIF($A$2:$A$707,A689)</f>
        <v/>
      </c>
    </row>
    <row r="690" ht="32" customHeight="1">
      <c r="A690" s="43" t="inlineStr">
        <is>
          <t>U-0413</t>
        </is>
      </c>
      <c r="B690" s="43" t="inlineStr">
        <is>
          <t>Update 2026</t>
        </is>
      </c>
      <c r="C690" s="43" t="inlineStr">
        <is>
          <t>New record excluded</t>
        </is>
      </c>
      <c r="D690" s="43" t="n">
        <v>413</v>
      </c>
      <c r="E690" s="43" t="n"/>
      <c r="F690" s="43" t="n"/>
      <c r="G690" s="130" t="n">
        <v>413</v>
      </c>
      <c r="H690" s="130" t="n">
        <v>2025</v>
      </c>
      <c r="I690" s="41" t="inlineStr">
        <is>
          <t>Recent Developments in the Application of Artificial Intelligence and Machine Learning in Early Screening and Diagnosis of Autism</t>
        </is>
      </c>
      <c r="J690" s="43" t="inlineStr">
        <is>
          <t>10.1007/978-1-0716-4690-8_13</t>
        </is>
      </c>
      <c r="K690" s="43" t="inlineStr">
        <is>
          <t>Shyam Sundar Rajagopalan and Sanjay Ghosh</t>
        </is>
      </c>
      <c r="L690" s="41" t="inlineStr">
        <is>
          <t>Methods in Molecular Biology</t>
        </is>
      </c>
      <c r="M690" s="43" t="inlineStr">
        <is>
          <t>article</t>
        </is>
      </c>
      <c r="N690" s="43" t="inlineStr">
        <is>
          <t>Humana Press Inc.</t>
        </is>
      </c>
      <c r="O690" s="43">
        <f>'Actualizacion_430'!B414</f>
        <v/>
      </c>
      <c r="P690" s="41">
        <f>'Actualizacion_430'!C414</f>
        <v/>
      </c>
      <c r="Q690" s="43">
        <f>'Actualizacion_430'!D414</f>
        <v/>
      </c>
      <c r="R690" s="43">
        <f>'Actualizacion_430'!E414</f>
        <v/>
      </c>
      <c r="S690" s="41">
        <f>'Actualizacion_430'!G414</f>
        <v/>
      </c>
      <c r="T690" s="41">
        <f>'Actualizacion_430'!I414</f>
        <v/>
      </c>
      <c r="U690" s="41">
        <f>'Actualizacion_430'!J414</f>
        <v/>
      </c>
      <c r="V690" s="43">
        <f>'Actualizacion_430'!K414</f>
        <v/>
      </c>
      <c r="W690" s="43">
        <f>'Actualizacion_430'!L414</f>
        <v/>
      </c>
      <c r="X690" s="43" t="inlineStr">
        <is>
          <t>https://doi.org/10.1007/978-1-0716-4690-8_13</t>
        </is>
      </c>
      <c r="Y690" s="43" t="inlineStr">
        <is>
          <t>doi:10.1007/978-1-0716-4690-8_13</t>
        </is>
      </c>
      <c r="Z690" s="43" t="inlineStr">
        <is>
          <t>Autism Spectrum Disorder (ASD or Autism) is a neurodevelopmental disorder that is characterized by challenges in social communication skills and the presence of restricted and repetitive behaviors during early childhood. ASD poses a significant public health challenge with increasing prevalence rates worldwide. Early diagnosis and intervention are critical for improving outcomes in children with ASD. However, current diagnostic methods often involve subjective assessments and are time-consuming. Currently, there are no known biomarkers for ASD, and the diagnosis is based on phenotypic manifestations observed by trained clinicians over time. Additionally, the heterogeneity of Autism and associated co-occurring conditions pose further challenges for screening and early detection. Recent advances in Artificial Intelligence (AI) and Machine Learning (ML) are transforming ASD screening and diagnosis. These computational technologies are capable of analyzing complex datasets and multiple modalities, including multi-omics, brain images, behavior assessments, medical and background information, and registry data to identify patterns that may not be evident to clinicians or parents. This article reviews recent developments in the application of AI/ML for ASD screening and early diagnosis. It also covers the use of AI/ML in understanding the biological underpinnings of ASD.</t>
        </is>
      </c>
      <c r="AA690" s="43" t="inlineStr">
        <is>
          <t>title_abstract_plus_targeted_primary_source_verification</t>
        </is>
      </c>
      <c r="AB690" s="43">
        <f>COUNTIF($A$2:$A$707,A690)</f>
        <v/>
      </c>
    </row>
    <row r="691" ht="32" customHeight="1">
      <c r="A691" s="43" t="inlineStr">
        <is>
          <t>U-0414</t>
        </is>
      </c>
      <c r="B691" s="43" t="inlineStr">
        <is>
          <t>Update 2026</t>
        </is>
      </c>
      <c r="C691" s="43" t="inlineStr">
        <is>
          <t>Invalid exported record</t>
        </is>
      </c>
      <c r="D691" s="43" t="n">
        <v>414</v>
      </c>
      <c r="E691" s="43" t="n"/>
      <c r="F691" s="43" t="n"/>
      <c r="G691" s="130" t="n">
        <v>414</v>
      </c>
      <c r="H691" s="130" t="n"/>
      <c r="I691" s="41" t="inlineStr">
        <is>
          <t>(("autism"[Title] OR "autism spectrum disorder"[Title] OR ASD[Title]) AND ("artificial intelligence"[Title/Abstract] OR "machine learning"[Title/Abstract] OR "deep learning"[Title/Abstract] OR "computer vision"[Title/Abstract] OR "natural language pr - S…</t>
        </is>
      </c>
      <c r="J691" s="43" t="n"/>
      <c r="K691" s="43" t="n"/>
      <c r="L691" s="41" t="n"/>
      <c r="M691" s="43" t="inlineStr">
        <is>
          <t>misc</t>
        </is>
      </c>
      <c r="N691" s="43" t="n"/>
      <c r="O691" s="43">
        <f>'Actualizacion_430'!B415</f>
        <v/>
      </c>
      <c r="P691" s="41">
        <f>'Actualizacion_430'!C415</f>
        <v/>
      </c>
      <c r="Q691" s="43">
        <f>'Actualizacion_430'!D415</f>
        <v/>
      </c>
      <c r="R691" s="43">
        <f>'Actualizacion_430'!E415</f>
        <v/>
      </c>
      <c r="S691" s="41">
        <f>'Actualizacion_430'!G415</f>
        <v/>
      </c>
      <c r="T691" s="41">
        <f>'Actualizacion_430'!I415</f>
        <v/>
      </c>
      <c r="U691" s="41">
        <f>'Actualizacion_430'!J415</f>
        <v/>
      </c>
      <c r="V691" s="43">
        <f>'Actualizacion_430'!K415</f>
        <v/>
      </c>
      <c r="W691" s="43">
        <f>'Actualizacion_430'!L415</f>
        <v/>
      </c>
      <c r="X691" s="43"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Y691" s="43" t="inlineStr">
        <is>
          <t>title:autism title or autism spectrum disorder title or asd title and artificial intelligence title abstract or machine learning title abstract or deep learning title abstract or computer vision title abstract or natural language pr s</t>
        </is>
      </c>
      <c r="Z691" s="43" t="n"/>
      <c r="AA691" s="43" t="inlineStr">
        <is>
          <t>title_abstract_plus_targeted_primary_source_verification</t>
        </is>
      </c>
      <c r="AB691" s="43">
        <f>COUNTIF($A$2:$A$707,A691)</f>
        <v/>
      </c>
    </row>
    <row r="692" ht="32" customHeight="1">
      <c r="A692" s="43" t="inlineStr">
        <is>
          <t>U-0415</t>
        </is>
      </c>
      <c r="B692" s="43" t="inlineStr">
        <is>
          <t>Update 2026</t>
        </is>
      </c>
      <c r="C692" s="43" t="inlineStr">
        <is>
          <t>New provisional candidate</t>
        </is>
      </c>
      <c r="D692" s="43" t="n">
        <v>415</v>
      </c>
      <c r="E692" s="43" t="n"/>
      <c r="F692" s="43" t="n"/>
      <c r="G692" s="130" t="n">
        <v>415</v>
      </c>
      <c r="H692" s="130" t="n">
        <v>2025</v>
      </c>
      <c r="I692" s="41" t="inlineStr">
        <is>
          <t>Artificial intelligence-based diagnostic model for autism spectrum disorder using blood biomarkers</t>
        </is>
      </c>
      <c r="J692" s="43" t="inlineStr">
        <is>
          <t>10.1007/S00521-025-11553-3</t>
        </is>
      </c>
      <c r="K692" s="43" t="inlineStr">
        <is>
          <t>Warda M Shaban</t>
        </is>
      </c>
      <c r="L692" s="41" t="inlineStr">
        <is>
          <t>Neural Computing and Applications</t>
        </is>
      </c>
      <c r="M692" s="43" t="inlineStr">
        <is>
          <t>article</t>
        </is>
      </c>
      <c r="N692" s="43" t="inlineStr">
        <is>
          <t>Springer Science and Business Media Deutschland GmbH</t>
        </is>
      </c>
      <c r="O692" s="43">
        <f>'Actualizacion_430'!B416</f>
        <v/>
      </c>
      <c r="P692" s="41">
        <f>'Actualizacion_430'!C416</f>
        <v/>
      </c>
      <c r="Q692" s="43">
        <f>'Actualizacion_430'!D416</f>
        <v/>
      </c>
      <c r="R692" s="43">
        <f>'Actualizacion_430'!E416</f>
        <v/>
      </c>
      <c r="S692" s="41">
        <f>'Actualizacion_430'!G416</f>
        <v/>
      </c>
      <c r="T692" s="41">
        <f>'Actualizacion_430'!I416</f>
        <v/>
      </c>
      <c r="U692" s="41">
        <f>'Actualizacion_430'!J416</f>
        <v/>
      </c>
      <c r="V692" s="43">
        <f>'Actualizacion_430'!K416</f>
        <v/>
      </c>
      <c r="W692" s="43">
        <f>'Actualizacion_430'!L416</f>
        <v/>
      </c>
      <c r="X692" s="43" t="inlineStr">
        <is>
          <t>https://doi.org/10.1007/S00521-025-11553-3</t>
        </is>
      </c>
      <c r="Y692" s="43" t="inlineStr">
        <is>
          <t>doi:10.1007/s00521-025-11553-3</t>
        </is>
      </c>
      <c r="Z692" s="43"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AA692" s="43" t="inlineStr">
        <is>
          <t>title_abstract_plus_targeted_primary_source_verification</t>
        </is>
      </c>
      <c r="AB692" s="43">
        <f>COUNTIF($A$2:$A$707,A692)</f>
        <v/>
      </c>
    </row>
    <row r="693" ht="32" customHeight="1">
      <c r="A693" s="43" t="inlineStr">
        <is>
          <t>U-0416</t>
        </is>
      </c>
      <c r="B693" s="43" t="inlineStr">
        <is>
          <t>Update 2026</t>
        </is>
      </c>
      <c r="C693" s="43" t="inlineStr">
        <is>
          <t>New provisional candidate</t>
        </is>
      </c>
      <c r="D693" s="43" t="n">
        <v>416</v>
      </c>
      <c r="E693" s="43" t="n"/>
      <c r="F693" s="43" t="n"/>
      <c r="G693" s="130" t="n">
        <v>416</v>
      </c>
      <c r="H693" s="130" t="n">
        <v>2026</v>
      </c>
      <c r="I693" s="41" t="inlineStr">
        <is>
          <t>An explainable deep learning framework for screening level autism severity using behavioural data</t>
        </is>
      </c>
      <c r="J693" s="43" t="inlineStr">
        <is>
          <t>10.1007/S42452-026-08352-3</t>
        </is>
      </c>
      <c r="K693" s="43" t="inlineStr">
        <is>
          <t>Vijayalaxmi N Rathod and R H Goudar and Sangeeta Sangani</t>
        </is>
      </c>
      <c r="L693" s="41" t="inlineStr">
        <is>
          <t>Discover Applied Sciences</t>
        </is>
      </c>
      <c r="M693" s="43" t="inlineStr">
        <is>
          <t>article</t>
        </is>
      </c>
      <c r="N693" s="43" t="inlineStr">
        <is>
          <t>Springer Nature</t>
        </is>
      </c>
      <c r="O693" s="43">
        <f>'Actualizacion_430'!B417</f>
        <v/>
      </c>
      <c r="P693" s="41">
        <f>'Actualizacion_430'!C417</f>
        <v/>
      </c>
      <c r="Q693" s="43">
        <f>'Actualizacion_430'!D417</f>
        <v/>
      </c>
      <c r="R693" s="43">
        <f>'Actualizacion_430'!E417</f>
        <v/>
      </c>
      <c r="S693" s="41">
        <f>'Actualizacion_430'!G417</f>
        <v/>
      </c>
      <c r="T693" s="41">
        <f>'Actualizacion_430'!I417</f>
        <v/>
      </c>
      <c r="U693" s="41">
        <f>'Actualizacion_430'!J417</f>
        <v/>
      </c>
      <c r="V693" s="43">
        <f>'Actualizacion_430'!K417</f>
        <v/>
      </c>
      <c r="W693" s="43">
        <f>'Actualizacion_430'!L417</f>
        <v/>
      </c>
      <c r="X693" s="43" t="inlineStr">
        <is>
          <t>https://doi.org/10.1007/S42452-026-08352-3</t>
        </is>
      </c>
      <c r="Y693" s="43" t="inlineStr">
        <is>
          <t>doi:10.1007/s42452-026-08352-3</t>
        </is>
      </c>
      <c r="Z693" s="43"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AA693" s="43" t="inlineStr">
        <is>
          <t>title_abstract_plus_targeted_primary_source_verification</t>
        </is>
      </c>
      <c r="AB693" s="43">
        <f>COUNTIF($A$2:$A$707,A693)</f>
        <v/>
      </c>
    </row>
    <row r="694" ht="32" customHeight="1">
      <c r="A694" s="43" t="inlineStr">
        <is>
          <t>U-0417</t>
        </is>
      </c>
      <c r="B694" s="43" t="inlineStr">
        <is>
          <t>Update 2026</t>
        </is>
      </c>
      <c r="C694" s="43" t="inlineStr">
        <is>
          <t>New full-text included (open full text)</t>
        </is>
      </c>
      <c r="D694" s="43" t="n">
        <v>417</v>
      </c>
      <c r="E694" s="43" t="n"/>
      <c r="F694" s="43" t="n"/>
      <c r="G694" s="130" t="n">
        <v>417</v>
      </c>
      <c r="H694" s="130" t="n">
        <v>2025</v>
      </c>
      <c r="I694" s="41" t="inlineStr">
        <is>
          <t>Perivascular Space Burden in Children With Autism Spectrum Disorder Correlates With Neurodevelopmental Severity</t>
        </is>
      </c>
      <c r="J694" s="43" t="inlineStr">
        <is>
          <t>10.1002/jmri.70023</t>
        </is>
      </c>
      <c r="K694" s="43" t="inlineStr">
        <is>
          <t>Giulia Frigerio and Gloria Rizzato and Denis Peruzzo and Tommaso Ciceri and Elisa Mani and Fabiola Lanteri and Valentina Mariani and Massimo Molteni and Nivedita Agarwal</t>
        </is>
      </c>
      <c r="L694" s="41" t="inlineStr">
        <is>
          <t>Journal of Magnetic Resonance Imaging</t>
        </is>
      </c>
      <c r="M694" s="43" t="inlineStr">
        <is>
          <t>article</t>
        </is>
      </c>
      <c r="N694" s="43" t="inlineStr">
        <is>
          <t>John Wiley and Sons Inc</t>
        </is>
      </c>
      <c r="O694" s="43">
        <f>'Actualizacion_430'!B418</f>
        <v/>
      </c>
      <c r="P694" s="41">
        <f>'Actualizacion_430'!C418</f>
        <v/>
      </c>
      <c r="Q694" s="43">
        <f>'Actualizacion_430'!D418</f>
        <v/>
      </c>
      <c r="R694" s="43">
        <f>'Actualizacion_430'!E418</f>
        <v/>
      </c>
      <c r="S694" s="41">
        <f>'Actualizacion_430'!G418</f>
        <v/>
      </c>
      <c r="T694" s="41">
        <f>'Actualizacion_430'!I418</f>
        <v/>
      </c>
      <c r="U694" s="41">
        <f>'Actualizacion_430'!J418</f>
        <v/>
      </c>
      <c r="V694" s="43">
        <f>'Actualizacion_430'!K418</f>
        <v/>
      </c>
      <c r="W694" s="43">
        <f>'Actualizacion_430'!L418</f>
        <v/>
      </c>
      <c r="X694" s="43" t="inlineStr">
        <is>
          <t>https://doi.org/10.1002/jmri.70023</t>
        </is>
      </c>
      <c r="Y694" s="43" t="inlineStr">
        <is>
          <t>doi:10.1002/jmri.70023</t>
        </is>
      </c>
      <c r="Z694" s="43"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AA694" s="43" t="inlineStr">
        <is>
          <t>title_abstract_plus_targeted_primary_source_verification</t>
        </is>
      </c>
      <c r="AB694" s="43">
        <f>COUNTIF($A$2:$A$707,A694)</f>
        <v/>
      </c>
    </row>
    <row r="695" ht="32" customHeight="1">
      <c r="A695" s="43" t="inlineStr">
        <is>
          <t>U-0418</t>
        </is>
      </c>
      <c r="B695" s="43" t="inlineStr">
        <is>
          <t>Update 2026</t>
        </is>
      </c>
      <c r="C695" s="43" t="inlineStr">
        <is>
          <t>New record excluded</t>
        </is>
      </c>
      <c r="D695" s="43" t="n">
        <v>418</v>
      </c>
      <c r="E695" s="43" t="n"/>
      <c r="F695" s="43" t="n"/>
      <c r="G695" s="130" t="n">
        <v>418</v>
      </c>
      <c r="H695" s="130" t="n">
        <v>2025</v>
      </c>
      <c r="I695" s="41" t="inlineStr">
        <is>
          <t>A Review on Autism Spectrum Disorder Screening by Artificial Intelligence Methods</t>
        </is>
      </c>
      <c r="J695" s="43" t="inlineStr">
        <is>
          <t>10.1007/s10803-024-06429-9</t>
        </is>
      </c>
      <c r="K695" s="43" t="inlineStr">
        <is>
          <t>Si Jia Jia and Jia Qi Jing and Chang Jiang Yang</t>
        </is>
      </c>
      <c r="L695" s="41" t="inlineStr">
        <is>
          <t>Journal of Autism and Developmental Disorders</t>
        </is>
      </c>
      <c r="M695" s="43" t="inlineStr">
        <is>
          <t>article</t>
        </is>
      </c>
      <c r="N695" s="43" t="inlineStr">
        <is>
          <t>Springer</t>
        </is>
      </c>
      <c r="O695" s="43">
        <f>'Actualizacion_430'!B419</f>
        <v/>
      </c>
      <c r="P695" s="41">
        <f>'Actualizacion_430'!C419</f>
        <v/>
      </c>
      <c r="Q695" s="43">
        <f>'Actualizacion_430'!D419</f>
        <v/>
      </c>
      <c r="R695" s="43">
        <f>'Actualizacion_430'!E419</f>
        <v/>
      </c>
      <c r="S695" s="41">
        <f>'Actualizacion_430'!G419</f>
        <v/>
      </c>
      <c r="T695" s="41">
        <f>'Actualizacion_430'!I419</f>
        <v/>
      </c>
      <c r="U695" s="41">
        <f>'Actualizacion_430'!J419</f>
        <v/>
      </c>
      <c r="V695" s="43">
        <f>'Actualizacion_430'!K419</f>
        <v/>
      </c>
      <c r="W695" s="43">
        <f>'Actualizacion_430'!L419</f>
        <v/>
      </c>
      <c r="X695" s="43" t="inlineStr">
        <is>
          <t>https://doi.org/10.1007/s10803-024-06429-9</t>
        </is>
      </c>
      <c r="Y695" s="43" t="inlineStr">
        <is>
          <t>doi:10.1007/s10803-024-06429-9</t>
        </is>
      </c>
      <c r="Z695" s="43" t="inlineStr">
        <is>
          <t>Purpose: With the increasing prevalence of autism spectrum disorders (ASD), the importance of early screening and diagnosis has been subject to considerable discussion. Given the subtle differences between ASD children and typically developing children during the early stages of development, it is imperative to investigate the utilization of automatic recognition methods powered by artificial intelligence. We aim to summarize the research work on this topic and sort out the markers that can be used for identification. Methods: We searched the papers published in the Web of Science, PubMed, Scopus, Medline, SpringerLink, Wiley Online Library, and EBSCO databases from 1st January 2013 to 13th November 2023, and 43 articles were included. Results: These articles mainly divided recognition markers into five categories: gaze behaviors, facial expressions, motor movements, voice features, and task performance. Based on the above markers, the accuracy of artificial intelligence screening ranged from 62.13 to 100%, the sensitivity ranged from 69.67 to 100%, the specificity ranged from 54 to 100%. Conclusion: Therefore, artificial intelligence recognition holds promise as a tool for identifying children with ASD. However, it still needs to continually enhance the screening model and improve accuracy through multimodal screening, thereby facilitating timely intervention and treatment.</t>
        </is>
      </c>
      <c r="AA695" s="43" t="inlineStr">
        <is>
          <t>title_abstract_plus_targeted_primary_source_verification</t>
        </is>
      </c>
      <c r="AB695" s="43">
        <f>COUNTIF($A$2:$A$707,A695)</f>
        <v/>
      </c>
    </row>
    <row r="696" ht="32" customHeight="1">
      <c r="A696" s="43" t="inlineStr">
        <is>
          <t>U-0419</t>
        </is>
      </c>
      <c r="B696" s="43" t="inlineStr">
        <is>
          <t>Update 2026</t>
        </is>
      </c>
      <c r="C696" s="43" t="inlineStr">
        <is>
          <t>New record excluded</t>
        </is>
      </c>
      <c r="D696" s="43" t="n">
        <v>419</v>
      </c>
      <c r="E696" s="43" t="n"/>
      <c r="F696" s="43" t="n"/>
      <c r="G696" s="130" t="n">
        <v>419</v>
      </c>
      <c r="H696" s="130" t="n">
        <v>2026</v>
      </c>
      <c r="I696" s="41" t="inlineStr">
        <is>
          <t>Emerging Role of Artificial Intelligence (AI) in Early Autism Diagnosis: Comprehensive Review</t>
        </is>
      </c>
      <c r="J696" s="43" t="inlineStr">
        <is>
          <t>10.1007/978-3-032-18144-2_16</t>
        </is>
      </c>
      <c r="K696" s="43" t="inlineStr">
        <is>
          <t>Shivani Pant and Anita Gehlot and Rajesh Singh and Shital Yadav and Rahul Mahala and Nagendar Yamsani</t>
        </is>
      </c>
      <c r="L696" s="41" t="inlineStr">
        <is>
          <t>Lecture Notes in Networks and Systems</t>
        </is>
      </c>
      <c r="M696" s="43" t="inlineStr">
        <is>
          <t>article</t>
        </is>
      </c>
      <c r="N696" s="43" t="inlineStr">
        <is>
          <t>Springer Science and Business Media Deutschland GmbH</t>
        </is>
      </c>
      <c r="O696" s="43">
        <f>'Actualizacion_430'!B420</f>
        <v/>
      </c>
      <c r="P696" s="41">
        <f>'Actualizacion_430'!C420</f>
        <v/>
      </c>
      <c r="Q696" s="43">
        <f>'Actualizacion_430'!D420</f>
        <v/>
      </c>
      <c r="R696" s="43">
        <f>'Actualizacion_430'!E420</f>
        <v/>
      </c>
      <c r="S696" s="41">
        <f>'Actualizacion_430'!G420</f>
        <v/>
      </c>
      <c r="T696" s="41">
        <f>'Actualizacion_430'!I420</f>
        <v/>
      </c>
      <c r="U696" s="41">
        <f>'Actualizacion_430'!J420</f>
        <v/>
      </c>
      <c r="V696" s="43">
        <f>'Actualizacion_430'!K420</f>
        <v/>
      </c>
      <c r="W696" s="43">
        <f>'Actualizacion_430'!L420</f>
        <v/>
      </c>
      <c r="X696" s="43" t="inlineStr">
        <is>
          <t>https://doi.org/10.1007/978-3-032-18144-2_16</t>
        </is>
      </c>
      <c r="Y696" s="43" t="inlineStr">
        <is>
          <t>doi:10.1007/978-3-032-18144-2_16</t>
        </is>
      </c>
      <c r="Z696" s="43" t="inlineStr">
        <is>
          <t>SDG 10 aims to reduce inequalities and ensure no one is left behind. Autism, a complex neurological disorder, is found in around 1/100 children worldwide. Early diagnosis is crucial for effective treatment and intervention. Artificial Intelligence (AI) has emerged as a revolutionary tool in ASD research, enhancing early detection mechanisms and improving symptom management. ML, supervised, unsupervised, semi-supervised, and reinforcement learning algorithms are used for image recognition, language understanding, and speech processing. This paper aims to emphasize the role of AI in early autism diagnosis and to identify and evaluate various AI-based algorithms used for accurate autism detection. Autism diagnosis is challenging due to the lack of standard medical tests. AI interventions, such as natural language processing, machine learning and deep learning. Can improve early diagnosis by identifying complex patterns and detecting subtle symptoms. However, issues such as algorithm transparency and data privacy must be addressed. With continued research and ethical AI technology, these algorithms can transform early ASD diagnosis, enabling timely intervention and improved outcomes.</t>
        </is>
      </c>
      <c r="AA696" s="43" t="inlineStr">
        <is>
          <t>title_abstract_plus_targeted_primary_source_verification</t>
        </is>
      </c>
      <c r="AB696" s="43">
        <f>COUNTIF($A$2:$A$707,A696)</f>
        <v/>
      </c>
    </row>
    <row r="697" ht="32" customHeight="1">
      <c r="A697" s="43" t="inlineStr">
        <is>
          <t>U-0420</t>
        </is>
      </c>
      <c r="B697" s="43" t="inlineStr">
        <is>
          <t>Update 2026</t>
        </is>
      </c>
      <c r="C697" s="43" t="inlineStr">
        <is>
          <t>New full-text included (open full text)</t>
        </is>
      </c>
      <c r="D697" s="43" t="n">
        <v>420</v>
      </c>
      <c r="E697" s="43" t="n"/>
      <c r="F697" s="43" t="n"/>
      <c r="G697" s="130" t="n">
        <v>420</v>
      </c>
      <c r="H697" s="130" t="n">
        <v>2025</v>
      </c>
      <c r="I697" s="41" t="inlineStr">
        <is>
          <t>Two-tier nature inspired optimization-driven ensemble of deep learning models for effective autism spectrum disorder diagnosis in disabled persons</t>
        </is>
      </c>
      <c r="J697" s="43" t="inlineStr">
        <is>
          <t>10.1038/S41598-025-93802-Y</t>
        </is>
      </c>
      <c r="K697" s="43" t="inlineStr">
        <is>
          <t>Saud S Alotaibi and Turki Ali Alghamdi and Reem Alharthi</t>
        </is>
      </c>
      <c r="L697" s="41" t="inlineStr">
        <is>
          <t>Scientific Reports</t>
        </is>
      </c>
      <c r="M697" s="43" t="inlineStr">
        <is>
          <t>article</t>
        </is>
      </c>
      <c r="N697" s="43" t="inlineStr">
        <is>
          <t>Nature Research</t>
        </is>
      </c>
      <c r="O697" s="43">
        <f>'Actualizacion_430'!B421</f>
        <v/>
      </c>
      <c r="P697" s="41">
        <f>'Actualizacion_430'!C421</f>
        <v/>
      </c>
      <c r="Q697" s="43">
        <f>'Actualizacion_430'!D421</f>
        <v/>
      </c>
      <c r="R697" s="43">
        <f>'Actualizacion_430'!E421</f>
        <v/>
      </c>
      <c r="S697" s="41">
        <f>'Actualizacion_430'!G421</f>
        <v/>
      </c>
      <c r="T697" s="41">
        <f>'Actualizacion_430'!I421</f>
        <v/>
      </c>
      <c r="U697" s="41">
        <f>'Actualizacion_430'!J421</f>
        <v/>
      </c>
      <c r="V697" s="43">
        <f>'Actualizacion_430'!K421</f>
        <v/>
      </c>
      <c r="W697" s="43">
        <f>'Actualizacion_430'!L421</f>
        <v/>
      </c>
      <c r="X697" s="43" t="inlineStr">
        <is>
          <t>https://doi.org/10.1038/S41598-025-93802-Y</t>
        </is>
      </c>
      <c r="Y697" s="43" t="inlineStr">
        <is>
          <t>doi:10.1038/s41598-025-93802-y</t>
        </is>
      </c>
      <c r="Z697" s="43"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AA697" s="43" t="inlineStr">
        <is>
          <t>title_abstract_plus_targeted_primary_source_verification</t>
        </is>
      </c>
      <c r="AB697" s="43">
        <f>COUNTIF($A$2:$A$707,A697)</f>
        <v/>
      </c>
    </row>
    <row r="698" ht="32" customHeight="1">
      <c r="A698" s="43" t="inlineStr">
        <is>
          <t>U-0421</t>
        </is>
      </c>
      <c r="B698" s="43" t="inlineStr">
        <is>
          <t>Update 2026</t>
        </is>
      </c>
      <c r="C698" s="43" t="inlineStr">
        <is>
          <t>New provisional candidate</t>
        </is>
      </c>
      <c r="D698" s="43" t="n">
        <v>421</v>
      </c>
      <c r="E698" s="43" t="n"/>
      <c r="F698" s="43" t="n"/>
      <c r="G698" s="130" t="n">
        <v>421</v>
      </c>
      <c r="H698" s="130" t="n">
        <v>2026</v>
      </c>
      <c r="I698" s="41" t="inlineStr">
        <is>
          <t>Edge-Based Robot-Assisted Hand Gesture Recognition for Autism Intervention Using Hybrid Keyframe Selection and Contrastive Learning</t>
        </is>
      </c>
      <c r="J698" s="43" t="inlineStr">
        <is>
          <t>10.1109/TMRB.2026.3680976</t>
        </is>
      </c>
      <c r="K698" s="43" t="inlineStr">
        <is>
          <t>Sougatamoy Biswas and Soumyajeet Mahapatra and Anup Nandy and Asim Kumar Naskar</t>
        </is>
      </c>
      <c r="L698" s="41" t="inlineStr">
        <is>
          <t>IEEE Transactions on Medical Robotics and Bionics</t>
        </is>
      </c>
      <c r="M698" s="43" t="inlineStr">
        <is>
          <t>article</t>
        </is>
      </c>
      <c r="N698" s="43" t="inlineStr">
        <is>
          <t>Institute of Electrical and Electronics Engineers Inc.</t>
        </is>
      </c>
      <c r="O698" s="43">
        <f>'Actualizacion_430'!B422</f>
        <v/>
      </c>
      <c r="P698" s="41">
        <f>'Actualizacion_430'!C422</f>
        <v/>
      </c>
      <c r="Q698" s="43">
        <f>'Actualizacion_430'!D422</f>
        <v/>
      </c>
      <c r="R698" s="43">
        <f>'Actualizacion_430'!E422</f>
        <v/>
      </c>
      <c r="S698" s="41">
        <f>'Actualizacion_430'!G422</f>
        <v/>
      </c>
      <c r="T698" s="41">
        <f>'Actualizacion_430'!I422</f>
        <v/>
      </c>
      <c r="U698" s="41">
        <f>'Actualizacion_430'!J422</f>
        <v/>
      </c>
      <c r="V698" s="43">
        <f>'Actualizacion_430'!K422</f>
        <v/>
      </c>
      <c r="W698" s="43">
        <f>'Actualizacion_430'!L422</f>
        <v/>
      </c>
      <c r="X698" s="43" t="inlineStr">
        <is>
          <t>https://ieeexplore.ieee.org/document/11480896</t>
        </is>
      </c>
      <c r="Y698" s="43" t="inlineStr">
        <is>
          <t>doi:10.1109/tmrb.2026.3680976</t>
        </is>
      </c>
      <c r="Z698" s="43"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AA698" s="43" t="inlineStr">
        <is>
          <t>title_abstract_plus_targeted_primary_source_verification</t>
        </is>
      </c>
      <c r="AB698" s="43">
        <f>COUNTIF($A$2:$A$707,A698)</f>
        <v/>
      </c>
    </row>
    <row r="699" ht="32" customHeight="1">
      <c r="A699" s="43" t="inlineStr">
        <is>
          <t>U-0422</t>
        </is>
      </c>
      <c r="B699" s="43" t="inlineStr">
        <is>
          <t>Update 2026</t>
        </is>
      </c>
      <c r="C699" s="43" t="inlineStr">
        <is>
          <t>New full-text included (open full text)</t>
        </is>
      </c>
      <c r="D699" s="43" t="n">
        <v>422</v>
      </c>
      <c r="E699" s="43" t="n"/>
      <c r="F699" s="43" t="n"/>
      <c r="G699" s="130" t="n">
        <v>422</v>
      </c>
      <c r="H699" s="130" t="n">
        <v>2026</v>
      </c>
      <c r="I699" s="41" t="inlineStr">
        <is>
          <t>MIND-TEA: An Adaptive Multi-Agent Framework for Multimodal Autism Diagnosis</t>
        </is>
      </c>
      <c r="J699" s="43" t="inlineStr">
        <is>
          <t>10.1109/ACCESS.2026.3688987</t>
        </is>
      </c>
      <c r="K699" s="43" t="inlineStr">
        <is>
          <t>Evandro Carvalho De Andrade and Francisco Nauber Bernardo Gois and Joaquim Celestino Júnior and Thiago Damasceno Faria Bluhm and João Alexandre Lobo Marques and Arthur Magalhães Da Silva</t>
        </is>
      </c>
      <c r="L699" s="41" t="inlineStr">
        <is>
          <t>IEEE Access</t>
        </is>
      </c>
      <c r="M699" s="43" t="inlineStr">
        <is>
          <t>article</t>
        </is>
      </c>
      <c r="N699" s="43" t="inlineStr">
        <is>
          <t>Institute of Electrical and Electronics Engineers Inc.</t>
        </is>
      </c>
      <c r="O699" s="43">
        <f>'Actualizacion_430'!B423</f>
        <v/>
      </c>
      <c r="P699" s="41">
        <f>'Actualizacion_430'!C423</f>
        <v/>
      </c>
      <c r="Q699" s="43">
        <f>'Actualizacion_430'!D423</f>
        <v/>
      </c>
      <c r="R699" s="43">
        <f>'Actualizacion_430'!E423</f>
        <v/>
      </c>
      <c r="S699" s="41">
        <f>'Actualizacion_430'!G423</f>
        <v/>
      </c>
      <c r="T699" s="41">
        <f>'Actualizacion_430'!I423</f>
        <v/>
      </c>
      <c r="U699" s="41">
        <f>'Actualizacion_430'!J423</f>
        <v/>
      </c>
      <c r="V699" s="43">
        <f>'Actualizacion_430'!K423</f>
        <v/>
      </c>
      <c r="W699" s="43">
        <f>'Actualizacion_430'!L423</f>
        <v/>
      </c>
      <c r="X699" s="43" t="inlineStr">
        <is>
          <t>https://ieeexplore.ieee.org/document/11499363</t>
        </is>
      </c>
      <c r="Y699" s="43" t="inlineStr">
        <is>
          <t>doi:10.1109/access.2026.3688987</t>
        </is>
      </c>
      <c r="Z699" s="43"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AA699" s="43" t="inlineStr">
        <is>
          <t>title_abstract_plus_targeted_primary_source_verification</t>
        </is>
      </c>
      <c r="AB699" s="43">
        <f>COUNTIF($A$2:$A$707,A699)</f>
        <v/>
      </c>
    </row>
    <row r="700" ht="32" customHeight="1">
      <c r="A700" s="43" t="inlineStr">
        <is>
          <t>U-0423</t>
        </is>
      </c>
      <c r="B700" s="43" t="inlineStr">
        <is>
          <t>Update 2026</t>
        </is>
      </c>
      <c r="C700" s="43" t="inlineStr">
        <is>
          <t>New provisional candidate</t>
        </is>
      </c>
      <c r="D700" s="43" t="n">
        <v>423</v>
      </c>
      <c r="E700" s="43" t="n"/>
      <c r="F700" s="43" t="n"/>
      <c r="G700" s="130" t="n">
        <v>423</v>
      </c>
      <c r="H700" s="130" t="n">
        <v>2026</v>
      </c>
      <c r="I700" s="41" t="inlineStr">
        <is>
          <t>Toward a Smartwatch-Based System for Automated Social Interaction Monitoring in Autism</t>
        </is>
      </c>
      <c r="J700" s="43" t="inlineStr">
        <is>
          <t>10.1109/ACCESS.2026.3674057</t>
        </is>
      </c>
      <c r="K700" s="43" t="inlineStr">
        <is>
          <t>Srinivas Goud Kalagotla and Fang Wang and Kirti Datla and Bradley J Ferguson and David Q Beversdorf</t>
        </is>
      </c>
      <c r="L700" s="41" t="inlineStr">
        <is>
          <t>IEEE Access</t>
        </is>
      </c>
      <c r="M700" s="43" t="inlineStr">
        <is>
          <t>article</t>
        </is>
      </c>
      <c r="N700" s="43" t="inlineStr">
        <is>
          <t>Institute of Electrical and Electronics Engineers Inc.</t>
        </is>
      </c>
      <c r="O700" s="43">
        <f>'Actualizacion_430'!B424</f>
        <v/>
      </c>
      <c r="P700" s="41">
        <f>'Actualizacion_430'!C424</f>
        <v/>
      </c>
      <c r="Q700" s="43">
        <f>'Actualizacion_430'!D424</f>
        <v/>
      </c>
      <c r="R700" s="43">
        <f>'Actualizacion_430'!E424</f>
        <v/>
      </c>
      <c r="S700" s="41">
        <f>'Actualizacion_430'!G424</f>
        <v/>
      </c>
      <c r="T700" s="41">
        <f>'Actualizacion_430'!I424</f>
        <v/>
      </c>
      <c r="U700" s="41">
        <f>'Actualizacion_430'!J424</f>
        <v/>
      </c>
      <c r="V700" s="43">
        <f>'Actualizacion_430'!K424</f>
        <v/>
      </c>
      <c r="W700" s="43">
        <f>'Actualizacion_430'!L424</f>
        <v/>
      </c>
      <c r="X700" s="43" t="inlineStr">
        <is>
          <t>https://ieeexplore.ieee.org/document/11433679</t>
        </is>
      </c>
      <c r="Y700" s="43" t="inlineStr">
        <is>
          <t>doi:10.1109/access.2026.3674057</t>
        </is>
      </c>
      <c r="Z700" s="43"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AA700" s="43" t="inlineStr">
        <is>
          <t>title_abstract_plus_targeted_primary_source_verification</t>
        </is>
      </c>
      <c r="AB700" s="43">
        <f>COUNTIF($A$2:$A$707,A700)</f>
        <v/>
      </c>
    </row>
    <row r="701" ht="32" customHeight="1">
      <c r="A701" s="43" t="inlineStr">
        <is>
          <t>U-0424</t>
        </is>
      </c>
      <c r="B701" s="43" t="inlineStr">
        <is>
          <t>Update 2026</t>
        </is>
      </c>
      <c r="C701" s="43" t="inlineStr">
        <is>
          <t>New full-text included (open full text)</t>
        </is>
      </c>
      <c r="D701" s="43" t="n">
        <v>424</v>
      </c>
      <c r="E701" s="43" t="n"/>
      <c r="F701" s="43" t="n"/>
      <c r="G701" s="130" t="n">
        <v>424</v>
      </c>
      <c r="H701" s="130" t="n">
        <v>2025</v>
      </c>
      <c r="I701" s="41" t="inlineStr">
        <is>
          <t>Interpretable Autism Screening via Object-Based Analysis of Child-Drawn Sketches</t>
        </is>
      </c>
      <c r="J701" s="43" t="inlineStr">
        <is>
          <t>10.1109/ACCESS.2025.3642950</t>
        </is>
      </c>
      <c r="K701" s="43" t="inlineStr">
        <is>
          <t>Tae Gyun Lee and Jang Hee Yoo</t>
        </is>
      </c>
      <c r="L701" s="41" t="inlineStr">
        <is>
          <t>IEEE Access</t>
        </is>
      </c>
      <c r="M701" s="43" t="inlineStr">
        <is>
          <t>article</t>
        </is>
      </c>
      <c r="N701" s="43" t="inlineStr">
        <is>
          <t>Institute of Electrical and Electronics Engineers Inc.</t>
        </is>
      </c>
      <c r="O701" s="43">
        <f>'Actualizacion_430'!B425</f>
        <v/>
      </c>
      <c r="P701" s="41">
        <f>'Actualizacion_430'!C425</f>
        <v/>
      </c>
      <c r="Q701" s="43">
        <f>'Actualizacion_430'!D425</f>
        <v/>
      </c>
      <c r="R701" s="43">
        <f>'Actualizacion_430'!E425</f>
        <v/>
      </c>
      <c r="S701" s="41">
        <f>'Actualizacion_430'!G425</f>
        <v/>
      </c>
      <c r="T701" s="41">
        <f>'Actualizacion_430'!I425</f>
        <v/>
      </c>
      <c r="U701" s="41">
        <f>'Actualizacion_430'!J425</f>
        <v/>
      </c>
      <c r="V701" s="43">
        <f>'Actualizacion_430'!K425</f>
        <v/>
      </c>
      <c r="W701" s="43">
        <f>'Actualizacion_430'!L425</f>
        <v/>
      </c>
      <c r="X701" s="43" t="inlineStr">
        <is>
          <t>https://ieeexplore.ieee.org/document/11298160</t>
        </is>
      </c>
      <c r="Y701" s="43" t="inlineStr">
        <is>
          <t>doi:10.1109/access.2025.3642950</t>
        </is>
      </c>
      <c r="Z701" s="43"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AA701" s="43" t="inlineStr">
        <is>
          <t>title_abstract_plus_targeted_primary_source_verification</t>
        </is>
      </c>
      <c r="AB701" s="43">
        <f>COUNTIF($A$2:$A$707,A701)</f>
        <v/>
      </c>
    </row>
    <row r="702" ht="32" customHeight="1">
      <c r="A702" s="43" t="inlineStr">
        <is>
          <t>U-0425</t>
        </is>
      </c>
      <c r="B702" s="43" t="inlineStr">
        <is>
          <t>Update 2026</t>
        </is>
      </c>
      <c r="C702" s="43" t="inlineStr">
        <is>
          <t>New full-text included (open full text)</t>
        </is>
      </c>
      <c r="D702" s="43" t="n">
        <v>425</v>
      </c>
      <c r="E702" s="43" t="n"/>
      <c r="F702" s="43" t="n"/>
      <c r="G702" s="130" t="n">
        <v>425</v>
      </c>
      <c r="H702" s="130" t="n">
        <v>2025</v>
      </c>
      <c r="I702" s="41" t="inlineStr">
        <is>
          <t>Bridging Deep Learning and Quantum Computing for EEG-Driven P300 Targeted ASD Response Detection</t>
        </is>
      </c>
      <c r="J702" s="43" t="inlineStr">
        <is>
          <t>10.1109/ACCESS.2025.3646589</t>
        </is>
      </c>
      <c r="K702" s="43" t="inlineStr">
        <is>
          <t>Sapthak Mohajon Turjya and Mulham Fawakherji</t>
        </is>
      </c>
      <c r="L702" s="41" t="inlineStr">
        <is>
          <t>IEEE Access</t>
        </is>
      </c>
      <c r="M702" s="43" t="inlineStr">
        <is>
          <t>article</t>
        </is>
      </c>
      <c r="N702" s="43" t="inlineStr">
        <is>
          <t>Institute of Electrical and Electronics Engineers Inc.</t>
        </is>
      </c>
      <c r="O702" s="43">
        <f>'Actualizacion_430'!B426</f>
        <v/>
      </c>
      <c r="P702" s="41">
        <f>'Actualizacion_430'!C426</f>
        <v/>
      </c>
      <c r="Q702" s="43">
        <f>'Actualizacion_430'!D426</f>
        <v/>
      </c>
      <c r="R702" s="43">
        <f>'Actualizacion_430'!E426</f>
        <v/>
      </c>
      <c r="S702" s="41">
        <f>'Actualizacion_430'!G426</f>
        <v/>
      </c>
      <c r="T702" s="41">
        <f>'Actualizacion_430'!I426</f>
        <v/>
      </c>
      <c r="U702" s="41">
        <f>'Actualizacion_430'!J426</f>
        <v/>
      </c>
      <c r="V702" s="43">
        <f>'Actualizacion_430'!K426</f>
        <v/>
      </c>
      <c r="W702" s="43">
        <f>'Actualizacion_430'!L426</f>
        <v/>
      </c>
      <c r="X702" s="43" t="inlineStr">
        <is>
          <t>https://ieeexplore.ieee.org/document/11305215</t>
        </is>
      </c>
      <c r="Y702" s="43" t="inlineStr">
        <is>
          <t>doi:10.1109/access.2025.3646589</t>
        </is>
      </c>
      <c r="Z702" s="43"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AA702" s="43" t="inlineStr">
        <is>
          <t>title_abstract_plus_targeted_primary_source_verification</t>
        </is>
      </c>
      <c r="AB702" s="43">
        <f>COUNTIF($A$2:$A$707,A702)</f>
        <v/>
      </c>
    </row>
    <row r="703" ht="32" customHeight="1">
      <c r="A703" s="43" t="inlineStr">
        <is>
          <t>U-0426</t>
        </is>
      </c>
      <c r="B703" s="43" t="inlineStr">
        <is>
          <t>Update 2026</t>
        </is>
      </c>
      <c r="C703" s="43" t="inlineStr">
        <is>
          <t>Duplicate update record</t>
        </is>
      </c>
      <c r="D703" s="43" t="n">
        <v>426</v>
      </c>
      <c r="E703" s="43" t="n"/>
      <c r="F703" s="43" t="n"/>
      <c r="G703" s="130" t="n">
        <v>426</v>
      </c>
      <c r="H703" s="130" t="n">
        <v>2025</v>
      </c>
      <c r="I703" s="41" t="inlineStr">
        <is>
          <t>Adaptive Multi-Scale Dynamic Graph Representation Learning With Overlapping Community-Awareness for ASD Classification</t>
        </is>
      </c>
      <c r="J703" s="43" t="inlineStr">
        <is>
          <t>10.1109/JBHI.2025.3622540</t>
        </is>
      </c>
      <c r="K703" s="43" t="inlineStr">
        <is>
          <t>Wenwen Zeng and Feiyu Yin and Pengfei Song and Yonghuang Wu and Chengqian Zhao and Guoqing Wu and Jinhua Yu</t>
        </is>
      </c>
      <c r="L703" s="41" t="inlineStr">
        <is>
          <t>IEEE Journal of Biomedical and Health Informatics</t>
        </is>
      </c>
      <c r="M703" s="43" t="inlineStr">
        <is>
          <t>article</t>
        </is>
      </c>
      <c r="N703" s="43" t="inlineStr">
        <is>
          <t>Institute of Electrical and Electronics Engineers Inc.</t>
        </is>
      </c>
      <c r="O703" s="43">
        <f>'Actualizacion_430'!B427</f>
        <v/>
      </c>
      <c r="P703" s="41">
        <f>'Actualizacion_430'!C427</f>
        <v/>
      </c>
      <c r="Q703" s="43">
        <f>'Actualizacion_430'!D427</f>
        <v/>
      </c>
      <c r="R703" s="43">
        <f>'Actualizacion_430'!E427</f>
        <v/>
      </c>
      <c r="S703" s="41">
        <f>'Actualizacion_430'!G427</f>
        <v/>
      </c>
      <c r="T703" s="41">
        <f>'Actualizacion_430'!I427</f>
        <v/>
      </c>
      <c r="U703" s="41">
        <f>'Actualizacion_430'!J427</f>
        <v/>
      </c>
      <c r="V703" s="43">
        <f>'Actualizacion_430'!K427</f>
        <v/>
      </c>
      <c r="W703" s="43">
        <f>'Actualizacion_430'!L427</f>
        <v/>
      </c>
      <c r="X703" s="43" t="inlineStr">
        <is>
          <t>https://ieeexplore.ieee.org/document/11284680</t>
        </is>
      </c>
      <c r="Y703" s="43" t="inlineStr">
        <is>
          <t>doi:10.1109/jbhi.2025.3622540</t>
        </is>
      </c>
      <c r="Z703"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AA703" s="43" t="inlineStr">
        <is>
          <t>title_abstract_plus_targeted_primary_source_verification</t>
        </is>
      </c>
      <c r="AB703" s="43">
        <f>COUNTIF($A$2:$A$707,A703)</f>
        <v/>
      </c>
    </row>
    <row r="704" ht="32" customHeight="1">
      <c r="A704" s="43" t="inlineStr">
        <is>
          <t>U-0427</t>
        </is>
      </c>
      <c r="B704" s="43" t="inlineStr">
        <is>
          <t>Update 2026</t>
        </is>
      </c>
      <c r="C704" s="43" t="inlineStr">
        <is>
          <t>New full-text included (open full text)</t>
        </is>
      </c>
      <c r="D704" s="43" t="n">
        <v>427</v>
      </c>
      <c r="E704" s="43" t="n"/>
      <c r="F704" s="43" t="n"/>
      <c r="G704" s="130" t="n">
        <v>427</v>
      </c>
      <c r="H704" s="130" t="n">
        <v>2026</v>
      </c>
      <c r="I704" s="41" t="inlineStr">
        <is>
          <t>A Hybrid Multi-Branch Deep Learning Model for Autism Spectrum Disorder Detection Using Spatiotemporal Gait Analysis</t>
        </is>
      </c>
      <c r="J704" s="43" t="inlineStr">
        <is>
          <t>10.1109/ACCESS.2026.3704046</t>
        </is>
      </c>
      <c r="K704" s="43" t="inlineStr">
        <is>
          <t>Ayagoz Mukhanova and Aizat Amirbay and Zhazira Taszhurekova and Abdugani Kholbekov and Khilola Khaydarova and Sabokhat Kalanova and Gulzira Abdikerimova and Aidana Akhmetova and Rohaya Latip and Makbal Baibulova</t>
        </is>
      </c>
      <c r="L704" s="41" t="inlineStr">
        <is>
          <t>IEEE Access</t>
        </is>
      </c>
      <c r="M704" s="43" t="inlineStr">
        <is>
          <t>article</t>
        </is>
      </c>
      <c r="N704" s="43" t="inlineStr">
        <is>
          <t>Institute of Electrical and Electronics Engineers Inc.</t>
        </is>
      </c>
      <c r="O704" s="43">
        <f>'Actualizacion_430'!B428</f>
        <v/>
      </c>
      <c r="P704" s="41">
        <f>'Actualizacion_430'!C428</f>
        <v/>
      </c>
      <c r="Q704" s="43">
        <f>'Actualizacion_430'!D428</f>
        <v/>
      </c>
      <c r="R704" s="43">
        <f>'Actualizacion_430'!E428</f>
        <v/>
      </c>
      <c r="S704" s="41">
        <f>'Actualizacion_430'!G428</f>
        <v/>
      </c>
      <c r="T704" s="41">
        <f>'Actualizacion_430'!I428</f>
        <v/>
      </c>
      <c r="U704" s="41">
        <f>'Actualizacion_430'!J428</f>
        <v/>
      </c>
      <c r="V704" s="43">
        <f>'Actualizacion_430'!K428</f>
        <v/>
      </c>
      <c r="W704" s="43">
        <f>'Actualizacion_430'!L428</f>
        <v/>
      </c>
      <c r="X704" s="43" t="inlineStr">
        <is>
          <t>https://ieeexplore.ieee.org/document/11563754</t>
        </is>
      </c>
      <c r="Y704" s="43" t="inlineStr">
        <is>
          <t>doi:10.1109/access.2026.3704046</t>
        </is>
      </c>
      <c r="Z704" s="43"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AA704" s="43" t="inlineStr">
        <is>
          <t>title_abstract_plus_targeted_primary_source_verification</t>
        </is>
      </c>
      <c r="AB704" s="43">
        <f>COUNTIF($A$2:$A$707,A704)</f>
        <v/>
      </c>
    </row>
    <row r="705" ht="32" customHeight="1">
      <c r="A705" s="43" t="inlineStr">
        <is>
          <t>U-0428</t>
        </is>
      </c>
      <c r="B705" s="43" t="inlineStr">
        <is>
          <t>Update 2026</t>
        </is>
      </c>
      <c r="C705" s="43" t="inlineStr">
        <is>
          <t>New full-text included (open full text)</t>
        </is>
      </c>
      <c r="D705" s="43" t="n">
        <v>428</v>
      </c>
      <c r="E705" s="43" t="n"/>
      <c r="F705" s="43" t="n"/>
      <c r="G705" s="130" t="n">
        <v>428</v>
      </c>
      <c r="H705" s="130" t="n">
        <v>2026</v>
      </c>
      <c r="I705" s="41" t="inlineStr">
        <is>
          <t>Autism Action Dataset (AAD): A Comprehensive Video Benchmark for ASD Behavior Recognition Using Deep Learning</t>
        </is>
      </c>
      <c r="J705" s="43" t="inlineStr">
        <is>
          <t>10.1109/ACCESS.2026.3686583</t>
        </is>
      </c>
      <c r="K705" s="43" t="inlineStr">
        <is>
          <t>Md Arif Shahriar and Md Zasim Uddin and Md Rafiul Islam Rafi and Most Farhana Akter and Fady Alnajjar and Md Atiqur Rahman Ahad</t>
        </is>
      </c>
      <c r="L705" s="41" t="inlineStr">
        <is>
          <t>IEEE Access</t>
        </is>
      </c>
      <c r="M705" s="43" t="inlineStr">
        <is>
          <t>article</t>
        </is>
      </c>
      <c r="N705" s="43" t="inlineStr">
        <is>
          <t>Institute of Electrical and Electronics Engineers Inc.</t>
        </is>
      </c>
      <c r="O705" s="43">
        <f>'Actualizacion_430'!B429</f>
        <v/>
      </c>
      <c r="P705" s="41">
        <f>'Actualizacion_430'!C429</f>
        <v/>
      </c>
      <c r="Q705" s="43">
        <f>'Actualizacion_430'!D429</f>
        <v/>
      </c>
      <c r="R705" s="43">
        <f>'Actualizacion_430'!E429</f>
        <v/>
      </c>
      <c r="S705" s="41">
        <f>'Actualizacion_430'!G429</f>
        <v/>
      </c>
      <c r="T705" s="41">
        <f>'Actualizacion_430'!I429</f>
        <v/>
      </c>
      <c r="U705" s="41">
        <f>'Actualizacion_430'!J429</f>
        <v/>
      </c>
      <c r="V705" s="43">
        <f>'Actualizacion_430'!K429</f>
        <v/>
      </c>
      <c r="W705" s="43">
        <f>'Actualizacion_430'!L429</f>
        <v/>
      </c>
      <c r="X705" s="43" t="inlineStr">
        <is>
          <t>https://ieeexplore.ieee.org/document/11493427</t>
        </is>
      </c>
      <c r="Y705" s="43" t="inlineStr">
        <is>
          <t>doi:10.1109/access.2026.3686583</t>
        </is>
      </c>
      <c r="Z705" s="43"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AA705" s="43" t="inlineStr">
        <is>
          <t>title_abstract_plus_targeted_primary_source_verification</t>
        </is>
      </c>
      <c r="AB705" s="43">
        <f>COUNTIF($A$2:$A$707,A705)</f>
        <v/>
      </c>
    </row>
    <row r="706" ht="32" customHeight="1">
      <c r="A706" s="43" t="inlineStr">
        <is>
          <t>U-0429</t>
        </is>
      </c>
      <c r="B706" s="43" t="inlineStr">
        <is>
          <t>Update 2026</t>
        </is>
      </c>
      <c r="C706" s="43" t="inlineStr">
        <is>
          <t>New full-text included (open full text)</t>
        </is>
      </c>
      <c r="D706" s="43" t="n">
        <v>429</v>
      </c>
      <c r="E706" s="43" t="n"/>
      <c r="F706" s="43" t="n"/>
      <c r="G706" s="130" t="n">
        <v>429</v>
      </c>
      <c r="H706" s="130" t="n">
        <v>2026</v>
      </c>
      <c r="I706" s="41" t="inlineStr">
        <is>
          <t>A Data-Driven Approach for Autism Spectrum Disorder Screening</t>
        </is>
      </c>
      <c r="J706" s="43" t="inlineStr">
        <is>
          <t>10.1109/ACCESS.2026.3650856</t>
        </is>
      </c>
      <c r="K706" s="43" t="inlineStr">
        <is>
          <t>Rafael Stubs Parpinelli and Gabriel Lenz Balatka and Max Hupfeld Toviansky and Maísa Fernandes Gomes and Tatiana Moura De Barros Sanches and Higor Dos Santos Alves and Marlon do Amaral Correa and Ismael Antiqueira Costa</t>
        </is>
      </c>
      <c r="L706" s="41" t="inlineStr">
        <is>
          <t>IEEE Access</t>
        </is>
      </c>
      <c r="M706" s="43" t="inlineStr">
        <is>
          <t>article</t>
        </is>
      </c>
      <c r="N706" s="43" t="inlineStr">
        <is>
          <t>Institute of Electrical and Electronics Engineers Inc.</t>
        </is>
      </c>
      <c r="O706" s="43">
        <f>'Actualizacion_430'!B430</f>
        <v/>
      </c>
      <c r="P706" s="41">
        <f>'Actualizacion_430'!C430</f>
        <v/>
      </c>
      <c r="Q706" s="43">
        <f>'Actualizacion_430'!D430</f>
        <v/>
      </c>
      <c r="R706" s="43">
        <f>'Actualizacion_430'!E430</f>
        <v/>
      </c>
      <c r="S706" s="41">
        <f>'Actualizacion_430'!G430</f>
        <v/>
      </c>
      <c r="T706" s="41">
        <f>'Actualizacion_430'!I430</f>
        <v/>
      </c>
      <c r="U706" s="41">
        <f>'Actualizacion_430'!J430</f>
        <v/>
      </c>
      <c r="V706" s="43">
        <f>'Actualizacion_430'!K430</f>
        <v/>
      </c>
      <c r="W706" s="43">
        <f>'Actualizacion_430'!L430</f>
        <v/>
      </c>
      <c r="X706" s="43" t="inlineStr">
        <is>
          <t>https://ieeexplore.ieee.org/document/11328106</t>
        </is>
      </c>
      <c r="Y706" s="43" t="inlineStr">
        <is>
          <t>doi:10.1109/access.2026.3650856</t>
        </is>
      </c>
      <c r="Z706" s="43"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AA706" s="43" t="inlineStr">
        <is>
          <t>title_abstract_plus_targeted_primary_source_verification</t>
        </is>
      </c>
      <c r="AB706" s="43">
        <f>COUNTIF($A$2:$A$707,A706)</f>
        <v/>
      </c>
    </row>
    <row r="707" ht="32" customHeight="1">
      <c r="A707" s="43" t="inlineStr">
        <is>
          <t>U-0430</t>
        </is>
      </c>
      <c r="B707" s="43" t="inlineStr">
        <is>
          <t>Update 2026</t>
        </is>
      </c>
      <c r="C707" s="43" t="inlineStr">
        <is>
          <t>New record excluded</t>
        </is>
      </c>
      <c r="D707" s="43" t="n">
        <v>430</v>
      </c>
      <c r="E707" s="43" t="n"/>
      <c r="F707" s="43" t="n"/>
      <c r="G707" s="130" t="n">
        <v>430</v>
      </c>
      <c r="H707" s="130" t="n">
        <v>2026</v>
      </c>
      <c r="I707" s="41" t="inlineStr">
        <is>
          <t>Advancing Autism Spectrum Disorder Diagnosis with Multimodal Data: A Survey</t>
        </is>
      </c>
      <c r="J707" s="43" t="inlineStr">
        <is>
          <t>10.1109/OJCS.2026.3666102</t>
        </is>
      </c>
      <c r="K707" s="43" t="inlineStr">
        <is>
          <t>K Namitha and S Girish and M P Anuvind and R S.Harish Kumar and Harishankar Binu Nair and Dhanya Chandran</t>
        </is>
      </c>
      <c r="L707" s="41" t="inlineStr">
        <is>
          <t>IEEE Open Journal of the Computer Society</t>
        </is>
      </c>
      <c r="M707" s="43" t="inlineStr">
        <is>
          <t>article</t>
        </is>
      </c>
      <c r="N707" s="43" t="inlineStr">
        <is>
          <t>Institute of Electrical and Electronics Engineers Inc.</t>
        </is>
      </c>
      <c r="O707" s="43">
        <f>'Actualizacion_430'!B431</f>
        <v/>
      </c>
      <c r="P707" s="41">
        <f>'Actualizacion_430'!C431</f>
        <v/>
      </c>
      <c r="Q707" s="43">
        <f>'Actualizacion_430'!D431</f>
        <v/>
      </c>
      <c r="R707" s="43">
        <f>'Actualizacion_430'!E431</f>
        <v/>
      </c>
      <c r="S707" s="41">
        <f>'Actualizacion_430'!G431</f>
        <v/>
      </c>
      <c r="T707" s="41">
        <f>'Actualizacion_430'!I431</f>
        <v/>
      </c>
      <c r="U707" s="41">
        <f>'Actualizacion_430'!J431</f>
        <v/>
      </c>
      <c r="V707" s="43">
        <f>'Actualizacion_430'!K431</f>
        <v/>
      </c>
      <c r="W707" s="43">
        <f>'Actualizacion_430'!L431</f>
        <v/>
      </c>
      <c r="X707" s="43" t="inlineStr">
        <is>
          <t>https://ieeexplore.ieee.org/document/11398113</t>
        </is>
      </c>
      <c r="Y707" s="43" t="inlineStr">
        <is>
          <t>doi:10.1109/ojcs.2026.3666102</t>
        </is>
      </c>
      <c r="Z707" s="43"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AA707" s="43" t="inlineStr">
        <is>
          <t>title_abstract_plus_targeted_primary_source_verification</t>
        </is>
      </c>
      <c r="AB707" s="43">
        <f>COUNTIF($A$2:$A$707,A707)</f>
        <v/>
      </c>
    </row>
  </sheetData>
  <conditionalFormatting sqref="Q2:Q707">
    <cfRule type="containsText" priority="1" operator="containsText" dxfId="1" text="Provisional include"/>
    <cfRule type="containsText" priority="2" operator="containsText" dxfId="5" text="Excluded"/>
    <cfRule type="containsText" priority="3" operator="containsText" dxfId="3" text="Report not retrieved"/>
    <cfRule type="containsText" priority="4" operator="containsText" dxfId="9" text="Duplicate"/>
    <cfRule type="containsText" priority="5" operator="containsText" dxfId="10" text="Already in base"/>
    <cfRule type="containsText" priority="6" operator="containsText" dxfId="11" text="Invalid"/>
  </conditionalFormatting>
  <conditionalFormatting sqref="T2:T707">
    <cfRule type="containsText" priority="7" operator="containsText" dxfId="3" text="Expression of Concern"/>
    <cfRule type="containsText" priority="8" operator="containsText" dxfId="2" text="Retract"/>
    <cfRule type="containsText" priority="9" operator="containsText" dxfId="5" text="Removal"/>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189"/>
  <sheetViews>
    <sheetView showGridLines="0" workbookViewId="0">
      <selection activeCell="A1" sqref="A1"/>
    </sheetView>
  </sheetViews>
  <sheetFormatPr baseColWidth="8" defaultRowHeight="15"/>
  <cols>
    <col width="10" customWidth="1" min="1" max="1"/>
    <col width="34" customWidth="1" min="2" max="2"/>
    <col width="34" customWidth="1" min="3" max="3"/>
    <col width="55" customWidth="1" min="4" max="4"/>
    <col width="14" customWidth="1" min="5" max="5"/>
    <col width="14" customWidth="1" min="6" max="6"/>
    <col width="9" customWidth="1" min="7" max="7"/>
    <col width="54" customWidth="1" min="8" max="8"/>
    <col width="38" customWidth="1" min="9" max="9"/>
    <col width="31" customWidth="1" min="10" max="10"/>
    <col width="38" customWidth="1" min="11" max="11"/>
    <col width="45" customWidth="1" min="12" max="12"/>
    <col width="58" customWidth="1" min="13" max="13"/>
    <col width="34" customWidth="1" min="14" max="14"/>
  </cols>
  <sheetData>
    <row r="1" ht="38" customHeight="1">
      <c r="A1" s="77" t="inlineStr">
        <is>
          <t>bib_index</t>
        </is>
      </c>
      <c r="B1" s="78" t="inlineStr">
        <is>
          <t>decision_code</t>
        </is>
      </c>
      <c r="C1" s="78" t="inlineStr">
        <is>
          <t>decision</t>
        </is>
      </c>
      <c r="D1" s="78" t="inlineStr">
        <is>
          <t>motivo</t>
        </is>
      </c>
      <c r="E1" s="78" t="inlineStr">
        <is>
          <t>duplicado_de</t>
        </is>
      </c>
      <c r="F1" s="78" t="inlineStr">
        <is>
          <t>study_id_en_276</t>
        </is>
      </c>
      <c r="G1" s="78" t="inlineStr">
        <is>
          <t>año</t>
        </is>
      </c>
      <c r="H1" s="78" t="inlineStr">
        <is>
          <t>título</t>
        </is>
      </c>
      <c r="I1" s="78" t="inlineStr">
        <is>
          <t>autores</t>
        </is>
      </c>
      <c r="J1" s="78" t="inlineStr">
        <is>
          <t>DOI</t>
        </is>
      </c>
      <c r="K1" s="78" t="inlineStr">
        <is>
          <t>revista_o_libro</t>
        </is>
      </c>
      <c r="L1" s="78" t="inlineStr">
        <is>
          <t>URL_fuente</t>
        </is>
      </c>
      <c r="M1" s="78" t="inlineStr">
        <is>
          <t>nota_verificación</t>
        </is>
      </c>
      <c r="N1" s="79" t="inlineStr">
        <is>
          <t>canonical_key</t>
        </is>
      </c>
    </row>
    <row r="2" ht="38" customHeight="1">
      <c r="A2" s="126" t="n">
        <v>2</v>
      </c>
      <c r="B2" s="41" t="inlineStr">
        <is>
          <t>exclude_no_qualifying_ai_application</t>
        </is>
      </c>
      <c r="C2" s="41" t="inlineStr">
        <is>
          <t>Excluir: sin aplicación de IA elegible</t>
        </is>
      </c>
      <c r="D2" s="41" t="inlineStr">
        <is>
          <t>El trabajo no implementa ni evalúa una técnica de IA/ML como componente sustantivo del estudio de ASD.</t>
        </is>
      </c>
      <c r="E2" s="41" t="n"/>
      <c r="F2" s="41" t="n"/>
      <c r="G2" s="126" t="n">
        <v>2025</v>
      </c>
      <c r="H2" s="41" t="inlineStr">
        <is>
          <t>A systematic analysis of effectiveness of music therapy in children with autism spectrum disorder</t>
        </is>
      </c>
      <c r="I2" s="41" t="inlineStr">
        <is>
          <t>Debmitra Ghosh and Biswarup Neogi and Dharmpal Singh</t>
        </is>
      </c>
      <c r="J2" s="41" t="inlineStr">
        <is>
          <t>10.1016/B978-0-443-26480-1.00006-0</t>
        </is>
      </c>
      <c r="K2" s="41" t="inlineStr">
        <is>
          <t>Advancing Healthcare through Decision Intelligence: Machine Learning, Robotics, and Analytics in Biomedical Informatics</t>
        </is>
      </c>
      <c r="L2" s="41" t="inlineStr">
        <is>
          <t>https://www.sciencedirect.com/science/article/pii/B9780443264801000060</t>
        </is>
      </c>
      <c r="M2" s="41" t="n"/>
      <c r="N2" s="41" t="inlineStr">
        <is>
          <t>doi:10.1016/b978-0-443-26480-1.00006-0</t>
        </is>
      </c>
    </row>
    <row r="3" ht="38" customHeight="1">
      <c r="A3" s="126" t="n">
        <v>6</v>
      </c>
      <c r="B3" s="41" t="inlineStr">
        <is>
          <t>exclude_secondary_or_nonempirical_publication</t>
        </is>
      </c>
      <c r="C3" s="41" t="inlineStr">
        <is>
          <t>Excluir: publicación secundaria/no empírica</t>
        </is>
      </c>
      <c r="D3" s="41" t="inlineStr">
        <is>
          <t>Revisión, metaanálisis, encuesta de literatura, protocolo, perspectiva, carta, editorial o capítulo de síntesis sin estudio primario elegible.</t>
        </is>
      </c>
      <c r="E3" s="41" t="n"/>
      <c r="F3" s="41" t="n"/>
      <c r="G3" s="126" t="n">
        <v>2025</v>
      </c>
      <c r="H3" s="41" t="inlineStr">
        <is>
          <t>AI-based non-invasive imaging technologies for early autism spectrum disorder diagnosis: A short review and future directions</t>
        </is>
      </c>
      <c r="I3" s="41" t="inlineStr">
        <is>
          <t>Mostafa Abdelrahim and Mohamed Khudri and Ahmed Elnakib and Mohamed Shehata and Kate Weafer and Ashraf Khalil and Gehad A Saleh and Nihal M Batouty and Mohammed Ghazal and Sohail Contractor and Gregory Barnes and Ayman El-Baz</t>
        </is>
      </c>
      <c r="J3" s="41" t="inlineStr">
        <is>
          <t>10.1016/j.artmed.2025.103074</t>
        </is>
      </c>
      <c r="K3" s="41" t="inlineStr">
        <is>
          <t>Artificial Intelligence in Medicine</t>
        </is>
      </c>
      <c r="L3" s="41" t="inlineStr">
        <is>
          <t>https://www.sciencedirect.com/science/article/pii/S0933365725000090</t>
        </is>
      </c>
      <c r="M3" s="41" t="n"/>
      <c r="N3" s="41" t="inlineStr">
        <is>
          <t>doi:10.1016/j.artmed.2025.103074</t>
        </is>
      </c>
    </row>
    <row r="4" ht="38" customHeight="1">
      <c r="A4" s="126" t="n">
        <v>8</v>
      </c>
      <c r="B4" s="41" t="inlineStr">
        <is>
          <t>exclude_secondary_or_nonempirical_publication</t>
        </is>
      </c>
      <c r="C4" s="41" t="inlineStr">
        <is>
          <t>Excluir: publicación secundaria/no empírica</t>
        </is>
      </c>
      <c r="D4" s="41" t="inlineStr">
        <is>
          <t>Revisión, metaanálisis, encuesta de literatura, protocolo, perspectiva, carta, editorial o capítulo de síntesis sin estudio primario elegible.</t>
        </is>
      </c>
      <c r="E4" s="41" t="n"/>
      <c r="F4" s="41" t="n"/>
      <c r="G4" s="126" t="n">
        <v>2025</v>
      </c>
      <c r="H4" s="41" t="inlineStr">
        <is>
          <t>Artificial intelligence in autism spectrum disorder: A path to early detection and improved outcomes</t>
        </is>
      </c>
      <c r="I4" s="41" t="inlineStr">
        <is>
          <t>Prakriti Pokhrel and Surbhi Joshi and Laraib Fatima</t>
        </is>
      </c>
      <c r="J4" s="41" t="inlineStr">
        <is>
          <t>10.1016/j.ajp.2025.104530</t>
        </is>
      </c>
      <c r="K4" s="41" t="inlineStr">
        <is>
          <t>Asian Journal of Psychiatry</t>
        </is>
      </c>
      <c r="L4" s="41" t="inlineStr">
        <is>
          <t>https://pubmed.ncbi.nlm.nih.gov/40403676/</t>
        </is>
      </c>
      <c r="M4" s="41" t="inlineStr">
        <is>
          <t>PubMed clasifica este registro como Letter (PMID 40403676).</t>
        </is>
      </c>
      <c r="N4" s="41" t="inlineStr">
        <is>
          <t>doi:10.1016/j.ajp.2025.104530</t>
        </is>
      </c>
    </row>
    <row r="5" ht="38" customHeight="1">
      <c r="A5" s="126" t="n">
        <v>9</v>
      </c>
      <c r="B5" s="41" t="inlineStr">
        <is>
          <t>exclude_secondary_or_nonempirical_publication</t>
        </is>
      </c>
      <c r="C5" s="41" t="inlineStr">
        <is>
          <t>Excluir: publicación secundaria/no empírica</t>
        </is>
      </c>
      <c r="D5" s="41" t="inlineStr">
        <is>
          <t>Revisión, metaanálisis, encuesta de literatura, protocolo, perspectiva, carta, editorial o capítulo de síntesis sin estudio primario elegible.</t>
        </is>
      </c>
      <c r="E5" s="41" t="n"/>
      <c r="F5" s="41" t="n"/>
      <c r="G5" s="126" t="n">
        <v>2025</v>
      </c>
      <c r="H5" s="41" t="inlineStr">
        <is>
          <t>Accelerating autism spectrum disorder care: A rapid review of data science applications in diagnosis and intervention</t>
        </is>
      </c>
      <c r="I5" s="41" t="inlineStr">
        <is>
          <t>Mogana Darshini Ganggayah and Diyan Zhao and Ewilly Jie Ying Liew and Nurul Aqilah Mohd Nor and Thayapari Paramasivam and Yu Ying Lee and Nurhasniza Idham Abu Hasan and Shazwani Shaharuddin</t>
        </is>
      </c>
      <c r="J5" s="41" t="inlineStr">
        <is>
          <t>10.1016/j.ajp.2025.104498</t>
        </is>
      </c>
      <c r="K5" s="41" t="inlineStr">
        <is>
          <t>Asian Journal of Psychiatry</t>
        </is>
      </c>
      <c r="L5" s="41" t="inlineStr">
        <is>
          <t>https://www.sciencedirect.com/science/article/pii/S1876201825001418</t>
        </is>
      </c>
      <c r="M5" s="41" t="n"/>
      <c r="N5" s="41" t="inlineStr">
        <is>
          <t>doi:10.1016/j.ajp.2025.104498</t>
        </is>
      </c>
    </row>
    <row r="6" ht="38" customHeight="1">
      <c r="A6" s="126" t="n">
        <v>10</v>
      </c>
      <c r="B6" s="41" t="inlineStr">
        <is>
          <t>exclude_no_qualifying_ai_application</t>
        </is>
      </c>
      <c r="C6" s="41" t="inlineStr">
        <is>
          <t>Excluir: sin aplicación de IA elegible</t>
        </is>
      </c>
      <c r="D6" s="41" t="inlineStr">
        <is>
          <t>El trabajo no implementa ni evalúa una técnica de IA/ML como componente sustantivo del estudio de ASD.</t>
        </is>
      </c>
      <c r="E6" s="41" t="n"/>
      <c r="F6" s="41" t="n"/>
      <c r="G6" s="126" t="n">
        <v>2025</v>
      </c>
      <c r="H6" s="41" t="inlineStr">
        <is>
          <t>Exploring the association between serum magnesium level and autism spectrum disorder using validated spectrofluorimetric method</t>
        </is>
      </c>
      <c r="I6" s="41" t="inlineStr">
        <is>
          <t>Atiah H Almalki and Ahmed K Bamaga and Adnan Alharbi and Maram H Abduljabbar and Reem M Alnemari and Fahad H Baali and Majed A Algarni and Marwa F Ahmed and Sherif Ramzy</t>
        </is>
      </c>
      <c r="J6" s="41" t="inlineStr">
        <is>
          <t>10.1016/j.ab.2024.115755</t>
        </is>
      </c>
      <c r="K6" s="41" t="inlineStr">
        <is>
          <t>Analytical Biochemistry</t>
        </is>
      </c>
      <c r="L6" s="41" t="inlineStr">
        <is>
          <t>https://www.sciencedirect.com/science/article/pii/S0003269724002999</t>
        </is>
      </c>
      <c r="M6" s="41" t="n"/>
      <c r="N6" s="41" t="inlineStr">
        <is>
          <t>doi:10.1016/j.ab.2024.115755</t>
        </is>
      </c>
    </row>
    <row r="7" ht="38" customHeight="1">
      <c r="A7" s="126" t="n">
        <v>18</v>
      </c>
      <c r="B7" s="41" t="inlineStr">
        <is>
          <t>exclude_no_qualifying_ai_application</t>
        </is>
      </c>
      <c r="C7" s="41" t="inlineStr">
        <is>
          <t>Excluir: sin aplicación de IA elegible</t>
        </is>
      </c>
      <c r="D7" s="41" t="inlineStr">
        <is>
          <t>El trabajo no implementa ni evalúa una técnica de IA/ML como componente sustantivo del estudio de ASD.</t>
        </is>
      </c>
      <c r="E7" s="41" t="n"/>
      <c r="F7" s="41" t="n"/>
      <c r="G7" s="126" t="n">
        <v>2025</v>
      </c>
      <c r="H7" s="41" t="inlineStr">
        <is>
          <t>What About Life Skills? Tailoring Interventions for Autism and Beyond</t>
        </is>
      </c>
      <c r="I7" s="41" t="inlineStr">
        <is>
          <t>Elaine B Clarke and Amie Duncan and Catherine Lord</t>
        </is>
      </c>
      <c r="J7" s="41" t="inlineStr">
        <is>
          <t>10.1016/j.jaac.2024.12.012</t>
        </is>
      </c>
      <c r="K7" s="41" t="inlineStr">
        <is>
          <t>Journal of the American Academy of Child and Adolescent Psychiatry</t>
        </is>
      </c>
      <c r="L7" s="41" t="inlineStr">
        <is>
          <t>https://www.sciencedirect.com/science/article/pii/S0890856725000851</t>
        </is>
      </c>
      <c r="M7" s="41" t="n"/>
      <c r="N7" s="41" t="inlineStr">
        <is>
          <t>doi:10.1016/j.jaac.2024.12.012</t>
        </is>
      </c>
    </row>
    <row r="8" ht="38" customHeight="1">
      <c r="A8" s="126" t="n">
        <v>22</v>
      </c>
      <c r="B8" s="41" t="inlineStr">
        <is>
          <t>exclude_secondary_or_nonempirical_publication</t>
        </is>
      </c>
      <c r="C8" s="41" t="inlineStr">
        <is>
          <t>Excluir: publicación secundaria/no empírica</t>
        </is>
      </c>
      <c r="D8" s="41" t="inlineStr">
        <is>
          <t>Revisión, metaanálisis, encuesta de literatura, protocolo, perspectiva, carta, editorial o capítulo de síntesis sin estudio primario elegible.</t>
        </is>
      </c>
      <c r="E8" s="41" t="n"/>
      <c r="F8" s="41" t="n"/>
      <c r="G8" s="126" t="n">
        <v>2025</v>
      </c>
      <c r="H8" s="41" t="inlineStr">
        <is>
          <t>Latest clinical frontiers related to autism diagnostic strategies</t>
        </is>
      </c>
      <c r="I8" s="41"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J8" s="41" t="inlineStr">
        <is>
          <t>10.1016/j.xcrm.2024.101916</t>
        </is>
      </c>
      <c r="K8" s="41" t="inlineStr">
        <is>
          <t>Cell Reports Medicine</t>
        </is>
      </c>
      <c r="L8" s="41" t="inlineStr">
        <is>
          <t>https://www.sciencedirect.com/science/article/pii/S2666379124006876</t>
        </is>
      </c>
      <c r="M8" s="41" t="n"/>
      <c r="N8" s="41" t="inlineStr">
        <is>
          <t>doi:10.1016/j.xcrm.2024.101916</t>
        </is>
      </c>
    </row>
    <row r="9" ht="38" customHeight="1">
      <c r="A9" s="126" t="n">
        <v>24</v>
      </c>
      <c r="B9" s="41" t="inlineStr">
        <is>
          <t>exclude_out_of_scope_topic_or_population</t>
        </is>
      </c>
      <c r="C9" s="41" t="inlineStr">
        <is>
          <t>Excluir: tema/población fuera de alcance</t>
        </is>
      </c>
      <c r="D9" s="41" t="inlineStr">
        <is>
          <t>No estudia ASD en el sentido del protocolo, usa otro significado de ASD o aborda otra población/resultado sin aplicación pertinente al proceso ASD.</t>
        </is>
      </c>
      <c r="E9" s="41" t="n"/>
      <c r="F9" s="41" t="n"/>
      <c r="G9" s="126" t="n">
        <v>2026</v>
      </c>
      <c r="H9" s="41" t="inlineStr">
        <is>
          <t>Families Moving Forward Connect mHealth Intervention for Caregivers of Children With Fetal Alcohol Spectrum Disorders: Randomized Controlled Trial</t>
        </is>
      </c>
      <c r="I9" s="41" t="inlineStr">
        <is>
          <t>Christie L M Petrenko and Madeline N Rockhold and Julianne M Myers and Cristiano Tapparello and Carson Kautz-Turnbull and Emily Speybroeck and Zhi Li and Lynn L Cole and Heather Carmichael Olson</t>
        </is>
      </c>
      <c r="J9" s="41" t="inlineStr">
        <is>
          <t>10.2196/73647</t>
        </is>
      </c>
      <c r="K9" s="41" t="inlineStr">
        <is>
          <t>JMIR mHealth and uHealth</t>
        </is>
      </c>
      <c r="L9" s="41" t="inlineStr">
        <is>
          <t>https://doi.org/10.2196/73647</t>
        </is>
      </c>
      <c r="M9" s="41" t="n"/>
      <c r="N9" s="41" t="inlineStr">
        <is>
          <t>doi:10.2196/73647</t>
        </is>
      </c>
    </row>
    <row r="10" ht="38" customHeight="1">
      <c r="A10" s="126" t="n">
        <v>25</v>
      </c>
      <c r="B10" s="41" t="inlineStr">
        <is>
          <t>exclude_out_of_scope_topic_or_population</t>
        </is>
      </c>
      <c r="C10" s="41" t="inlineStr">
        <is>
          <t>Excluir: tema/población fuera de alcance</t>
        </is>
      </c>
      <c r="D10" s="41" t="inlineStr">
        <is>
          <t>No estudia ASD en el sentido del protocolo, usa otro significado de ASD o aborda otra población/resultado sin aplicación pertinente al proceso ASD.</t>
        </is>
      </c>
      <c r="E10" s="41" t="n"/>
      <c r="F10" s="41" t="n"/>
      <c r="G10" s="126" t="n">
        <v>2026</v>
      </c>
      <c r="H10" s="41" t="inlineStr">
        <is>
          <t>Assessment of the Cultural Nuances in COVID-19 Vaccine Uptake Through a Comparative Analysis of English and Spanish Facebook Posts in Tarrant County, Texas: Longitudinal Study</t>
        </is>
      </c>
      <c r="I10" s="41" t="inlineStr">
        <is>
          <t>Ana Aleksandric and Anisha Dangal and Shirin Nilizadeh and Gabriela Mustata Wilson</t>
        </is>
      </c>
      <c r="J10" s="41" t="inlineStr">
        <is>
          <t>10.2196/72465</t>
        </is>
      </c>
      <c r="K10" s="41" t="inlineStr">
        <is>
          <t>Online Journal of Public Health Informatics</t>
        </is>
      </c>
      <c r="L10" s="41" t="inlineStr">
        <is>
          <t>https://doi.org/10.2196/72465</t>
        </is>
      </c>
      <c r="M10" s="41" t="n"/>
      <c r="N10" s="41" t="inlineStr">
        <is>
          <t>doi:10.2196/72465</t>
        </is>
      </c>
    </row>
    <row r="11" ht="38" customHeight="1">
      <c r="A11" s="126" t="n">
        <v>26</v>
      </c>
      <c r="B11" s="41" t="inlineStr">
        <is>
          <t>exclude_integrity_notice_or_retracted</t>
        </is>
      </c>
      <c r="C11" s="41" t="inlineStr">
        <is>
          <t>Excluir por integridad/tipo de registro</t>
        </is>
      </c>
      <c r="D11" s="41" t="inlineStr">
        <is>
          <t>Aviso editorial, corrección, retirada, retractación o artículo retractado; no constituye un estudio nuevo incorporable.</t>
        </is>
      </c>
      <c r="E11" s="41" t="n"/>
      <c r="F11" s="41" t="n"/>
      <c r="G11" s="126" t="n">
        <v>2025</v>
      </c>
      <c r="H11" s="41" t="inlineStr">
        <is>
          <t>Code Error in “Diagnostic Classification and Prognostic Prediction Using Common Genetic Variants in Autism Spectrum Disorder: Genotype-Based Deep Learning”</t>
        </is>
      </c>
      <c r="I11" s="41" t="inlineStr">
        <is>
          <t>Catriona Miller and Theo Portlock and Denis M Nyaga and Greg D Gamble and Justin M O'Sullivan</t>
        </is>
      </c>
      <c r="J11" s="41" t="inlineStr">
        <is>
          <t>10.2196/66556</t>
        </is>
      </c>
      <c r="K11" s="41" t="inlineStr">
        <is>
          <t>JMIR Medical Informatics</t>
        </is>
      </c>
      <c r="L11" s="41" t="inlineStr">
        <is>
          <t>https://www.sciencedirect.com/science/article/pii/S2291969425000845</t>
        </is>
      </c>
      <c r="M11" s="41" t="n"/>
      <c r="N11" s="41" t="inlineStr">
        <is>
          <t>doi:10.2196/66556</t>
        </is>
      </c>
    </row>
    <row r="12" ht="38" customHeight="1">
      <c r="A12" s="126" t="n">
        <v>28</v>
      </c>
      <c r="B12" s="41" t="inlineStr">
        <is>
          <t>exclude_secondary_or_nonempirical_publication</t>
        </is>
      </c>
      <c r="C12" s="41" t="inlineStr">
        <is>
          <t>Excluir: publicación secundaria/no empírica</t>
        </is>
      </c>
      <c r="D12" s="41" t="inlineStr">
        <is>
          <t>Revisión, metaanálisis, encuesta de literatura, protocolo, perspectiva, carta, editorial o capítulo de síntesis sin estudio primario elegible.</t>
        </is>
      </c>
      <c r="E12" s="41" t="n"/>
      <c r="F12" s="41" t="n"/>
      <c r="G12" s="126" t="n">
        <v>2026</v>
      </c>
      <c r="H12" s="41" t="inlineStr">
        <is>
          <t>Barriers and Facilitators to the 3 Sides of Extended Reality-Rehabilitation Adoption: Scoping Review</t>
        </is>
      </c>
      <c r="I12" s="41" t="inlineStr">
        <is>
          <t>Luuk Baltissen and Miranda Stienstra and Lien Denoo and Joris Knoben</t>
        </is>
      </c>
      <c r="J12" s="41" t="inlineStr">
        <is>
          <t>10.2196/80055</t>
        </is>
      </c>
      <c r="K12" s="41" t="inlineStr">
        <is>
          <t>Journal of Medical Internet Research</t>
        </is>
      </c>
      <c r="L12" s="41" t="inlineStr">
        <is>
          <t>https://doi.org/10.2196/80055</t>
        </is>
      </c>
      <c r="M12" s="41" t="n"/>
      <c r="N12" s="41" t="inlineStr">
        <is>
          <t>doi:10.2196/80055</t>
        </is>
      </c>
    </row>
    <row r="13" ht="38" customHeight="1">
      <c r="A13" s="126" t="n">
        <v>29</v>
      </c>
      <c r="B13" s="41" t="inlineStr">
        <is>
          <t>exclude_out_of_scope_topic_or_population</t>
        </is>
      </c>
      <c r="C13" s="41" t="inlineStr">
        <is>
          <t>Excluir: tema/población fuera de alcance</t>
        </is>
      </c>
      <c r="D13" s="41" t="inlineStr">
        <is>
          <t>No estudia ASD en el sentido del protocolo, usa otro significado de ASD o aborda otra población/resultado sin aplicación pertinente al proceso ASD.</t>
        </is>
      </c>
      <c r="E13" s="41" t="n"/>
      <c r="F13" s="41" t="n"/>
      <c r="G13" s="126" t="n">
        <v>2026</v>
      </c>
      <c r="H13" s="41" t="inlineStr">
        <is>
          <t>Therapeutic Use of Virtual Reality for Patients With Fibromyalgia and Chronic Neck Pain: Randomized Controlled Trial</t>
        </is>
      </c>
      <c r="I13" s="41"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J13" s="41" t="inlineStr">
        <is>
          <t>10.2196/84364</t>
        </is>
      </c>
      <c r="K13" s="41" t="inlineStr">
        <is>
          <t>JMIR Rehabilitation and Assistive Technologies</t>
        </is>
      </c>
      <c r="L13" s="41" t="inlineStr">
        <is>
          <t>https://doi.org/10.2196/84364</t>
        </is>
      </c>
      <c r="M13" s="41" t="n"/>
      <c r="N13" s="41" t="inlineStr">
        <is>
          <t>doi:10.2196/84364</t>
        </is>
      </c>
    </row>
    <row r="14" ht="38" customHeight="1">
      <c r="A14" s="126" t="n">
        <v>30</v>
      </c>
      <c r="B14" s="41" t="inlineStr">
        <is>
          <t>exclude_secondary_or_nonempirical_publication</t>
        </is>
      </c>
      <c r="C14" s="41" t="inlineStr">
        <is>
          <t>Excluir: publicación secundaria/no empírica</t>
        </is>
      </c>
      <c r="D14" s="41" t="inlineStr">
        <is>
          <t>Revisión, metaanálisis, encuesta de literatura, protocolo, perspectiva, carta, editorial o capítulo de síntesis sin estudio primario elegible.</t>
        </is>
      </c>
      <c r="E14" s="41" t="n"/>
      <c r="F14" s="41" t="n"/>
      <c r="G14" s="126" t="n">
        <v>2025</v>
      </c>
      <c r="H14" s="41" t="inlineStr">
        <is>
          <t>The emergence of artificial intelligence in autism spectrum disorder research: A review of neuro imaging and behavioral applications</t>
        </is>
      </c>
      <c r="I14" s="41" t="inlineStr">
        <is>
          <t>Indra Devi Indra and Durai Raj Vincent Durai Raj</t>
        </is>
      </c>
      <c r="J14" s="41" t="inlineStr">
        <is>
          <t>10.1016/j.cosrev.2024.100718</t>
        </is>
      </c>
      <c r="K14" s="41" t="inlineStr">
        <is>
          <t>Computer Science Review</t>
        </is>
      </c>
      <c r="L14" s="41" t="inlineStr">
        <is>
          <t>https://www.sciencedirect.com/science/article/pii/S1574013724001011</t>
        </is>
      </c>
      <c r="M14" s="41" t="n"/>
      <c r="N14" s="41" t="inlineStr">
        <is>
          <t>doi:10.1016/j.cosrev.2024.100718</t>
        </is>
      </c>
    </row>
    <row r="15" ht="38" customHeight="1">
      <c r="A15" s="126" t="n">
        <v>32</v>
      </c>
      <c r="B15" s="41" t="inlineStr">
        <is>
          <t>exclude_out_of_scope_topic_or_population</t>
        </is>
      </c>
      <c r="C15" s="41" t="inlineStr">
        <is>
          <t>Excluir: tema/población fuera de alcance</t>
        </is>
      </c>
      <c r="D15" s="41" t="inlineStr">
        <is>
          <t>No estudia ASD en el sentido del protocolo, usa otro significado de ASD o aborda otra población/resultado sin aplicación pertinente al proceso ASD.</t>
        </is>
      </c>
      <c r="E15" s="41" t="n"/>
      <c r="F15" s="41" t="n"/>
      <c r="G15" s="126" t="n">
        <v>2026</v>
      </c>
      <c r="H15" s="41" t="inlineStr">
        <is>
          <t>Centering Equity During Health Technology Innovation: Scoping Review of Methods and Research Adjustments to Promote Inclusive Coproduction</t>
        </is>
      </c>
      <c r="I15" s="41"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J15" s="41" t="inlineStr">
        <is>
          <t>10.2196/89596</t>
        </is>
      </c>
      <c r="K15" s="41" t="inlineStr">
        <is>
          <t>Journal of Medical Internet Research</t>
        </is>
      </c>
      <c r="L15" s="41" t="inlineStr">
        <is>
          <t>https://doi.org/10.2196/89596</t>
        </is>
      </c>
      <c r="M15" s="41" t="n"/>
      <c r="N15" s="41" t="inlineStr">
        <is>
          <t>doi:10.2196/89596</t>
        </is>
      </c>
    </row>
    <row r="16" ht="38" customHeight="1">
      <c r="A16" s="126" t="n">
        <v>33</v>
      </c>
      <c r="B16" s="41" t="inlineStr">
        <is>
          <t>exclude_out_of_scope_topic_or_population</t>
        </is>
      </c>
      <c r="C16" s="41" t="inlineStr">
        <is>
          <t>Excluir: tema/población fuera de alcance</t>
        </is>
      </c>
      <c r="D16" s="41" t="inlineStr">
        <is>
          <t>No estudia ASD en el sentido del protocolo, usa otro significado de ASD o aborda otra población/resultado sin aplicación pertinente al proceso ASD.</t>
        </is>
      </c>
      <c r="E16" s="41" t="n"/>
      <c r="F16" s="41" t="n"/>
      <c r="G16" s="126" t="n">
        <v>2026</v>
      </c>
      <c r="H16" s="41" t="inlineStr">
        <is>
          <t>Gamified Assessment of Cognitive Impulsivity in Eating Disorders and Mental Ill-Health: Mixed Methods Study Incorporating Lived Experience Co-Design and Evaluation</t>
        </is>
      </c>
      <c r="I16" s="41" t="inlineStr">
        <is>
          <t>Emily Colton and Courtney McLean and Alexandra Anderson and Lauren Hanegraaf and Antonio Verdejo-Garcia</t>
        </is>
      </c>
      <c r="J16" s="41" t="inlineStr">
        <is>
          <t>10.2196/79784</t>
        </is>
      </c>
      <c r="K16" s="41" t="inlineStr">
        <is>
          <t>JMIR Serious Games</t>
        </is>
      </c>
      <c r="L16" s="41" t="inlineStr">
        <is>
          <t>https://doi.org/10.2196/79784</t>
        </is>
      </c>
      <c r="M16" s="41" t="n"/>
      <c r="N16" s="41" t="inlineStr">
        <is>
          <t>doi:10.2196/79784</t>
        </is>
      </c>
    </row>
    <row r="17" ht="38" customHeight="1">
      <c r="A17" s="126" t="n">
        <v>36</v>
      </c>
      <c r="B17" s="41" t="inlineStr">
        <is>
          <t>exclude_out_of_scope_topic_or_population</t>
        </is>
      </c>
      <c r="C17" s="41" t="inlineStr">
        <is>
          <t>Excluir: tema/población fuera de alcance</t>
        </is>
      </c>
      <c r="D17" s="41" t="inlineStr">
        <is>
          <t>No estudia ASD en el sentido del protocolo, usa otro significado de ASD o aborda otra población/resultado sin aplicación pertinente al proceso ASD.</t>
        </is>
      </c>
      <c r="E17" s="41" t="n"/>
      <c r="F17" s="41" t="n"/>
      <c r="G17" s="126" t="n">
        <v>2026</v>
      </c>
      <c r="H17" s="41" t="inlineStr">
        <is>
          <t>Health Care Professionals' and Patients' Perceptions and Experiences of Who Uses Video Consultations, and Why: Qualitative Study</t>
        </is>
      </c>
      <c r="I17" s="41" t="inlineStr">
        <is>
          <t>Irene Muli and Åsa Cajander and Nadia Davoody and Lovisa Jäderlund Hagstedt and Helena Hvitfeldt and Maria Hägglund and Marina Taloyan</t>
        </is>
      </c>
      <c r="J17" s="41" t="inlineStr">
        <is>
          <t>10.2196/68658</t>
        </is>
      </c>
      <c r="K17" s="41" t="inlineStr">
        <is>
          <t>JMIR Human Factors</t>
        </is>
      </c>
      <c r="L17" s="41" t="inlineStr">
        <is>
          <t>https://doi.org/10.2196/68658</t>
        </is>
      </c>
      <c r="M17" s="41" t="n"/>
      <c r="N17" s="41" t="inlineStr">
        <is>
          <t>doi:10.2196/68658</t>
        </is>
      </c>
    </row>
    <row r="18" ht="38" customHeight="1">
      <c r="A18" s="126" t="n">
        <v>39</v>
      </c>
      <c r="B18" s="41" t="inlineStr">
        <is>
          <t>exclude_out_of_scope_topic_or_population</t>
        </is>
      </c>
      <c r="C18" s="41" t="inlineStr">
        <is>
          <t>Excluir: tema/población fuera de alcance</t>
        </is>
      </c>
      <c r="D18" s="41" t="inlineStr">
        <is>
          <t>No estudia ASD en el sentido del protocolo, usa otro significado de ASD o aborda otra población/resultado sin aplicación pertinente al proceso ASD.</t>
        </is>
      </c>
      <c r="E18" s="41" t="n"/>
      <c r="F18" s="41" t="n"/>
      <c r="G18" s="126" t="n">
        <v>2026</v>
      </c>
      <c r="H18" s="41" t="inlineStr">
        <is>
          <t>Empowering Informal Caregivers of Persons With Early-Stage Dementia by Large Language Models: Mixed Methods Evaluation</t>
        </is>
      </c>
      <c r="I18" s="41" t="inlineStr">
        <is>
          <t>Huayu Zhou and Ziwei Zhu and Kyeung Mi Oh and Sungsoo Ray Hong</t>
        </is>
      </c>
      <c r="J18" s="41" t="inlineStr">
        <is>
          <t>10.2196/79975</t>
        </is>
      </c>
      <c r="K18" s="41" t="inlineStr">
        <is>
          <t>JMIR Formative Research</t>
        </is>
      </c>
      <c r="L18" s="41" t="inlineStr">
        <is>
          <t>https://doi.org/10.2196/79975</t>
        </is>
      </c>
      <c r="M18" s="41" t="n"/>
      <c r="N18" s="41" t="inlineStr">
        <is>
          <t>doi:10.2196/79975</t>
        </is>
      </c>
    </row>
    <row r="19" ht="38" customHeight="1">
      <c r="A19" s="126" t="n">
        <v>40</v>
      </c>
      <c r="B19" s="41" t="inlineStr">
        <is>
          <t>exclude_out_of_scope_topic_or_population</t>
        </is>
      </c>
      <c r="C19" s="41" t="inlineStr">
        <is>
          <t>Excluir: tema/población fuera de alcance</t>
        </is>
      </c>
      <c r="D19" s="41" t="inlineStr">
        <is>
          <t>No estudia ASD en el sentido del protocolo, usa otro significado de ASD o aborda otra población/resultado sin aplicación pertinente al proceso ASD.</t>
        </is>
      </c>
      <c r="E19" s="41" t="n"/>
      <c r="F19" s="41" t="n"/>
      <c r="G19" s="126" t="n">
        <v>2026</v>
      </c>
      <c r="H19" s="41" t="inlineStr">
        <is>
          <t>Striving for Triadic Collaboration in Pediatric Speech Sound Disorder Intervention: Grounded Theory Study</t>
        </is>
      </c>
      <c r="I19" s="41" t="inlineStr">
        <is>
          <t>Soyoung Kyung and Youngsam Min and Byoung-a Min and Yuyoung Kim and Jinwoo Kim</t>
        </is>
      </c>
      <c r="J19" s="41" t="inlineStr">
        <is>
          <t>10.2196/86364</t>
        </is>
      </c>
      <c r="K19" s="41" t="inlineStr">
        <is>
          <t>JMIR Pediatrics and Parenting</t>
        </is>
      </c>
      <c r="L19" s="41" t="inlineStr">
        <is>
          <t>https://pediatrics.jmir.org/2026/1/e86364</t>
        </is>
      </c>
      <c r="M19" s="41" t="n"/>
      <c r="N19" s="41" t="inlineStr">
        <is>
          <t>doi:10.2196/86364</t>
        </is>
      </c>
    </row>
    <row r="20" ht="38" customHeight="1">
      <c r="A20" s="126" t="n">
        <v>43</v>
      </c>
      <c r="B20" s="41" t="inlineStr">
        <is>
          <t>exclude_secondary_or_nonempirical_publication</t>
        </is>
      </c>
      <c r="C20" s="41" t="inlineStr">
        <is>
          <t>Excluir: publicación secundaria/no empírica</t>
        </is>
      </c>
      <c r="D20" s="41" t="inlineStr">
        <is>
          <t>Revisión, metaanálisis, encuesta de literatura, protocolo, perspectiva, carta, editorial o capítulo de síntesis sin estudio primario elegible.</t>
        </is>
      </c>
      <c r="E20" s="41" t="n"/>
      <c r="F20" s="41" t="n"/>
      <c r="G20" s="126" t="n">
        <v>2026</v>
      </c>
      <c r="H20" s="41" t="inlineStr">
        <is>
          <t>Questionnaires Used to Explore the Perspectives of Parents and Health Professionals on Young Children’s Use of Technology: Systematic Review</t>
        </is>
      </c>
      <c r="I20" s="41" t="inlineStr">
        <is>
          <t>Charlotte Lund Rasmussen and Ivan Pui Hung Au and Danica Hendry and Amber Beynon and Sarah Stearne and George Thomas and Kate Mannell and Lisa Kervin and Susan Edwards and Courtenay Harris and Leon Straker and Juliana Zabatiero</t>
        </is>
      </c>
      <c r="J20" s="41" t="inlineStr">
        <is>
          <t>10.2196/84712</t>
        </is>
      </c>
      <c r="K20" s="41" t="inlineStr">
        <is>
          <t>JMIR Pediatrics and Parenting</t>
        </is>
      </c>
      <c r="L20" s="41" t="inlineStr">
        <is>
          <t>https://doi.org/10.2196/84712</t>
        </is>
      </c>
      <c r="M20" s="41" t="n"/>
      <c r="N20" s="41" t="inlineStr">
        <is>
          <t>doi:10.2196/84712</t>
        </is>
      </c>
    </row>
    <row r="21" ht="38" customHeight="1">
      <c r="A21" s="126" t="n">
        <v>44</v>
      </c>
      <c r="B21" s="41" t="inlineStr">
        <is>
          <t>exclude_out_of_scope_topic_or_population</t>
        </is>
      </c>
      <c r="C21" s="41" t="inlineStr">
        <is>
          <t>Excluir: tema/población fuera de alcance</t>
        </is>
      </c>
      <c r="D21" s="41" t="inlineStr">
        <is>
          <t>No estudia ASD en el sentido del protocolo, usa otro significado de ASD o aborda otra población/resultado sin aplicación pertinente al proceso ASD.</t>
        </is>
      </c>
      <c r="E21" s="41" t="n"/>
      <c r="F21" s="41" t="n"/>
      <c r="G21" s="126" t="n">
        <v>2025</v>
      </c>
      <c r="H21" s="41" t="inlineStr">
        <is>
          <t>Counteracting the loss of release for indomethacin-copovidone ASDs</t>
        </is>
      </c>
      <c r="I21" s="41" t="inlineStr">
        <is>
          <t>Dominik Borrmann and Pascal Friedrich and Justin Smuda and Gabriele Sadowski</t>
        </is>
      </c>
      <c r="J21" s="41" t="inlineStr">
        <is>
          <t>10.1016/j.xphs.2024.10.022</t>
        </is>
      </c>
      <c r="K21" s="41" t="inlineStr">
        <is>
          <t>Journal of Pharmaceutical Sciences</t>
        </is>
      </c>
      <c r="L21" s="41" t="inlineStr">
        <is>
          <t>https://www.sciencedirect.com/science/article/pii/S0022354924004726</t>
        </is>
      </c>
      <c r="M21" s="41" t="n"/>
      <c r="N21" s="41" t="inlineStr">
        <is>
          <t>doi:10.1016/j.xphs.2024.10.022</t>
        </is>
      </c>
    </row>
    <row r="22" ht="38" customHeight="1">
      <c r="A22" s="126" t="n">
        <v>48</v>
      </c>
      <c r="B22" s="41" t="inlineStr">
        <is>
          <t>exclude_secondary_or_nonempirical_publication</t>
        </is>
      </c>
      <c r="C22" s="41" t="inlineStr">
        <is>
          <t>Excluir: publicación secundaria/no empírica</t>
        </is>
      </c>
      <c r="D22" s="41" t="inlineStr">
        <is>
          <t>Revisión, metaanálisis, encuesta de literatura, protocolo, perspectiva, carta, editorial o capítulo de síntesis sin estudio primario elegible.</t>
        </is>
      </c>
      <c r="E22" s="41" t="n"/>
      <c r="F22" s="41" t="n"/>
      <c r="G22" s="126" t="n">
        <v>2025</v>
      </c>
      <c r="H22" s="41" t="inlineStr">
        <is>
          <t>Antidepressant and Antipsychotic Drug Use and Cancer Risk: Protocol for an Overview of Systematic Reviews and Meta-Analyses</t>
        </is>
      </c>
      <c r="I22" s="41"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J22" s="41" t="inlineStr">
        <is>
          <t>10.2196/78596</t>
        </is>
      </c>
      <c r="K22" s="41" t="inlineStr">
        <is>
          <t>JMIR Research Protocols</t>
        </is>
      </c>
      <c r="L22" s="41" t="inlineStr">
        <is>
          <t>https://doi.org/10.2196/78596</t>
        </is>
      </c>
      <c r="M22" s="41" t="n"/>
      <c r="N22" s="41" t="inlineStr">
        <is>
          <t>doi:10.2196/78596</t>
        </is>
      </c>
    </row>
    <row r="23" ht="38" customHeight="1">
      <c r="A23" s="126" t="n">
        <v>49</v>
      </c>
      <c r="B23" s="41" t="inlineStr">
        <is>
          <t>exclude_secondary_or_nonempirical_publication</t>
        </is>
      </c>
      <c r="C23" s="41" t="inlineStr">
        <is>
          <t>Excluir: publicación secundaria/no empírica</t>
        </is>
      </c>
      <c r="D23" s="41" t="inlineStr">
        <is>
          <t>Revisión, metaanálisis, encuesta de literatura, protocolo, perspectiva, carta, editorial o capítulo de síntesis sin estudio primario elegible.</t>
        </is>
      </c>
      <c r="E23" s="41" t="n"/>
      <c r="F23" s="41" t="n"/>
      <c r="G23" s="126" t="n">
        <v>2024</v>
      </c>
      <c r="H23" s="41" t="inlineStr">
        <is>
          <t>Using a Rapid Learning Health System for Stratified Care in Emerging Adult Mental Health Services: Protocol for the Implementation of Patient-Reported Outcome Measures</t>
        </is>
      </c>
      <c r="I23" s="41"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J23" s="41" t="inlineStr">
        <is>
          <t>10.2196/51667</t>
        </is>
      </c>
      <c r="K23" s="41" t="inlineStr">
        <is>
          <t>JMIR Research Protocols</t>
        </is>
      </c>
      <c r="L23" s="41" t="inlineStr">
        <is>
          <t>https://doi.org/10.2196/51667</t>
        </is>
      </c>
      <c r="M23" s="41" t="n"/>
      <c r="N23" s="41" t="inlineStr">
        <is>
          <t>doi:10.2196/51667</t>
        </is>
      </c>
    </row>
    <row r="24" ht="38" customHeight="1">
      <c r="A24" s="126" t="n">
        <v>52</v>
      </c>
      <c r="B24" s="41" t="inlineStr">
        <is>
          <t>exclude_secondary_or_nonempirical_publication</t>
        </is>
      </c>
      <c r="C24" s="41" t="inlineStr">
        <is>
          <t>Excluir: publicación secundaria/no empírica</t>
        </is>
      </c>
      <c r="D24" s="41" t="inlineStr">
        <is>
          <t>Revisión, metaanálisis, encuesta de literatura, protocolo, perspectiva, carta, editorial o capítulo de síntesis sin estudio primario elegible.</t>
        </is>
      </c>
      <c r="E24" s="41" t="n"/>
      <c r="F24" s="41" t="n"/>
      <c r="G24" s="126" t="n">
        <v>2026</v>
      </c>
      <c r="H24" s="41" t="inlineStr">
        <is>
          <t>Current Landscape of Mental Health Conversational Agents From a Trauma-Informed Care Lens: Scoping Review</t>
        </is>
      </c>
      <c r="I24" s="41" t="inlineStr">
        <is>
          <t>Faye Kollig and Kira Voelker and Emily Ryan and Rachel Pfafman and Fayika Farhat Nova</t>
        </is>
      </c>
      <c r="J24" s="41" t="inlineStr">
        <is>
          <t>10.2196/77876</t>
        </is>
      </c>
      <c r="K24" s="41" t="inlineStr">
        <is>
          <t>JMIR Mental Health</t>
        </is>
      </c>
      <c r="L24" s="41" t="inlineStr">
        <is>
          <t>https://doi.org/10.2196/77876</t>
        </is>
      </c>
      <c r="M24" s="41" t="n"/>
      <c r="N24" s="41" t="inlineStr">
        <is>
          <t>doi:10.2196/77876</t>
        </is>
      </c>
    </row>
    <row r="25" ht="38" customHeight="1">
      <c r="A25" s="126" t="n">
        <v>53</v>
      </c>
      <c r="B25" s="41" t="inlineStr">
        <is>
          <t>exclude_no_qualifying_ai_application</t>
        </is>
      </c>
      <c r="C25" s="41" t="inlineStr">
        <is>
          <t>Excluir: sin aplicación de IA elegible</t>
        </is>
      </c>
      <c r="D25" s="41" t="inlineStr">
        <is>
          <t>El trabajo no implementa ni evalúa una técnica de IA/ML como componente sustantivo del estudio de ASD.</t>
        </is>
      </c>
      <c r="E25" s="41" t="n"/>
      <c r="F25" s="41" t="n"/>
      <c r="G25" s="126" t="n">
        <v>2025</v>
      </c>
      <c r="H25" s="41" t="inlineStr">
        <is>
          <t>EEG spectral characteristics and asymmetry in pre-school children with autism in awake and sleep stages</t>
        </is>
      </c>
      <c r="I25" s="41" t="inlineStr">
        <is>
          <t>Abhijith Vasista and Sowmyashree Mayur Kaku and Anoop Joseph and Manjula William James and Gosala R K Sarma and Ashok Mysore and Shyam Sundar Rajagopalan</t>
        </is>
      </c>
      <c r="J25" s="41" t="inlineStr">
        <is>
          <t>10.1016/j.reia.2025.202538</t>
        </is>
      </c>
      <c r="K25" s="41" t="inlineStr">
        <is>
          <t>Research in Autism</t>
        </is>
      </c>
      <c r="L25" s="41" t="inlineStr">
        <is>
          <t>https://www.sciencedirect.com/science/article/pii/S3050656525000100</t>
        </is>
      </c>
      <c r="M25" s="41" t="n"/>
      <c r="N25" s="41" t="inlineStr">
        <is>
          <t>doi:10.1016/j.reia.2025.202538</t>
        </is>
      </c>
    </row>
    <row r="26" ht="38" customHeight="1">
      <c r="A26" s="126" t="n">
        <v>54</v>
      </c>
      <c r="B26" s="41" t="inlineStr">
        <is>
          <t>exclude_out_of_scope_topic_or_population</t>
        </is>
      </c>
      <c r="C26" s="41" t="inlineStr">
        <is>
          <t>Excluir: tema/población fuera de alcance</t>
        </is>
      </c>
      <c r="D26" s="41" t="inlineStr">
        <is>
          <t>No estudia ASD en el sentido del protocolo, usa otro significado de ASD o aborda otra población/resultado sin aplicación pertinente al proceso ASD.</t>
        </is>
      </c>
      <c r="E26" s="41" t="n"/>
      <c r="F26" s="41" t="n"/>
      <c r="G26" s="126" t="n">
        <v>2026</v>
      </c>
      <c r="H26" s="41" t="inlineStr">
        <is>
          <t>Psychosocial Stress in the Chinese Community: Speech Analytics Through Linguistic and Acoustic Fusion Using Machine Learning</t>
        </is>
      </c>
      <c r="I26" s="41" t="inlineStr">
        <is>
          <t>Amanda M Y Chu and Benson S Y Lam and Jenny T Y Tsang and Agnes Tiwari and Jacky N L Chan and Mike K P So</t>
        </is>
      </c>
      <c r="J26" s="41" t="inlineStr">
        <is>
          <t>10.2196/91138</t>
        </is>
      </c>
      <c r="K26" s="41" t="inlineStr">
        <is>
          <t>JMIR Biomedical Engineering</t>
        </is>
      </c>
      <c r="L26" s="41" t="inlineStr">
        <is>
          <t>https://doi.org/10.2196/91138</t>
        </is>
      </c>
      <c r="M26" s="41" t="n"/>
      <c r="N26" s="41" t="inlineStr">
        <is>
          <t>doi:10.2196/91138</t>
        </is>
      </c>
    </row>
    <row r="27" ht="38" customHeight="1">
      <c r="A27" s="126" t="n">
        <v>57</v>
      </c>
      <c r="B27" s="41" t="inlineStr">
        <is>
          <t>exclude_secondary_or_nonempirical_publication</t>
        </is>
      </c>
      <c r="C27" s="41" t="inlineStr">
        <is>
          <t>Excluir: publicación secundaria/no empírica</t>
        </is>
      </c>
      <c r="D27" s="41" t="inlineStr">
        <is>
          <t>Revisión, metaanálisis, encuesta de literatura, protocolo, perspectiva, carta, editorial o capítulo de síntesis sin estudio primario elegible.</t>
        </is>
      </c>
      <c r="E27" s="41" t="n"/>
      <c r="F27" s="41" t="n"/>
      <c r="G27" s="126" t="n">
        <v>2026</v>
      </c>
      <c r="H27" s="41" t="inlineStr">
        <is>
          <t>Toward Participatory Precision Health With Co-Designed Recommendations: Systematic Review of Just-in-Time Adaptive Interventions in Adolescents and Young Adults</t>
        </is>
      </c>
      <c r="I27" s="41"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J27" s="41" t="inlineStr">
        <is>
          <t>10.2196/84422</t>
        </is>
      </c>
      <c r="K27" s="41" t="inlineStr">
        <is>
          <t>Journal of Medical Internet Research</t>
        </is>
      </c>
      <c r="L27" s="41" t="inlineStr">
        <is>
          <t>https://doi.org/10.2196/84422</t>
        </is>
      </c>
      <c r="M27" s="41" t="n"/>
      <c r="N27" s="41" t="inlineStr">
        <is>
          <t>doi:10.2196/84422</t>
        </is>
      </c>
    </row>
    <row r="28" ht="38" customHeight="1">
      <c r="A28" s="126" t="n">
        <v>58</v>
      </c>
      <c r="B28" s="41" t="inlineStr">
        <is>
          <t>exclude_out_of_scope_topic_or_population</t>
        </is>
      </c>
      <c r="C28" s="41" t="inlineStr">
        <is>
          <t>Excluir: tema/población fuera de alcance</t>
        </is>
      </c>
      <c r="D28" s="41" t="inlineStr">
        <is>
          <t>No estudia ASD en el sentido del protocolo, usa otro significado de ASD o aborda otra población/resultado sin aplicación pertinente al proceso ASD.</t>
        </is>
      </c>
      <c r="E28" s="41" t="n"/>
      <c r="F28" s="41" t="n"/>
      <c r="G28" s="126" t="n">
        <v>2026</v>
      </c>
      <c r="H28" s="41" t="inlineStr">
        <is>
          <t>Evaluating the Feasibility of Technology-Based Interventions in Disability and Rehabilitation: Definitions, Considerations, and Dimensions</t>
        </is>
      </c>
      <c r="I28" s="41" t="inlineStr">
        <is>
          <t>Josh Shore and Amy S Hwang and Rosalie H Wang</t>
        </is>
      </c>
      <c r="J28" s="41" t="inlineStr">
        <is>
          <t>10.2196/79026</t>
        </is>
      </c>
      <c r="K28" s="41" t="inlineStr">
        <is>
          <t>JMIR Rehabilitation and Assistive Technologies</t>
        </is>
      </c>
      <c r="L28" s="41" t="inlineStr">
        <is>
          <t>https://doi.org/10.2196/79026</t>
        </is>
      </c>
      <c r="M28" s="41" t="n"/>
      <c r="N28" s="41" t="inlineStr">
        <is>
          <t>doi:10.2196/79026</t>
        </is>
      </c>
    </row>
    <row r="29" ht="38" customHeight="1">
      <c r="A29" s="126" t="n">
        <v>61</v>
      </c>
      <c r="B29" s="41" t="inlineStr">
        <is>
          <t>exclude_secondary_or_nonempirical_publication</t>
        </is>
      </c>
      <c r="C29" s="41" t="inlineStr">
        <is>
          <t>Excluir: publicación secundaria/no empírica</t>
        </is>
      </c>
      <c r="D29" s="41" t="inlineStr">
        <is>
          <t>Revisión, metaanálisis, encuesta de literatura, protocolo, perspectiva, carta, editorial o capítulo de síntesis sin estudio primario elegible.</t>
        </is>
      </c>
      <c r="E29" s="41" t="n"/>
      <c r="F29" s="41" t="n"/>
      <c r="G29" s="126" t="n">
        <v>2026</v>
      </c>
      <c r="H29" s="41" t="inlineStr">
        <is>
          <t>Communication Barriers in Patient-Provider Interactions in Health Care: Scoping Review</t>
        </is>
      </c>
      <c r="I29" s="41" t="inlineStr">
        <is>
          <t>Moajjem Hossain Chowdhury and Yunmei Liu</t>
        </is>
      </c>
      <c r="J29" s="41" t="inlineStr">
        <is>
          <t>10.2196/79744</t>
        </is>
      </c>
      <c r="K29" s="41" t="inlineStr">
        <is>
          <t>Journal of Medical Internet Research</t>
        </is>
      </c>
      <c r="L29" s="41" t="inlineStr">
        <is>
          <t>https://doi.org/10.2196/79744</t>
        </is>
      </c>
      <c r="M29" s="41" t="n"/>
      <c r="N29" s="41" t="inlineStr">
        <is>
          <t>doi:10.2196/79744</t>
        </is>
      </c>
    </row>
    <row r="30" ht="38" customHeight="1">
      <c r="A30" s="126" t="n">
        <v>62</v>
      </c>
      <c r="B30" s="41" t="inlineStr">
        <is>
          <t>exclude_out_of_scope_topic_or_population</t>
        </is>
      </c>
      <c r="C30" s="41" t="inlineStr">
        <is>
          <t>Excluir: tema/población fuera de alcance</t>
        </is>
      </c>
      <c r="D30" s="41" t="inlineStr">
        <is>
          <t>No estudia ASD en el sentido del protocolo, usa otro significado de ASD o aborda otra población/resultado sin aplicación pertinente al proceso ASD.</t>
        </is>
      </c>
      <c r="E30" s="41" t="n"/>
      <c r="F30" s="41" t="n"/>
      <c r="G30" s="126" t="n">
        <v>2026</v>
      </c>
      <c r="H30" s="41" t="inlineStr">
        <is>
          <t>“Do It by Myself” or Autonomy, Participation, and Assistive Devices and Technology Needs of Children and Youth With Disabilities: Text Mining Analysis of a National Survey in France</t>
        </is>
      </c>
      <c r="I30" s="41" t="inlineStr">
        <is>
          <t>Johanne Mensah Gourmel and Maxime Bourgain and Maxime Galloy and Mario Veruete and Gwenaël Cornec and Sylvain Brochard and Christelle Pons and Arriel Benis</t>
        </is>
      </c>
      <c r="J30" s="41" t="inlineStr">
        <is>
          <t>10.2196/90708</t>
        </is>
      </c>
      <c r="K30" s="41" t="inlineStr">
        <is>
          <t>JMIR Medical Informatics</t>
        </is>
      </c>
      <c r="L30" s="41" t="inlineStr">
        <is>
          <t>https://doi.org/10.2196/90708</t>
        </is>
      </c>
      <c r="M30" s="41" t="n"/>
      <c r="N30" s="41" t="inlineStr">
        <is>
          <t>doi:10.2196/90708</t>
        </is>
      </c>
    </row>
    <row r="31" ht="38" customHeight="1">
      <c r="A31" s="126" t="n">
        <v>65</v>
      </c>
      <c r="B31" s="41" t="inlineStr">
        <is>
          <t>exclude_out_of_scope_topic_or_population</t>
        </is>
      </c>
      <c r="C31" s="41" t="inlineStr">
        <is>
          <t>Excluir: tema/población fuera de alcance</t>
        </is>
      </c>
      <c r="D31" s="41" t="inlineStr">
        <is>
          <t>No estudia ASD en el sentido del protocolo, usa otro significado de ASD o aborda otra población/resultado sin aplicación pertinente al proceso ASD.</t>
        </is>
      </c>
      <c r="E31" s="41" t="n"/>
      <c r="F31" s="41" t="n"/>
      <c r="G31" s="126" t="n">
        <v>2026</v>
      </c>
      <c r="H31" s="41" t="inlineStr">
        <is>
          <t>Understanding University Students’ Experiences of Engaging With AI and Apps for Their Mental Health and Well-Being: Qualitative Study</t>
        </is>
      </c>
      <c r="I31" s="41" t="inlineStr">
        <is>
          <t>Julia Groot and Ben Ainsworth and Nathalia Gjersoe and Christopher Clarke and Richard Hamshaw and Mark Brosnan</t>
        </is>
      </c>
      <c r="J31" s="41" t="inlineStr">
        <is>
          <t>10.2196/75381</t>
        </is>
      </c>
      <c r="K31" s="41" t="inlineStr">
        <is>
          <t>Journal of Medical Internet Research</t>
        </is>
      </c>
      <c r="L31" s="41" t="inlineStr">
        <is>
          <t>https://doi.org/10.2196/75381</t>
        </is>
      </c>
      <c r="M31" s="41" t="n"/>
      <c r="N31" s="41" t="inlineStr">
        <is>
          <t>doi:10.2196/75381</t>
        </is>
      </c>
    </row>
    <row r="32" ht="38" customHeight="1">
      <c r="A32" s="126" t="n">
        <v>66</v>
      </c>
      <c r="B32" s="41" t="inlineStr">
        <is>
          <t>exclude_out_of_scope_topic_or_population</t>
        </is>
      </c>
      <c r="C32" s="41" t="inlineStr">
        <is>
          <t>Excluir: tema/población fuera de alcance</t>
        </is>
      </c>
      <c r="D32" s="41" t="inlineStr">
        <is>
          <t>No estudia ASD en el sentido del protocolo, usa otro significado de ASD o aborda otra población/resultado sin aplicación pertinente al proceso ASD.</t>
        </is>
      </c>
      <c r="E32" s="41" t="n"/>
      <c r="F32" s="41" t="n"/>
      <c r="G32" s="126" t="n">
        <v>2026</v>
      </c>
      <c r="H32" s="41" t="inlineStr">
        <is>
          <t>Cross-Sectional Evaluation of Medical Disinformation Safeguards in Consumer-Facing Large Language Model Platforms</t>
        </is>
      </c>
      <c r="I32" s="41"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J32" s="41" t="inlineStr">
        <is>
          <t>10.2196/89831</t>
        </is>
      </c>
      <c r="K32" s="41" t="inlineStr">
        <is>
          <t>JMIR Infodemiology</t>
        </is>
      </c>
      <c r="L32" s="41" t="inlineStr">
        <is>
          <t>https://doi.org/10.2196/89831</t>
        </is>
      </c>
      <c r="M32" s="41" t="n"/>
      <c r="N32" s="41" t="inlineStr">
        <is>
          <t>doi:10.2196/89831</t>
        </is>
      </c>
    </row>
    <row r="33" ht="38" customHeight="1">
      <c r="A33" s="126" t="n">
        <v>68</v>
      </c>
      <c r="B33" s="41" t="inlineStr">
        <is>
          <t>exclude_no_qualifying_ai_application</t>
        </is>
      </c>
      <c r="C33" s="41" t="inlineStr">
        <is>
          <t>Excluir: sin aplicación de IA elegible</t>
        </is>
      </c>
      <c r="D33" s="41" t="inlineStr">
        <is>
          <t>El trabajo no implementa ni evalúa una técnica de IA/ML como componente sustantivo del estudio de ASD.</t>
        </is>
      </c>
      <c r="E33" s="41" t="n"/>
      <c r="F33" s="41" t="n"/>
      <c r="G33" s="126" t="n">
        <v>2025</v>
      </c>
      <c r="H33" s="41" t="inlineStr">
        <is>
          <t>Early behavioral specific characteristics of infants under 12 months with a high likelihood of autism spectrum disorder in Japan</t>
        </is>
      </c>
      <c r="I33" s="41" t="inlineStr">
        <is>
          <t>Satoshi BEPPU and Masakazu MIYAMOTO and Etsuko BEPPU</t>
        </is>
      </c>
      <c r="J33" s="41" t="inlineStr">
        <is>
          <t>10.1016/j.reia.2025.202539</t>
        </is>
      </c>
      <c r="K33" s="41" t="inlineStr">
        <is>
          <t>Research in Autism</t>
        </is>
      </c>
      <c r="L33" s="41" t="inlineStr">
        <is>
          <t>https://www.sciencedirect.com/science/article/pii/S3050656525000112</t>
        </is>
      </c>
      <c r="M33" s="41" t="n"/>
      <c r="N33" s="41" t="inlineStr">
        <is>
          <t>doi:10.1016/j.reia.2025.202539</t>
        </is>
      </c>
    </row>
    <row r="34" ht="38" customHeight="1">
      <c r="A34" s="126" t="n">
        <v>69</v>
      </c>
      <c r="B34" s="41" t="inlineStr">
        <is>
          <t>exclude_out_of_scope_topic_or_population</t>
        </is>
      </c>
      <c r="C34" s="41" t="inlineStr">
        <is>
          <t>Excluir: tema/población fuera de alcance</t>
        </is>
      </c>
      <c r="D34" s="41" t="inlineStr">
        <is>
          <t>No estudia ASD en el sentido del protocolo, usa otro significado de ASD o aborda otra población/resultado sin aplicación pertinente al proceso ASD.</t>
        </is>
      </c>
      <c r="E34" s="41" t="n"/>
      <c r="F34" s="41" t="n"/>
      <c r="G34" s="126" t="n">
        <v>2023</v>
      </c>
      <c r="H34" s="41" t="inlineStr">
        <is>
          <t>From Solution Traps to Solution Patchwork: Tensions in Digital Health in the Global Context</t>
        </is>
      </c>
      <c r="I34" s="41" t="inlineStr">
        <is>
          <t>Dario Staehelin and Gianluca Miscione and Mateusz Dolata</t>
        </is>
      </c>
      <c r="J34" s="41" t="inlineStr">
        <is>
          <t>10.2196/82214</t>
        </is>
      </c>
      <c r="K34" s="41" t="inlineStr">
        <is>
          <t>International Conference on Information Systems, ICIS 2023: "Rising like a Phoenix: Emerging from the Pandemic and Reshaping Human Endeavors with Digital Technologies"</t>
        </is>
      </c>
      <c r="L34" s="41" t="inlineStr">
        <is>
          <t>https://doi.org/10.2196/82214</t>
        </is>
      </c>
      <c r="M34" s="41" t="n"/>
      <c r="N34" s="41" t="inlineStr">
        <is>
          <t>doi:10.2196/82214</t>
        </is>
      </c>
    </row>
    <row r="35" ht="38" customHeight="1">
      <c r="A35" s="126" t="n">
        <v>70</v>
      </c>
      <c r="B35" s="41" t="inlineStr">
        <is>
          <t>exclude_secondary_or_nonempirical_publication</t>
        </is>
      </c>
      <c r="C35" s="41" t="inlineStr">
        <is>
          <t>Excluir: publicación secundaria/no empírica</t>
        </is>
      </c>
      <c r="D35" s="41" t="inlineStr">
        <is>
          <t>Revisión, metaanálisis, encuesta de literatura, protocolo, perspectiva, carta, editorial o capítulo de síntesis sin estudio primario elegible.</t>
        </is>
      </c>
      <c r="E35" s="41" t="n"/>
      <c r="F35" s="41" t="n"/>
      <c r="G35" s="126" t="n">
        <v>2025</v>
      </c>
      <c r="H35" s="41" t="inlineStr">
        <is>
          <t>Machine learning in automated diagnosis of autism spectrum disorder: a comprehensive review</t>
        </is>
      </c>
      <c r="I35" s="41" t="inlineStr">
        <is>
          <t>Khosro Rezaee</t>
        </is>
      </c>
      <c r="J35" s="41" t="inlineStr">
        <is>
          <t>10.1016/j.cosrev.2025.100730</t>
        </is>
      </c>
      <c r="K35" s="41" t="inlineStr">
        <is>
          <t>Computer Science Review</t>
        </is>
      </c>
      <c r="L35" s="41" t="inlineStr">
        <is>
          <t>https://www.sciencedirect.com/science/article/pii/S1574013725000073</t>
        </is>
      </c>
      <c r="M35" s="41" t="n"/>
      <c r="N35" s="41" t="inlineStr">
        <is>
          <t>doi:10.1016/j.cosrev.2025.100730</t>
        </is>
      </c>
    </row>
    <row r="36" ht="38" customHeight="1">
      <c r="A36" s="126" t="n">
        <v>71</v>
      </c>
      <c r="B36" s="41" t="inlineStr">
        <is>
          <t>exclude_secondary_or_nonempirical_publication</t>
        </is>
      </c>
      <c r="C36" s="41" t="inlineStr">
        <is>
          <t>Excluir: publicación secundaria/no empírica</t>
        </is>
      </c>
      <c r="D36" s="41" t="inlineStr">
        <is>
          <t>Revisión, metaanálisis, encuesta de literatura, protocolo, perspectiva, carta, editorial o capítulo de síntesis sin estudio primario elegible.</t>
        </is>
      </c>
      <c r="E36" s="41" t="n"/>
      <c r="F36" s="41" t="n"/>
      <c r="G36" s="126" t="n">
        <v>2026</v>
      </c>
      <c r="H36" s="41" t="inlineStr">
        <is>
          <t>Evidence for Digital Mental Health Assessment Tools in the Post–COVID-19 Era: Protocol for a Systematic Review on Diagnostic Accuracy Across Age Groups</t>
        </is>
      </c>
      <c r="I36" s="41" t="inlineStr">
        <is>
          <t>Kathryn Babbitt and Erin Lucy Funnell and Nayra Martin-Key and Eleanor Barker and Sabine Bahn</t>
        </is>
      </c>
      <c r="J36" s="41" t="inlineStr">
        <is>
          <t>10.2196/73492</t>
        </is>
      </c>
      <c r="K36" s="41" t="inlineStr">
        <is>
          <t>JMIR Research Protocols</t>
        </is>
      </c>
      <c r="L36" s="41" t="inlineStr">
        <is>
          <t>https://doi.org/10.2196/73492</t>
        </is>
      </c>
      <c r="M36" s="41" t="n"/>
      <c r="N36" s="41" t="inlineStr">
        <is>
          <t>doi:10.2196/73492</t>
        </is>
      </c>
    </row>
    <row r="37" ht="38" customHeight="1">
      <c r="A37" s="126" t="n">
        <v>73</v>
      </c>
      <c r="B37" s="41" t="inlineStr">
        <is>
          <t>exclude_out_of_scope_topic_or_population</t>
        </is>
      </c>
      <c r="C37" s="41" t="inlineStr">
        <is>
          <t>Excluir: tema/población fuera de alcance</t>
        </is>
      </c>
      <c r="D37" s="41" t="inlineStr">
        <is>
          <t>No estudia ASD en el sentido del protocolo, usa otro significado de ASD o aborda otra población/resultado sin aplicación pertinente al proceso ASD.</t>
        </is>
      </c>
      <c r="E37" s="41" t="n"/>
      <c r="F37" s="41" t="n"/>
      <c r="G37" s="126" t="n">
        <v>2026</v>
      </c>
      <c r="H37" s="41" t="inlineStr">
        <is>
          <t>Understanding Behavioral Influences on Eating Disorders and App Engagement to Inform Eating Disorder App Development: Qualitative Online Focus Groups With Adults With Lived Experience</t>
        </is>
      </c>
      <c r="I37" s="41" t="inlineStr">
        <is>
          <t>Pamela Carien Thomas and Sarah Rowe and Kristina Curtis and Rachel Perowne and Pippa Bark</t>
        </is>
      </c>
      <c r="J37" s="41" t="inlineStr">
        <is>
          <t>10.2196/79328</t>
        </is>
      </c>
      <c r="K37" s="41" t="inlineStr">
        <is>
          <t>JMIR Formative Research</t>
        </is>
      </c>
      <c r="L37" s="41" t="inlineStr">
        <is>
          <t>https://doi.org/10.2196/79328</t>
        </is>
      </c>
      <c r="M37" s="41" t="n"/>
      <c r="N37" s="41" t="inlineStr">
        <is>
          <t>doi:10.2196/79328</t>
        </is>
      </c>
    </row>
    <row r="38" ht="38" customHeight="1">
      <c r="A38" s="126" t="n">
        <v>75</v>
      </c>
      <c r="B38" s="41" t="inlineStr">
        <is>
          <t>exclude_out_of_scope_topic_or_population</t>
        </is>
      </c>
      <c r="C38" s="41" t="inlineStr">
        <is>
          <t>Excluir: tema/población fuera de alcance</t>
        </is>
      </c>
      <c r="D38" s="41" t="inlineStr">
        <is>
          <t>No estudia ASD en el sentido del protocolo, usa otro significado de ASD o aborda otra población/resultado sin aplicación pertinente al proceso ASD.</t>
        </is>
      </c>
      <c r="E38" s="41" t="n"/>
      <c r="F38" s="41" t="n"/>
      <c r="G38" s="126" t="n">
        <v>2026</v>
      </c>
      <c r="H38" s="41" t="inlineStr">
        <is>
          <t>The Structure of Psychopathology on Reddit: Network Analysis of Mental Health Communities in Relation to the ICD Diagnostic System</t>
        </is>
      </c>
      <c r="I38" s="41" t="inlineStr">
        <is>
          <t>Bojan Evkoski and Srebrenka Letina and Petra Kralj Novak</t>
        </is>
      </c>
      <c r="J38" s="41" t="inlineStr">
        <is>
          <t>10.2196/80958</t>
        </is>
      </c>
      <c r="K38" s="41" t="inlineStr">
        <is>
          <t>Journal of Medical Internet Research</t>
        </is>
      </c>
      <c r="L38" s="41" t="inlineStr">
        <is>
          <t>https://doi.org/10.2196/80958</t>
        </is>
      </c>
      <c r="M38" s="41" t="n"/>
      <c r="N38" s="41" t="inlineStr">
        <is>
          <t>doi:10.2196/80958</t>
        </is>
      </c>
    </row>
    <row r="39" ht="38" customHeight="1">
      <c r="A39" s="126" t="n">
        <v>77</v>
      </c>
      <c r="B39" s="41" t="inlineStr">
        <is>
          <t>exclude_out_of_scope_topic_or_population</t>
        </is>
      </c>
      <c r="C39" s="41" t="inlineStr">
        <is>
          <t>Excluir: tema/población fuera de alcance</t>
        </is>
      </c>
      <c r="D39" s="41" t="inlineStr">
        <is>
          <t>No estudia ASD en el sentido del protocolo, usa otro significado de ASD o aborda otra población/resultado sin aplicación pertinente al proceso ASD.</t>
        </is>
      </c>
      <c r="E39" s="41" t="n"/>
      <c r="F39" s="41" t="n"/>
      <c r="G39" s="126" t="n">
        <v>2025</v>
      </c>
      <c r="H39" s="41" t="inlineStr">
        <is>
          <t>Perceived Sensitivity of Sensor-Based Digital Health Data: A Qualitative Interview Study (Preprint)</t>
        </is>
      </c>
      <c r="I39" s="41" t="inlineStr">
        <is>
          <t>Christine Deeney and Anika Sonig and Meghan E Hurley and Birkan Tunç and Eric A Storch and John D Herrington and Jennifer Blumenthal-Barby and Kristin Kostick-Quenet</t>
        </is>
      </c>
      <c r="J39" s="41" t="inlineStr">
        <is>
          <t>10.2196/78788</t>
        </is>
      </c>
      <c r="K39" s="41" t="inlineStr">
        <is>
          <t>JMIR mHealth and uHealth</t>
        </is>
      </c>
      <c r="L39" s="41" t="inlineStr">
        <is>
          <t>https://doi.org/10.2196/78788</t>
        </is>
      </c>
      <c r="M39" s="41" t="n"/>
      <c r="N39" s="41" t="inlineStr">
        <is>
          <t>doi:10.2196/78788</t>
        </is>
      </c>
    </row>
    <row r="40" ht="38" customHeight="1">
      <c r="A40" s="126" t="n">
        <v>79</v>
      </c>
      <c r="B40" s="41" t="inlineStr">
        <is>
          <t>exclude_integrity_notice_or_retracted</t>
        </is>
      </c>
      <c r="C40" s="41" t="inlineStr">
        <is>
          <t>Excluir por integridad/tipo de registro</t>
        </is>
      </c>
      <c r="D40" s="41" t="inlineStr">
        <is>
          <t>Aviso editorial, corrección, retirada, retractación o artículo retractado; no constituye un estudio nuevo incorporable.</t>
        </is>
      </c>
      <c r="E40" s="41" t="n"/>
      <c r="F40" s="41" t="n"/>
      <c r="G40" s="126" t="n">
        <v>2026</v>
      </c>
      <c r="H40" s="41" t="inlineStr">
        <is>
          <t>Expression of Concern: Data Mining–Based Model for Computer-Aided Diagnosis of Autism and Gelotophobia: Mixed Methods Deep Learning Approach (JMIR Formative Research (2025) 9 (e72115) DOI: 10.2196/72115)</t>
        </is>
      </c>
      <c r="I40" s="41" t="n"/>
      <c r="J40" s="41" t="inlineStr">
        <is>
          <t>10.2196/91833</t>
        </is>
      </c>
      <c r="K40" s="41" t="inlineStr">
        <is>
          <t>JMIR Formative Research</t>
        </is>
      </c>
      <c r="L40" s="41" t="inlineStr">
        <is>
          <t>https://formative.jmir.org/2026/1/e91833</t>
        </is>
      </c>
      <c r="M40" s="41" t="inlineStr">
        <is>
          <t>Es la expresión de preocupación del artículo DOI 10.2196/72115, ya incluido en los 276; no es un estudio adicional.</t>
        </is>
      </c>
      <c r="N40" s="41" t="inlineStr">
        <is>
          <t>doi:10.2196/91833</t>
        </is>
      </c>
    </row>
    <row r="41" ht="38" customHeight="1">
      <c r="A41" s="126" t="n">
        <v>82</v>
      </c>
      <c r="B41" s="41" t="inlineStr">
        <is>
          <t>exclude_secondary_or_nonempirical_publication</t>
        </is>
      </c>
      <c r="C41" s="41" t="inlineStr">
        <is>
          <t>Excluir: publicación secundaria/no empírica</t>
        </is>
      </c>
      <c r="D41" s="41" t="inlineStr">
        <is>
          <t>Revisión, metaanálisis, encuesta de literatura, protocolo, perspectiva, carta, editorial o capítulo de síntesis sin estudio primario elegible.</t>
        </is>
      </c>
      <c r="E41" s="41" t="n"/>
      <c r="F41" s="41" t="n"/>
      <c r="G41" s="126" t="n">
        <v>2026</v>
      </c>
      <c r="H41" s="41" t="inlineStr">
        <is>
          <t>AI-Enabled Smart Glasses for Active Aging: Scoping Review</t>
        </is>
      </c>
      <c r="I41" s="41" t="inlineStr">
        <is>
          <t>Claudio Delgado-Morales and Juan Jesús García-Iglesias and Ana Duarte-Hueros</t>
        </is>
      </c>
      <c r="J41" s="41" t="inlineStr">
        <is>
          <t>10.2196/81157</t>
        </is>
      </c>
      <c r="K41" s="41" t="inlineStr">
        <is>
          <t>JMIR Aging</t>
        </is>
      </c>
      <c r="L41" s="41" t="inlineStr">
        <is>
          <t>https://doi.org/10.2196/81157</t>
        </is>
      </c>
      <c r="M41" s="41" t="n"/>
      <c r="N41" s="41" t="inlineStr">
        <is>
          <t>doi:10.2196/81157</t>
        </is>
      </c>
    </row>
    <row r="42" ht="38" customHeight="1">
      <c r="A42" s="126" t="n">
        <v>83</v>
      </c>
      <c r="B42" s="41" t="inlineStr">
        <is>
          <t>exclude_secondary_or_nonempirical_publication</t>
        </is>
      </c>
      <c r="C42" s="41" t="inlineStr">
        <is>
          <t>Excluir: publicación secundaria/no empírica</t>
        </is>
      </c>
      <c r="D42" s="41" t="inlineStr">
        <is>
          <t>Revisión, metaanálisis, encuesta de literatura, protocolo, perspectiva, carta, editorial o capítulo de síntesis sin estudio primario elegible.</t>
        </is>
      </c>
      <c r="E42" s="41" t="n"/>
      <c r="F42" s="41" t="n"/>
      <c r="G42" s="126" t="n">
        <v>2026</v>
      </c>
      <c r="H42" s="41" t="inlineStr">
        <is>
          <t>Embodied Intelligence Applications in Health Care Populations: Scoping Review</t>
        </is>
      </c>
      <c r="I42" s="41" t="inlineStr">
        <is>
          <t>Wan Shu and Ying Zhou and Erhong Sun and Lei Deng and Xuchun Ye</t>
        </is>
      </c>
      <c r="J42" s="41" t="inlineStr">
        <is>
          <t>10.2196/83871</t>
        </is>
      </c>
      <c r="K42" s="41" t="inlineStr">
        <is>
          <t>Journal of Medical Internet Research</t>
        </is>
      </c>
      <c r="L42" s="41" t="inlineStr">
        <is>
          <t>https://doi.org/10.2196/83871</t>
        </is>
      </c>
      <c r="M42" s="41" t="n"/>
      <c r="N42" s="41" t="inlineStr">
        <is>
          <t>doi:10.2196/83871</t>
        </is>
      </c>
    </row>
    <row r="43" ht="38" customHeight="1">
      <c r="A43" s="126" t="n">
        <v>85</v>
      </c>
      <c r="B43" s="41" t="inlineStr">
        <is>
          <t>exclude_out_of_scope_topic_or_population</t>
        </is>
      </c>
      <c r="C43" s="41" t="inlineStr">
        <is>
          <t>Excluir: tema/población fuera de alcance</t>
        </is>
      </c>
      <c r="D43" s="41" t="inlineStr">
        <is>
          <t>No estudia ASD en el sentido del protocolo, usa otro significado de ASD o aborda otra población/resultado sin aplicación pertinente al proceso ASD.</t>
        </is>
      </c>
      <c r="E43" s="41" t="n"/>
      <c r="F43" s="41" t="n"/>
      <c r="G43" s="126" t="n">
        <v>2026</v>
      </c>
      <c r="H43" s="41" t="inlineStr">
        <is>
          <t>Social Media Perspectives on a Future HIV Vaccine: Mixed Methods Analysis</t>
        </is>
      </c>
      <c r="I43" s="41" t="inlineStr">
        <is>
          <t>Megan A Rabin and Sarah Penuela-Wermers and Neil K R Sehgal and Teniola I Egbe and Criswell L M Lavery and Sharath Chandra Guntuku and Alison M Buttenheim</t>
        </is>
      </c>
      <c r="J43" s="41" t="inlineStr">
        <is>
          <t>10.2196/82917</t>
        </is>
      </c>
      <c r="K43" s="41" t="inlineStr">
        <is>
          <t>JMIR Infodemiology</t>
        </is>
      </c>
      <c r="L43" s="41" t="inlineStr">
        <is>
          <t>https://doi.org/10.2196/82917</t>
        </is>
      </c>
      <c r="M43" s="41" t="n"/>
      <c r="N43" s="41" t="inlineStr">
        <is>
          <t>doi:10.2196/82917</t>
        </is>
      </c>
    </row>
    <row r="44" ht="38" customHeight="1">
      <c r="A44" s="126" t="n">
        <v>87</v>
      </c>
      <c r="B44" s="41" t="inlineStr">
        <is>
          <t>exclude_out_of_scope_topic_or_population</t>
        </is>
      </c>
      <c r="C44" s="41" t="inlineStr">
        <is>
          <t>Excluir: tema/población fuera de alcance</t>
        </is>
      </c>
      <c r="D44" s="41" t="inlineStr">
        <is>
          <t>No estudia ASD en el sentido del protocolo, usa otro significado de ASD o aborda otra población/resultado sin aplicación pertinente al proceso ASD.</t>
        </is>
      </c>
      <c r="E44" s="41" t="n"/>
      <c r="F44" s="41" t="n"/>
      <c r="G44" s="126" t="n">
        <v>2026</v>
      </c>
      <c r="H44" s="41" t="inlineStr">
        <is>
          <t>Multimodal Virtual Reality Assessment of Medication Effects in Attention-Deficit/Hyperactivity Disorder and Its Distinction From Depression: Cross-Sectional Study</t>
        </is>
      </c>
      <c r="I44" s="41" t="inlineStr">
        <is>
          <t>Laura Asché and Julian Pakos and Hannah Schrage and Johanna Schuder and Luisa Jung and Dario Sanchez and Benjamin Selaskowski and Annika Wiebe and Alexandra Philipsen and Niclas Braun</t>
        </is>
      </c>
      <c r="J44" s="41" t="inlineStr">
        <is>
          <t>10.2196/85351</t>
        </is>
      </c>
      <c r="K44" s="41" t="inlineStr">
        <is>
          <t>JMIR Human Factors</t>
        </is>
      </c>
      <c r="L44" s="41" t="inlineStr">
        <is>
          <t>https://doi.org/10.2196/85351</t>
        </is>
      </c>
      <c r="M44" s="41" t="n"/>
      <c r="N44" s="41" t="inlineStr">
        <is>
          <t>doi:10.2196/85351</t>
        </is>
      </c>
    </row>
    <row r="45" ht="38" customHeight="1">
      <c r="A45" s="126" t="n">
        <v>88</v>
      </c>
      <c r="B45" s="41" t="inlineStr">
        <is>
          <t>exclude_out_of_scope_topic_or_population</t>
        </is>
      </c>
      <c r="C45" s="41" t="inlineStr">
        <is>
          <t>Excluir: tema/población fuera de alcance</t>
        </is>
      </c>
      <c r="D45" s="41" t="inlineStr">
        <is>
          <t>No estudia ASD en el sentido del protocolo, usa otro significado de ASD o aborda otra población/resultado sin aplicación pertinente al proceso ASD.</t>
        </is>
      </c>
      <c r="E45" s="41" t="n"/>
      <c r="F45" s="41" t="n"/>
      <c r="G45" s="126" t="n">
        <v>2025</v>
      </c>
      <c r="H45" s="41" t="inlineStr">
        <is>
          <t>Severity of autism-related symptoms in treatment-resistant schizophrenia: associations with cognitive performance, psychosocial functioning, and neurological soft signs — Clinical evidence and ROC analysis</t>
        </is>
      </c>
      <c r="I45" s="41" t="inlineStr">
        <is>
          <t>Licia Vellucci and Annarita Barone and Elisabetta Filomena Buonaguro and Mariateresa Ciccarelli and Giuseppe De Simone and Federica Iannotta and Marta Matrone and Benedetta Mazza and Roberto Vitelli and Andrea de Bartolomeis and Felice Iasevoli</t>
        </is>
      </c>
      <c r="J45" s="41" t="inlineStr">
        <is>
          <t>10.1016/j.jpsychires.2025.03.040</t>
        </is>
      </c>
      <c r="K45" s="41" t="inlineStr">
        <is>
          <t>Journal of Psychiatric Research</t>
        </is>
      </c>
      <c r="L45" s="41" t="inlineStr">
        <is>
          <t>https://www.sciencedirect.com/science/article/pii/S0022395625001943</t>
        </is>
      </c>
      <c r="M45" s="41" t="n"/>
      <c r="N45" s="41" t="inlineStr">
        <is>
          <t>doi:10.1016/j.jpsychires.2025.03.040</t>
        </is>
      </c>
    </row>
    <row r="46" ht="38" customHeight="1">
      <c r="A46" s="126" t="n">
        <v>89</v>
      </c>
      <c r="B46" s="41" t="inlineStr">
        <is>
          <t>exclude_out_of_scope_topic_or_population</t>
        </is>
      </c>
      <c r="C46" s="41" t="inlineStr">
        <is>
          <t>Excluir: tema/población fuera de alcance</t>
        </is>
      </c>
      <c r="D46" s="41" t="inlineStr">
        <is>
          <t>No estudia ASD en el sentido del protocolo, usa otro significado de ASD o aborda otra población/resultado sin aplicación pertinente al proceso ASD.</t>
        </is>
      </c>
      <c r="E46" s="41" t="n"/>
      <c r="F46" s="41" t="n"/>
      <c r="G46" s="126" t="n">
        <v>2026</v>
      </c>
      <c r="H46" s="41" t="inlineStr">
        <is>
          <t>Stakeholder Perspectives on Humanistic Implementation of Computer Perception in Health Care: Qualitative Study</t>
        </is>
      </c>
      <c r="I46" s="41" t="inlineStr">
        <is>
          <t>Kristin M Kostick-Quenet and Meghan E Hurley and Syed Ayaz and John D Herrington and Casey J Zampella and Julia Parish-Morris and Birkan Tunç and Gabriel Lázaro-Muñoz and Jennifer Blumenthal-Barby and Eric A Storch</t>
        </is>
      </c>
      <c r="J46" s="41" t="inlineStr">
        <is>
          <t>10.2196/79182</t>
        </is>
      </c>
      <c r="K46" s="41" t="inlineStr">
        <is>
          <t>JMIR Mental Health</t>
        </is>
      </c>
      <c r="L46" s="41" t="inlineStr">
        <is>
          <t>https://doi.org/10.2196/79182</t>
        </is>
      </c>
      <c r="M46" s="41" t="n"/>
      <c r="N46" s="41" t="inlineStr">
        <is>
          <t>doi:10.2196/79182</t>
        </is>
      </c>
    </row>
    <row r="47" ht="38" customHeight="1">
      <c r="A47" s="126" t="n">
        <v>90</v>
      </c>
      <c r="B47" s="41" t="inlineStr">
        <is>
          <t>exclude_no_qualifying_ai_application</t>
        </is>
      </c>
      <c r="C47" s="41" t="inlineStr">
        <is>
          <t>Excluir: sin aplicación de IA elegible</t>
        </is>
      </c>
      <c r="D47" s="41" t="inlineStr">
        <is>
          <t>El trabajo no implementa ni evalúa una técnica de IA/ML como componente sustantivo del estudio de ASD.</t>
        </is>
      </c>
      <c r="E47" s="41" t="n"/>
      <c r="F47" s="41" t="n"/>
      <c r="G47" s="126" t="n">
        <v>2025</v>
      </c>
      <c r="H47" s="41" t="inlineStr">
        <is>
          <t>Assessing the impact of Transcranial Direct Current Stimulation (tDCS) over the dorsolateral prefrontal cortex on social communication in children and adolescents with Autism Spectrum Disorder (ASD)</t>
        </is>
      </c>
      <c r="I47" s="41" t="inlineStr">
        <is>
          <t>Alptekin Aydin and Ali YILDIRIM</t>
        </is>
      </c>
      <c r="J47" s="41" t="inlineStr">
        <is>
          <t>10.1016/j.ridd.2025.104958</t>
        </is>
      </c>
      <c r="K47" s="41" t="inlineStr">
        <is>
          <t>Research in Developmental Disabilities</t>
        </is>
      </c>
      <c r="L47" s="41" t="inlineStr">
        <is>
          <t>https://www.sciencedirect.com/science/article/pii/S0891422225000423</t>
        </is>
      </c>
      <c r="M47" s="41" t="n"/>
      <c r="N47" s="41" t="inlineStr">
        <is>
          <t>doi:10.1016/j.ridd.2025.104958</t>
        </is>
      </c>
    </row>
    <row r="48" ht="38" customHeight="1">
      <c r="A48" s="126" t="n">
        <v>91</v>
      </c>
      <c r="B48" s="41" t="inlineStr">
        <is>
          <t>exclude_out_of_scope_topic_or_population</t>
        </is>
      </c>
      <c r="C48" s="41" t="inlineStr">
        <is>
          <t>Excluir: tema/población fuera de alcance</t>
        </is>
      </c>
      <c r="D48" s="41" t="inlineStr">
        <is>
          <t>No estudia ASD en el sentido del protocolo, usa otro significado de ASD o aborda otra población/resultado sin aplicación pertinente al proceso ASD.</t>
        </is>
      </c>
      <c r="E48" s="41" t="n"/>
      <c r="F48" s="41" t="n"/>
      <c r="G48" s="126" t="n">
        <v>2026</v>
      </c>
      <c r="H48" s="41" t="inlineStr">
        <is>
          <t>Effects of an Eye-Tracking Digital Serious Game on Cognitive Function in Mild Cognitive Impairment: Pilot Intervention Study</t>
        </is>
      </c>
      <c r="I48" s="41" t="inlineStr">
        <is>
          <t>Sang Woo Lee and Jun Su Kim and Seung Jae Kim and Seungho Choun and Jeong Heon Song</t>
        </is>
      </c>
      <c r="J48" s="41" t="inlineStr">
        <is>
          <t>10.2196/88924</t>
        </is>
      </c>
      <c r="K48" s="41" t="inlineStr">
        <is>
          <t>JMIR Formative Research</t>
        </is>
      </c>
      <c r="L48" s="41" t="inlineStr">
        <is>
          <t>https://doi.org/10.2196/88924</t>
        </is>
      </c>
      <c r="M48" s="41" t="n"/>
      <c r="N48" s="41" t="inlineStr">
        <is>
          <t>doi:10.2196/88924</t>
        </is>
      </c>
    </row>
    <row r="49" ht="38" customHeight="1">
      <c r="A49" s="126" t="n">
        <v>94</v>
      </c>
      <c r="B49" s="41" t="inlineStr">
        <is>
          <t>exclude_out_of_scope_topic_or_population</t>
        </is>
      </c>
      <c r="C49" s="41" t="inlineStr">
        <is>
          <t>Excluir: tema/población fuera de alcance</t>
        </is>
      </c>
      <c r="D49" s="41" t="inlineStr">
        <is>
          <t>No estudia ASD en el sentido del protocolo, usa otro significado de ASD o aborda otra población/resultado sin aplicación pertinente al proceso ASD.</t>
        </is>
      </c>
      <c r="E49" s="41" t="n"/>
      <c r="F49" s="41" t="n"/>
      <c r="G49" s="126" t="n">
        <v>2026</v>
      </c>
      <c r="H49" s="41" t="inlineStr">
        <is>
          <t>AI Chatbots for Mental Health Self-Management: Lived Experience–Centered Qualitative Study</t>
        </is>
      </c>
      <c r="I49" s="41" t="inlineStr">
        <is>
          <t>Dong Whi Yoo and Jiayue Melissa Shi and Violeta J Rodriguez and Koustuv Saha</t>
        </is>
      </c>
      <c r="J49" s="41" t="inlineStr">
        <is>
          <t>10.2196/78288</t>
        </is>
      </c>
      <c r="K49" s="41" t="inlineStr">
        <is>
          <t>JMIR Mental Health</t>
        </is>
      </c>
      <c r="L49" s="41" t="inlineStr">
        <is>
          <t>https://doi.org/10.2196/78288</t>
        </is>
      </c>
      <c r="M49" s="41" t="n"/>
      <c r="N49" s="41" t="inlineStr">
        <is>
          <t>doi:10.2196/78288</t>
        </is>
      </c>
    </row>
    <row r="50" ht="38" customHeight="1">
      <c r="A50" s="126" t="n">
        <v>95</v>
      </c>
      <c r="B50" s="41" t="inlineStr">
        <is>
          <t>exclude_secondary_or_nonempirical_publication</t>
        </is>
      </c>
      <c r="C50" s="41" t="inlineStr">
        <is>
          <t>Excluir: publicación secundaria/no empírica</t>
        </is>
      </c>
      <c r="D50" s="41" t="inlineStr">
        <is>
          <t>Revisión, metaanálisis, encuesta de literatura, protocolo, perspectiva, carta, editorial o capítulo de síntesis sin estudio primario elegible.</t>
        </is>
      </c>
      <c r="E50" s="41" t="n"/>
      <c r="F50" s="41" t="n"/>
      <c r="G50" s="126" t="n">
        <v>2026</v>
      </c>
      <c r="H50" s="41" t="inlineStr">
        <is>
          <t>Digital and Blended Lifestyle Interventions for Preschool-Aged Children and Families With a Low Socioeconomic Position and the General Population: Scoping Review</t>
        </is>
      </c>
      <c r="I50" s="41" t="inlineStr">
        <is>
          <t>Lea Hohendorf and Tessa Dekkers and Hanneke Kip and Laurence Alpay and Saskia M Kelders</t>
        </is>
      </c>
      <c r="J50" s="41" t="inlineStr">
        <is>
          <t>10.2196/86596</t>
        </is>
      </c>
      <c r="K50" s="41" t="inlineStr">
        <is>
          <t>Journal of Medical Internet Research</t>
        </is>
      </c>
      <c r="L50" s="41" t="inlineStr">
        <is>
          <t>https://doi.org/10.2196/86596</t>
        </is>
      </c>
      <c r="M50" s="41" t="n"/>
      <c r="N50" s="41" t="inlineStr">
        <is>
          <t>doi:10.2196/86596</t>
        </is>
      </c>
    </row>
    <row r="51" ht="38" customHeight="1">
      <c r="A51" s="126" t="n">
        <v>98</v>
      </c>
      <c r="B51" s="41" t="inlineStr">
        <is>
          <t>exclude_out_of_scope_topic_or_population</t>
        </is>
      </c>
      <c r="C51" s="41" t="inlineStr">
        <is>
          <t>Excluir: tema/población fuera de alcance</t>
        </is>
      </c>
      <c r="D51" s="41" t="inlineStr">
        <is>
          <t>No estudia ASD en el sentido del protocolo, usa otro significado de ASD o aborda otra población/resultado sin aplicación pertinente al proceso ASD.</t>
        </is>
      </c>
      <c r="E51" s="41" t="n"/>
      <c r="F51" s="41" t="n"/>
      <c r="G51" s="126" t="n">
        <v>2026</v>
      </c>
      <c r="H51" s="41" t="inlineStr">
        <is>
          <t>Examining Artificial Intelligence Chatbots’ Responses in Providing Human Papillomavirus Vaccine Information for Young Adults: Qualitative Content Analysis</t>
        </is>
      </c>
      <c r="I51" s="41" t="inlineStr">
        <is>
          <t>Alfu Laily and Laura M Schwab-Reese and Megan Davish and Emily Cahue and Kathryn J Laroche and Natalia M Rodriguez and Robert J Duncan and Randolph D Hubach and Monica L Kasting</t>
        </is>
      </c>
      <c r="J51" s="41" t="inlineStr">
        <is>
          <t>10.2196/79720</t>
        </is>
      </c>
      <c r="K51" s="41" t="inlineStr">
        <is>
          <t>JMIR Public Health and Surveillance</t>
        </is>
      </c>
      <c r="L51" s="41" t="inlineStr">
        <is>
          <t>https://doi.org/10.2196/79720</t>
        </is>
      </c>
      <c r="M51" s="41" t="n"/>
      <c r="N51" s="41" t="inlineStr">
        <is>
          <t>doi:10.2196/79720</t>
        </is>
      </c>
    </row>
    <row r="52" ht="38" customHeight="1">
      <c r="A52" s="126" t="n">
        <v>99</v>
      </c>
      <c r="B52" s="41" t="inlineStr">
        <is>
          <t>exclude_out_of_scope_topic_or_population</t>
        </is>
      </c>
      <c r="C52" s="41" t="inlineStr">
        <is>
          <t>Excluir: tema/población fuera de alcance</t>
        </is>
      </c>
      <c r="D52" s="41" t="inlineStr">
        <is>
          <t>No estudia ASD en el sentido del protocolo, usa otro significado de ASD o aborda otra población/resultado sin aplicación pertinente al proceso ASD.</t>
        </is>
      </c>
      <c r="E52" s="41" t="n"/>
      <c r="F52" s="41" t="n"/>
      <c r="G52" s="126" t="n">
        <v>2026</v>
      </c>
      <c r="H52" s="41" t="inlineStr">
        <is>
          <t>Consensus Statement on Digital Health and ADHD by The European Network for ADHD (EUNETHYDIS): a modified Delphi study (Preprint)</t>
        </is>
      </c>
      <c r="I52" s="41"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J52" s="41" t="inlineStr">
        <is>
          <t>10.2196/85638</t>
        </is>
      </c>
      <c r="K52" s="41" t="inlineStr">
        <is>
          <t>Journal of Medical Internet Research</t>
        </is>
      </c>
      <c r="L52" s="41" t="inlineStr">
        <is>
          <t>https://doi.org/10.2196/85638</t>
        </is>
      </c>
      <c r="M52" s="41" t="n"/>
      <c r="N52" s="41" t="inlineStr">
        <is>
          <t>doi:10.2196/85638</t>
        </is>
      </c>
    </row>
    <row r="53" ht="38" customHeight="1">
      <c r="A53" s="126" t="n">
        <v>100</v>
      </c>
      <c r="B53" s="41" t="inlineStr">
        <is>
          <t>exclude_animal_only_no_human_clinical_target</t>
        </is>
      </c>
      <c r="C53" s="41" t="inlineStr">
        <is>
          <t>Excluir: modelo animal sin objetivo clínico humano</t>
        </is>
      </c>
      <c r="D53" s="41" t="inlineStr">
        <is>
          <t>Aplicación limitada a comportamiento o biomarcadores de un modelo animal, sin datos humanos ni un objetivo funcional del proceso clínico ASD.</t>
        </is>
      </c>
      <c r="E53" s="41" t="n"/>
      <c r="F53" s="41" t="n"/>
      <c r="G53" s="126" t="n">
        <v>2025</v>
      </c>
      <c r="H53" s="41" t="inlineStr">
        <is>
          <t>Automated scoring of autism-like behaviors in the valproic acid mouse model: enhancing accuracy and efficiency with machine learning tools (DeepLabCut and SimBA)</t>
        </is>
      </c>
      <c r="I53" s="41" t="inlineStr">
        <is>
          <t>Zineb Bouargane and Francisco E Olucha-Bordonau and Saadia Ba-M’hamed and Fatima-Zahra Lamghari-Moubarrad</t>
        </is>
      </c>
      <c r="J53" s="41" t="inlineStr">
        <is>
          <t>10.1016/j.neuroscience.2025.05.270</t>
        </is>
      </c>
      <c r="K53" s="41" t="inlineStr">
        <is>
          <t>Neuroscience</t>
        </is>
      </c>
      <c r="L53" s="41" t="inlineStr">
        <is>
          <t>https://www.sciencedirect.com/science/article/pii/S0306452225006347</t>
        </is>
      </c>
      <c r="M53" s="41" t="n"/>
      <c r="N53" s="41" t="inlineStr">
        <is>
          <t>doi:10.1016/j.neuroscience.2025.05.270</t>
        </is>
      </c>
    </row>
    <row r="54" ht="38" customHeight="1">
      <c r="A54" s="126" t="n">
        <v>101</v>
      </c>
      <c r="B54" s="41" t="inlineStr">
        <is>
          <t>exclude_no_qualifying_ai_application</t>
        </is>
      </c>
      <c r="C54" s="41" t="inlineStr">
        <is>
          <t>Excluir: sin aplicación de IA elegible</t>
        </is>
      </c>
      <c r="D54" s="41" t="inlineStr">
        <is>
          <t>El trabajo no implementa ni evalúa una técnica de IA/ML como componente sustantivo del estudio de ASD.</t>
        </is>
      </c>
      <c r="E54" s="41" t="n"/>
      <c r="F54" s="41" t="n"/>
      <c r="G54" s="126" t="n">
        <v>2025</v>
      </c>
      <c r="H54" s="41" t="inlineStr">
        <is>
          <t>Development and validation of a spectrofluorimetric method for MHPG detection in plasma via rhodamine B fluorescence quenching: a Box-Behnken design approach with application to autism spectrum disorder</t>
        </is>
      </c>
      <c r="I54" s="41" t="inlineStr">
        <is>
          <t>Razaz A Felemban and Majed A Algarni and Ayman A Abd Al Maksoud and Adnan Alharbi and Ahmed K Bamaga and Mohammad S Alzahrani and Abdulaziz Ibrahim Alzarea and Ahmed Serag and Atiah H Almalki</t>
        </is>
      </c>
      <c r="J54" s="41" t="inlineStr">
        <is>
          <t>10.1016/j.microc.2025.114560</t>
        </is>
      </c>
      <c r="K54" s="41" t="inlineStr">
        <is>
          <t>Microchemical Journal</t>
        </is>
      </c>
      <c r="L54" s="41" t="inlineStr">
        <is>
          <t>https://www.sciencedirect.com/science/article/pii/S0026265X25019149</t>
        </is>
      </c>
      <c r="M54" s="41" t="n"/>
      <c r="N54" s="41" t="inlineStr">
        <is>
          <t>doi:10.1016/j.microc.2025.114560</t>
        </is>
      </c>
    </row>
    <row r="55" ht="38" customHeight="1">
      <c r="A55" s="126" t="n">
        <v>102</v>
      </c>
      <c r="B55" s="41" t="inlineStr">
        <is>
          <t>exclude_out_of_scope_topic_or_population</t>
        </is>
      </c>
      <c r="C55" s="41" t="inlineStr">
        <is>
          <t>Excluir: tema/población fuera de alcance</t>
        </is>
      </c>
      <c r="D55" s="41" t="inlineStr">
        <is>
          <t>No estudia ASD en el sentido del protocolo, usa otro significado de ASD o aborda otra población/resultado sin aplicación pertinente al proceso ASD.</t>
        </is>
      </c>
      <c r="E55" s="41" t="n"/>
      <c r="F55" s="41" t="n"/>
      <c r="G55" s="126" t="n">
        <v>2026</v>
      </c>
      <c r="H55" s="41" t="inlineStr">
        <is>
          <t>Early Detection of Alzheimer's Disease and Related Dementias From Spontaneous Speech Using Foundation Speech and Language Models: Comparative Evaluation</t>
        </is>
      </c>
      <c r="I55" s="41" t="inlineStr">
        <is>
          <t>Jingyu Li and Lingchao Mao and Xi Mao and Hairong Wang and Zhendong Wang and Xuelei Sherry Ni</t>
        </is>
      </c>
      <c r="J55" s="41" t="inlineStr">
        <is>
          <t>10.2196/79411</t>
        </is>
      </c>
      <c r="K55" s="41" t="inlineStr">
        <is>
          <t>JMIR Formative Research</t>
        </is>
      </c>
      <c r="L55" s="41" t="inlineStr">
        <is>
          <t>https://doi.org/10.2196/79411</t>
        </is>
      </c>
      <c r="M55" s="41" t="n"/>
      <c r="N55" s="41" t="inlineStr">
        <is>
          <t>doi:10.2196/79411</t>
        </is>
      </c>
    </row>
    <row r="56" ht="38" customHeight="1">
      <c r="A56" s="126" t="n">
        <v>104</v>
      </c>
      <c r="B56" s="41" t="inlineStr">
        <is>
          <t>exclude_secondary_or_nonempirical_publication</t>
        </is>
      </c>
      <c r="C56" s="41" t="inlineStr">
        <is>
          <t>Excluir: publicación secundaria/no empírica</t>
        </is>
      </c>
      <c r="D56" s="41" t="inlineStr">
        <is>
          <t>Revisión, metaanálisis, encuesta de literatura, protocolo, perspectiva, carta, editorial o capítulo de síntesis sin estudio primario elegible.</t>
        </is>
      </c>
      <c r="E56" s="41" t="n"/>
      <c r="F56" s="41" t="n"/>
      <c r="G56" s="126" t="n">
        <v>2026</v>
      </c>
      <c r="H56" s="41" t="inlineStr">
        <is>
          <t>Assessing the Evolution and Influence of Medical Open Databases on Biomedical Research and Health Care Innovation: A 25-Year Perspective With a Focus on Privacy and Privacy-Enhancing Technologies</t>
        </is>
      </c>
      <c r="I56" s="41"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J56" s="41" t="inlineStr">
        <is>
          <t>10.2196/58954</t>
        </is>
      </c>
      <c r="K56" s="41" t="inlineStr">
        <is>
          <t>Journal of Medical Internet Research</t>
        </is>
      </c>
      <c r="L56" s="41" t="inlineStr">
        <is>
          <t>https://doi.org/10.2196/58954</t>
        </is>
      </c>
      <c r="M56" s="41" t="n"/>
      <c r="N56" s="41" t="inlineStr">
        <is>
          <t>doi:10.2196/58954</t>
        </is>
      </c>
    </row>
    <row r="57" ht="38" customHeight="1">
      <c r="A57" s="126" t="n">
        <v>105</v>
      </c>
      <c r="B57" s="41" t="inlineStr">
        <is>
          <t>exclude_out_of_scope_topic_or_population</t>
        </is>
      </c>
      <c r="C57" s="41" t="inlineStr">
        <is>
          <t>Excluir: tema/población fuera de alcance</t>
        </is>
      </c>
      <c r="D57" s="41" t="inlineStr">
        <is>
          <t>No estudia ASD en el sentido del protocolo, usa otro significado de ASD o aborda otra población/resultado sin aplicación pertinente al proceso ASD.</t>
        </is>
      </c>
      <c r="E57" s="41" t="n"/>
      <c r="F57" s="41" t="n"/>
      <c r="G57" s="126" t="n">
        <v>2026</v>
      </c>
      <c r="H57" s="41" t="inlineStr">
        <is>
          <t>Large Language Models for Psychiatric Diagnosis Based on Multicenter Real-World Clinical Records: Comparative Study</t>
        </is>
      </c>
      <c r="I57" s="41" t="inlineStr">
        <is>
          <t>Maoqian Sun and Jia Yu and Zhuhong Long and Yun Yang and Tao Xiao and Jiaquan Liang and Jun Feng and Huaili Deng and Guoping Huang</t>
        </is>
      </c>
      <c r="J57" s="41" t="inlineStr">
        <is>
          <t>10.2196/77699</t>
        </is>
      </c>
      <c r="K57" s="41" t="inlineStr">
        <is>
          <t>JMIR Medical Informatics</t>
        </is>
      </c>
      <c r="L57" s="41" t="inlineStr">
        <is>
          <t>https://doi.org/10.2196/77699</t>
        </is>
      </c>
      <c r="M57" s="41" t="n"/>
      <c r="N57" s="41" t="inlineStr">
        <is>
          <t>doi:10.2196/77699</t>
        </is>
      </c>
    </row>
    <row r="58" ht="38" customHeight="1">
      <c r="A58" s="126" t="n">
        <v>107</v>
      </c>
      <c r="B58" s="41" t="inlineStr">
        <is>
          <t>exclude_secondary_or_nonempirical_publication</t>
        </is>
      </c>
      <c r="C58" s="41" t="inlineStr">
        <is>
          <t>Excluir: publicación secundaria/no empírica</t>
        </is>
      </c>
      <c r="D58" s="41" t="inlineStr">
        <is>
          <t>Revisión, metaanálisis, encuesta de literatura, protocolo, perspectiva, carta, editorial o capítulo de síntesis sin estudio primario elegible.</t>
        </is>
      </c>
      <c r="E58" s="41" t="n"/>
      <c r="F58" s="41" t="n"/>
      <c r="G58" s="126" t="n">
        <v>2026</v>
      </c>
      <c r="H58" s="41" t="inlineStr">
        <is>
          <t>Developing and Validating Measures of Structural Ableism to Improve Health Outcomes for the Disability Community: Protocol for a Mixed Methods Study</t>
        </is>
      </c>
      <c r="I58" s="41" t="inlineStr">
        <is>
          <t>Rupa S Valdez and Bonnielin K Swenor and Franz Castro and Caroline Cerilli and Bailey A Middleton and Kara S Fitzgibbon and Ashley Shew and Varshini Varadaraj and Hari Srinivasan and Diana Cejas</t>
        </is>
      </c>
      <c r="J58" s="41" t="inlineStr">
        <is>
          <t>10.2196/86976</t>
        </is>
      </c>
      <c r="K58" s="41" t="inlineStr">
        <is>
          <t>JMIR Research Protocols</t>
        </is>
      </c>
      <c r="L58" s="41" t="inlineStr">
        <is>
          <t>https://doi.org/10.2196/86976</t>
        </is>
      </c>
      <c r="M58" s="41" t="n"/>
      <c r="N58" s="41" t="inlineStr">
        <is>
          <t>doi:10.2196/86976</t>
        </is>
      </c>
    </row>
    <row r="59" ht="38" customHeight="1">
      <c r="A59" s="126" t="n">
        <v>109</v>
      </c>
      <c r="B59" s="41" t="inlineStr">
        <is>
          <t>exclude_out_of_scope_topic_or_population</t>
        </is>
      </c>
      <c r="C59" s="41" t="inlineStr">
        <is>
          <t>Excluir: tema/población fuera de alcance</t>
        </is>
      </c>
      <c r="D59" s="41" t="inlineStr">
        <is>
          <t>No estudia ASD en el sentido del protocolo, usa otro significado de ASD o aborda otra población/resultado sin aplicación pertinente al proceso ASD.</t>
        </is>
      </c>
      <c r="E59" s="41" t="n"/>
      <c r="F59" s="41" t="n"/>
      <c r="G59" s="126" t="n">
        <v>2026</v>
      </c>
      <c r="H59" s="41" t="inlineStr">
        <is>
          <t>Balancing Privacy and Utility in Child and Adolescent Mental Health Services Research: Retrospective Cohort Study on Synthetic Data Generation</t>
        </is>
      </c>
      <c r="I59" s="41" t="inlineStr">
        <is>
          <t>Mounir Haizoune and Bennett L Leventhal and Dipendra Pant and Øystein Nytrø and Kaban Koochakpour and Roman A Koposov and Lars Ravn Øhlckers and Norbert Skokauskas</t>
        </is>
      </c>
      <c r="J59" s="41" t="inlineStr">
        <is>
          <t>10.2196/71819</t>
        </is>
      </c>
      <c r="K59" s="41" t="inlineStr">
        <is>
          <t>JMIR Medical Informatics</t>
        </is>
      </c>
      <c r="L59" s="41" t="inlineStr">
        <is>
          <t>https://doi.org/10.2196/71819</t>
        </is>
      </c>
      <c r="M59" s="41" t="n"/>
      <c r="N59" s="41" t="inlineStr">
        <is>
          <t>doi:10.2196/71819</t>
        </is>
      </c>
    </row>
    <row r="60" ht="38" customHeight="1">
      <c r="A60" s="126" t="n">
        <v>111</v>
      </c>
      <c r="B60" s="41" t="inlineStr">
        <is>
          <t>exclude_out_of_scope_topic_or_population</t>
        </is>
      </c>
      <c r="C60" s="41" t="inlineStr">
        <is>
          <t>Excluir: tema/población fuera de alcance</t>
        </is>
      </c>
      <c r="D60" s="41" t="inlineStr">
        <is>
          <t>No estudia ASD en el sentido del protocolo, usa otro significado de ASD o aborda otra población/resultado sin aplicación pertinente al proceso ASD.</t>
        </is>
      </c>
      <c r="E60" s="41" t="n"/>
      <c r="F60" s="41" t="n"/>
      <c r="G60" s="126" t="n">
        <v>2026</v>
      </c>
      <c r="H60" s="41" t="inlineStr">
        <is>
          <t>Identifying Undiagnosed High-Risk Suicidality Cases by Matching Patients With a Similar Comorbidity Burden: Retrospective Observational Study</t>
        </is>
      </c>
      <c r="I60" s="41" t="inlineStr">
        <is>
          <t>Louisa Bode and Rena Xu and Matthew Garber and Kenneth D Mandl and Andrew J McMurry</t>
        </is>
      </c>
      <c r="J60" s="41" t="inlineStr">
        <is>
          <t>10.2196/81499</t>
        </is>
      </c>
      <c r="K60" s="41" t="inlineStr">
        <is>
          <t>JMIR Formative Research</t>
        </is>
      </c>
      <c r="L60" s="41" t="inlineStr">
        <is>
          <t>https://doi.org/10.2196/81499</t>
        </is>
      </c>
      <c r="M60" s="41" t="n"/>
      <c r="N60" s="41" t="inlineStr">
        <is>
          <t>doi:10.2196/81499</t>
        </is>
      </c>
    </row>
    <row r="61" ht="38" customHeight="1">
      <c r="A61" s="126" t="n">
        <v>112</v>
      </c>
      <c r="B61" s="41" t="inlineStr">
        <is>
          <t>exclude_no_qualifying_ai_application</t>
        </is>
      </c>
      <c r="C61" s="41" t="inlineStr">
        <is>
          <t>Excluir: sin aplicación de IA elegible</t>
        </is>
      </c>
      <c r="D61" s="41" t="inlineStr">
        <is>
          <t>El trabajo no implementa ni evalúa una técnica de IA/ML como componente sustantivo del estudio de ASD.</t>
        </is>
      </c>
      <c r="E61" s="41" t="n"/>
      <c r="F61" s="41" t="n"/>
      <c r="G61" s="126" t="n">
        <v>2025</v>
      </c>
      <c r="H61" s="41" t="inlineStr">
        <is>
          <t>Assessment of stress levels in mothers of children with autism spectrum disorder using video self-modeling during children's dental procedure</t>
        </is>
      </c>
      <c r="I61" s="41" t="inlineStr">
        <is>
          <t>Kripa Dutta and Kavita Rai and Amarshree A Shetty and H Ananthu and Manju Raman Nair</t>
        </is>
      </c>
      <c r="J61" s="41" t="inlineStr">
        <is>
          <t>10.1016/j.jobcr.2025.05.005</t>
        </is>
      </c>
      <c r="K61" s="41" t="inlineStr">
        <is>
          <t>Journal of Oral Biology and Craniofacial Research</t>
        </is>
      </c>
      <c r="L61" s="41" t="inlineStr">
        <is>
          <t>https://www.sciencedirect.com/science/article/pii/S2212426825001095</t>
        </is>
      </c>
      <c r="M61" s="41" t="n"/>
      <c r="N61" s="41" t="inlineStr">
        <is>
          <t>doi:10.1016/j.jobcr.2025.05.005</t>
        </is>
      </c>
    </row>
    <row r="62" ht="38" customHeight="1">
      <c r="A62" s="126" t="n">
        <v>113</v>
      </c>
      <c r="B62" s="41" t="inlineStr">
        <is>
          <t>exclude_out_of_scope_topic_or_population</t>
        </is>
      </c>
      <c r="C62" s="41" t="inlineStr">
        <is>
          <t>Excluir: tema/población fuera de alcance</t>
        </is>
      </c>
      <c r="D62" s="41" t="inlineStr">
        <is>
          <t>No estudia ASD en el sentido del protocolo, usa otro significado de ASD o aborda otra población/resultado sin aplicación pertinente al proceso ASD.</t>
        </is>
      </c>
      <c r="E62" s="41" t="n"/>
      <c r="F62" s="41" t="n"/>
      <c r="G62" s="126" t="n">
        <v>2026</v>
      </c>
      <c r="H62" s="41" t="inlineStr">
        <is>
          <t>Digital Health Technology Use Among Rehabilitation Professionals in China: Multi-Province Cross-Sectional Survey</t>
        </is>
      </c>
      <c r="I62" s="41" t="inlineStr">
        <is>
          <t>Shuning Duan and Zi Ru Wang and Xier Chen and Guoxin Ni</t>
        </is>
      </c>
      <c r="J62" s="41" t="inlineStr">
        <is>
          <t>10.2196/90623</t>
        </is>
      </c>
      <c r="K62" s="41" t="inlineStr">
        <is>
          <t>Journal of Medical Internet Research</t>
        </is>
      </c>
      <c r="L62" s="41" t="inlineStr">
        <is>
          <t>https://doi.org/10.2196/90623</t>
        </is>
      </c>
      <c r="M62" s="41" t="n"/>
      <c r="N62" s="41" t="inlineStr">
        <is>
          <t>doi:10.2196/90623</t>
        </is>
      </c>
    </row>
    <row r="63" ht="38" customHeight="1">
      <c r="A63" s="126" t="n">
        <v>115</v>
      </c>
      <c r="B63" s="41" t="inlineStr">
        <is>
          <t>exclude_out_of_scope_topic_or_population</t>
        </is>
      </c>
      <c r="C63" s="41" t="inlineStr">
        <is>
          <t>Excluir: tema/población fuera de alcance</t>
        </is>
      </c>
      <c r="D63" s="41" t="inlineStr">
        <is>
          <t>No estudia ASD en el sentido del protocolo, usa otro significado de ASD o aborda otra población/resultado sin aplicación pertinente al proceso ASD.</t>
        </is>
      </c>
      <c r="E63" s="41" t="n"/>
      <c r="F63" s="41" t="n"/>
      <c r="G63" s="126" t="n">
        <v>2026</v>
      </c>
      <c r="H63" s="41" t="inlineStr">
        <is>
          <t>Co-Designed Mental Health Screening App (Here for You) for University Students: Pilot Feasibility Mixed Methods Study</t>
        </is>
      </c>
      <c r="I63" s="41" t="inlineStr">
        <is>
          <t>Manik Inder Singh Sethi and Thirunavukarasu Manickam and Tanmoy Chakraborty and Suresh Bada Math</t>
        </is>
      </c>
      <c r="J63" s="41" t="inlineStr">
        <is>
          <t>10.2196/75616</t>
        </is>
      </c>
      <c r="K63" s="41" t="inlineStr">
        <is>
          <t>JMIR Formative Research</t>
        </is>
      </c>
      <c r="L63" s="41" t="inlineStr">
        <is>
          <t>https://doi.org/10.2196/75616</t>
        </is>
      </c>
      <c r="M63" s="41" t="n"/>
      <c r="N63" s="41" t="inlineStr">
        <is>
          <t>doi:10.2196/75616</t>
        </is>
      </c>
    </row>
    <row r="64" ht="38" customHeight="1">
      <c r="A64" s="126" t="n">
        <v>116</v>
      </c>
      <c r="B64" s="41" t="inlineStr">
        <is>
          <t>exclude_secondary_or_nonempirical_publication</t>
        </is>
      </c>
      <c r="C64" s="41" t="inlineStr">
        <is>
          <t>Excluir: publicación secundaria/no empírica</t>
        </is>
      </c>
      <c r="D64" s="41" t="inlineStr">
        <is>
          <t>Revisión, metaanálisis, encuesta de literatura, protocolo, perspectiva, carta, editorial o capítulo de síntesis sin estudio primario elegible.</t>
        </is>
      </c>
      <c r="E64" s="41" t="n"/>
      <c r="F64" s="41" t="n"/>
      <c r="G64" s="126" t="n">
        <v>2025</v>
      </c>
      <c r="H64" s="41" t="inlineStr">
        <is>
          <t>A bibliometric analysis of mindfulness-based interventions for individuals with autism spectrum disorder and their caregivers</t>
        </is>
      </c>
      <c r="I64" s="41" t="inlineStr">
        <is>
          <t>Xinlin Huang and Maosen Guan and Tatyana R Tomenko and Irina A Tuzankina and Valery A Chereshnev and Ningkun Xiao</t>
        </is>
      </c>
      <c r="J64" s="41" t="inlineStr">
        <is>
          <t>10.1016/j.reia.2025.202640</t>
        </is>
      </c>
      <c r="K64" s="41" t="inlineStr">
        <is>
          <t>Research in Autism</t>
        </is>
      </c>
      <c r="L64" s="41" t="inlineStr">
        <is>
          <t>https://www.sciencedirect.com/science/article/pii/S3050656525001129</t>
        </is>
      </c>
      <c r="M64" s="41" t="n"/>
      <c r="N64" s="41" t="inlineStr">
        <is>
          <t>doi:10.1016/j.reia.2025.202640</t>
        </is>
      </c>
    </row>
    <row r="65" ht="38" customHeight="1">
      <c r="A65" s="126" t="n">
        <v>117</v>
      </c>
      <c r="B65" s="41" t="inlineStr">
        <is>
          <t>exclude_secondary_or_nonempirical_publication</t>
        </is>
      </c>
      <c r="C65" s="41" t="inlineStr">
        <is>
          <t>Excluir: publicación secundaria/no empírica</t>
        </is>
      </c>
      <c r="D65" s="41" t="inlineStr">
        <is>
          <t>Revisión, metaanálisis, encuesta de literatura, protocolo, perspectiva, carta, editorial o capítulo de síntesis sin estudio primario elegible.</t>
        </is>
      </c>
      <c r="E65" s="41" t="n"/>
      <c r="F65" s="41" t="n"/>
      <c r="G65" s="126" t="n">
        <v>2026</v>
      </c>
      <c r="H65" s="41" t="inlineStr">
        <is>
          <t>Therapeutic Interaction Features of AI Chatbots in Depression Interventions: Systematic Review and Meta-Analysis</t>
        </is>
      </c>
      <c r="I65" s="41" t="inlineStr">
        <is>
          <t>Ting Huang and Shuangyu Li and Yanzhong Wang and Wei Liu</t>
        </is>
      </c>
      <c r="J65" s="41" t="inlineStr">
        <is>
          <t>10.2196/88697</t>
        </is>
      </c>
      <c r="K65" s="41" t="inlineStr">
        <is>
          <t>Journal of Medical Internet Research</t>
        </is>
      </c>
      <c r="L65" s="41" t="inlineStr">
        <is>
          <t>https://doi.org/10.2196/88697</t>
        </is>
      </c>
      <c r="M65" s="41" t="n"/>
      <c r="N65" s="41" t="inlineStr">
        <is>
          <t>doi:10.2196/88697</t>
        </is>
      </c>
    </row>
    <row r="66" ht="38" customHeight="1">
      <c r="A66" s="126" t="n">
        <v>119</v>
      </c>
      <c r="B66" s="41" t="inlineStr">
        <is>
          <t>exclude_out_of_scope_topic_or_population</t>
        </is>
      </c>
      <c r="C66" s="41" t="inlineStr">
        <is>
          <t>Excluir: tema/población fuera de alcance</t>
        </is>
      </c>
      <c r="D66" s="41" t="inlineStr">
        <is>
          <t>No estudia ASD en el sentido del protocolo, usa otro significado de ASD o aborda otra población/resultado sin aplicación pertinente al proceso ASD.</t>
        </is>
      </c>
      <c r="E66" s="41" t="n"/>
      <c r="F66" s="41" t="n"/>
      <c r="G66" s="126" t="n">
        <v>2026</v>
      </c>
      <c r="H66" s="41" t="inlineStr">
        <is>
          <t>Data Governance Lessons From an Unvalidated Dataset</t>
        </is>
      </c>
      <c r="I66" s="41" t="inlineStr">
        <is>
          <t>Cliff Dominy</t>
        </is>
      </c>
      <c r="J66" s="41" t="inlineStr">
        <is>
          <t>10.2196/94518</t>
        </is>
      </c>
      <c r="K66" s="41" t="inlineStr">
        <is>
          <t>Journal of medical Internet research</t>
        </is>
      </c>
      <c r="L66" s="41" t="inlineStr">
        <is>
          <t>https://doi.org/10.2196/94518</t>
        </is>
      </c>
      <c r="M66" s="41" t="n"/>
      <c r="N66" s="41" t="inlineStr">
        <is>
          <t>doi:10.2196/94518</t>
        </is>
      </c>
    </row>
    <row r="67" ht="38" customHeight="1">
      <c r="A67" s="126" t="n">
        <v>120</v>
      </c>
      <c r="B67" s="41" t="inlineStr">
        <is>
          <t>exclude_no_qualifying_ai_application</t>
        </is>
      </c>
      <c r="C67" s="41" t="inlineStr">
        <is>
          <t>Excluir: sin aplicación de IA elegible</t>
        </is>
      </c>
      <c r="D67" s="41" t="inlineStr">
        <is>
          <t>El trabajo no implementa ni evalúa una técnica de IA/ML como componente sustantivo del estudio de ASD.</t>
        </is>
      </c>
      <c r="E67" s="41" t="n"/>
      <c r="F67" s="41" t="n"/>
      <c r="G67" s="126" t="n">
        <v>2025</v>
      </c>
      <c r="H67" s="41" t="inlineStr">
        <is>
          <t>Autoantibody profiling of autism spectrum disorder patients with monoamine oxidase a deficiency</t>
        </is>
      </c>
      <c r="I67" s="41" t="inlineStr">
        <is>
          <t>Guan Da Syu and Yawei Cheng and Kevin Chen and Chih Yung Yang and F X.Reymond Sutandy and Chia Chien Liu and Chien Sheng Chen and Jean C Shih</t>
        </is>
      </c>
      <c r="J67" s="41" t="inlineStr">
        <is>
          <t>10.1016/j.bbih.2025.101039</t>
        </is>
      </c>
      <c r="K67" s="41" t="inlineStr">
        <is>
          <t>Brain, Behavior, and Immunity - Health</t>
        </is>
      </c>
      <c r="L67" s="41" t="inlineStr">
        <is>
          <t>https://www.sciencedirect.com/science/article/pii/S2666354625000973</t>
        </is>
      </c>
      <c r="M67" s="41" t="n"/>
      <c r="N67" s="41" t="inlineStr">
        <is>
          <t>doi:10.1016/j.bbih.2025.101039</t>
        </is>
      </c>
    </row>
    <row r="68" ht="38" customHeight="1">
      <c r="A68" s="126" t="n">
        <v>121</v>
      </c>
      <c r="B68" s="41" t="inlineStr">
        <is>
          <t>exclude_secondary_or_nonempirical_publication</t>
        </is>
      </c>
      <c r="C68" s="41" t="inlineStr">
        <is>
          <t>Excluir: publicación secundaria/no empírica</t>
        </is>
      </c>
      <c r="D68" s="41" t="inlineStr">
        <is>
          <t>Revisión, metaanálisis, encuesta de literatura, protocolo, perspectiva, carta, editorial o capítulo de síntesis sin estudio primario elegible.</t>
        </is>
      </c>
      <c r="E68" s="41" t="n"/>
      <c r="F68" s="41" t="n"/>
      <c r="G68" s="126" t="n">
        <v>2026</v>
      </c>
      <c r="H68" s="41" t="inlineStr">
        <is>
          <t>Measuring Accuracy (Classification Probabilities, Positive, and Negative Predictive Values) of Executive Function Electroencephalogram Metrics in Attention-Deficit/Hyperactivity Disorder Diagnosis: Protocol for and Perspectives From the SINCRONIA Study</t>
        </is>
      </c>
      <c r="I68" s="41"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J68" s="41" t="inlineStr">
        <is>
          <t>10.2196/79150</t>
        </is>
      </c>
      <c r="K68" s="41" t="inlineStr">
        <is>
          <t>JMIR Research Protocols</t>
        </is>
      </c>
      <c r="L68" s="41" t="inlineStr">
        <is>
          <t>https://doi.org/10.2196/79150</t>
        </is>
      </c>
      <c r="M68" s="41" t="n"/>
      <c r="N68" s="41" t="inlineStr">
        <is>
          <t>doi:10.2196/79150</t>
        </is>
      </c>
    </row>
    <row r="69" ht="38" customHeight="1">
      <c r="A69" s="126" t="n">
        <v>124</v>
      </c>
      <c r="B69" s="41" t="inlineStr">
        <is>
          <t>exclude_secondary_or_nonempirical_publication</t>
        </is>
      </c>
      <c r="C69" s="41" t="inlineStr">
        <is>
          <t>Excluir: publicación secundaria/no empírica</t>
        </is>
      </c>
      <c r="D69" s="41" t="inlineStr">
        <is>
          <t>Revisión, metaanálisis, encuesta de literatura, protocolo, perspectiva, carta, editorial o capítulo de síntesis sin estudio primario elegible.</t>
        </is>
      </c>
      <c r="E69" s="41" t="n"/>
      <c r="F69" s="41" t="n"/>
      <c r="G69" s="126" t="n">
        <v>2026</v>
      </c>
      <c r="H69" s="41" t="inlineStr">
        <is>
          <t>Early-Life Exposures, Neurodevelopment, and Health Outcomes: Protocol for a Birth Cohort Study</t>
        </is>
      </c>
      <c r="I69" s="41"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J69" s="41" t="inlineStr">
        <is>
          <t>10.2196/78593</t>
        </is>
      </c>
      <c r="K69" s="41" t="inlineStr">
        <is>
          <t>JMIR Research Protocols</t>
        </is>
      </c>
      <c r="L69" s="41" t="inlineStr">
        <is>
          <t>https://doi.org/10.2196/78593</t>
        </is>
      </c>
      <c r="M69" s="41" t="n"/>
      <c r="N69" s="41" t="inlineStr">
        <is>
          <t>doi:10.2196/78593</t>
        </is>
      </c>
    </row>
    <row r="70" ht="38" customHeight="1">
      <c r="A70" s="126" t="n">
        <v>127</v>
      </c>
      <c r="B70" s="41" t="inlineStr">
        <is>
          <t>exclude_secondary_or_nonempirical_publication</t>
        </is>
      </c>
      <c r="C70" s="41" t="inlineStr">
        <is>
          <t>Excluir: publicación secundaria/no empírica</t>
        </is>
      </c>
      <c r="D70" s="41" t="inlineStr">
        <is>
          <t>Revisión, metaanálisis, encuesta de literatura, protocolo, perspectiva, carta, editorial o capítulo de síntesis sin estudio primario elegible.</t>
        </is>
      </c>
      <c r="E70" s="41" t="n"/>
      <c r="F70" s="41" t="n"/>
      <c r="G70" s="126" t="n">
        <v>2023</v>
      </c>
      <c r="H70" s="41" t="inlineStr">
        <is>
          <t>A Call to Expand the Scope of Digital Phenotyping</t>
        </is>
      </c>
      <c r="I70" s="41" t="inlineStr">
        <is>
          <t>Christopher De Boer and Hassan Ghomrawi and Suhail Zeineddin and Samuel Linton and Soyang Kwon and Fizan Abdullah</t>
        </is>
      </c>
      <c r="J70" s="41" t="inlineStr">
        <is>
          <t>10.2196/39546</t>
        </is>
      </c>
      <c r="K70" s="41" t="inlineStr">
        <is>
          <t>Journal of Medical Internet Research</t>
        </is>
      </c>
      <c r="L70" s="41" t="inlineStr">
        <is>
          <t>https://doi.org/10.2196/39546</t>
        </is>
      </c>
      <c r="M70" s="41" t="n"/>
      <c r="N70" s="41" t="inlineStr">
        <is>
          <t>doi:10.2196/39546</t>
        </is>
      </c>
    </row>
    <row r="71" ht="38" customHeight="1">
      <c r="A71" s="126" t="n">
        <v>128</v>
      </c>
      <c r="B71" s="41" t="inlineStr">
        <is>
          <t>exclude_out_of_scope_topic_or_population</t>
        </is>
      </c>
      <c r="C71" s="41" t="inlineStr">
        <is>
          <t>Excluir: tema/población fuera de alcance</t>
        </is>
      </c>
      <c r="D71" s="41" t="inlineStr">
        <is>
          <t>No estudia ASD en el sentido del protocolo, usa otro significado de ASD o aborda otra población/resultado sin aplicación pertinente al proceso ASD.</t>
        </is>
      </c>
      <c r="E71" s="41" t="n"/>
      <c r="F71" s="41" t="n"/>
      <c r="G71" s="126" t="n">
        <v>2026</v>
      </c>
      <c r="H71" s="41" t="inlineStr">
        <is>
          <t>Exploring the Lived Experience of Acne in the United States and the United Kingdom: Social Media Analysis</t>
        </is>
      </c>
      <c r="I71" s="41" t="inlineStr">
        <is>
          <t>John S Barbieri and Valentine Delore and Isabelle Vieillard and Sandrine Samson and Esteban Puentes and Joelle Malaab and Melanie Sambrès and Manissa Talmatkadi and Stéphane Schück</t>
        </is>
      </c>
      <c r="J71" s="41" t="inlineStr">
        <is>
          <t>10.2196/91126</t>
        </is>
      </c>
      <c r="K71" s="41" t="inlineStr">
        <is>
          <t>JMIR Dermatology</t>
        </is>
      </c>
      <c r="L71" s="41" t="inlineStr">
        <is>
          <t>https://doi.org/10.2196/91126</t>
        </is>
      </c>
      <c r="M71" s="41" t="n"/>
      <c r="N71" s="41" t="inlineStr">
        <is>
          <t>doi:10.2196/91126</t>
        </is>
      </c>
    </row>
    <row r="72" ht="38" customHeight="1">
      <c r="A72" s="126" t="n">
        <v>129</v>
      </c>
      <c r="B72" s="41" t="inlineStr">
        <is>
          <t>exclude_secondary_or_nonempirical_publication</t>
        </is>
      </c>
      <c r="C72" s="41" t="inlineStr">
        <is>
          <t>Excluir: publicación secundaria/no empírica</t>
        </is>
      </c>
      <c r="D72" s="41" t="inlineStr">
        <is>
          <t>Revisión, metaanálisis, encuesta de literatura, protocolo, perspectiva, carta, editorial o capítulo de síntesis sin estudio primario elegible.</t>
        </is>
      </c>
      <c r="E72" s="41" t="n"/>
      <c r="F72" s="41" t="n"/>
      <c r="G72" s="126" t="n">
        <v>2025</v>
      </c>
      <c r="H72" s="41" t="inlineStr">
        <is>
          <t>Artificial intelligence for tracking social behaviours and supporting an autism spectrum disorder diagnosis: systematic review and meta-analysis</t>
        </is>
      </c>
      <c r="I72" s="41" t="inlineStr">
        <is>
          <t>Carter Sun and Alistair McEwan and Kelsie A Boulton and Eleni Andrea Demetriou and Ayesha K Sadozai and Amit Lampit and Adam J Guastella</t>
        </is>
      </c>
      <c r="J72" s="41" t="inlineStr">
        <is>
          <t>10.1016/j.ebiom.2025.105931</t>
        </is>
      </c>
      <c r="K72" s="41" t="inlineStr">
        <is>
          <t>eBioMedicine</t>
        </is>
      </c>
      <c r="L72" s="41" t="inlineStr">
        <is>
          <t>https://www.sciencedirect.com/science/article/pii/S2352396425003755</t>
        </is>
      </c>
      <c r="M72" s="41" t="n"/>
      <c r="N72" s="41" t="inlineStr">
        <is>
          <t>doi:10.1016/j.ebiom.2025.105931</t>
        </is>
      </c>
    </row>
    <row r="73" ht="38" customHeight="1">
      <c r="A73" s="126" t="n">
        <v>130</v>
      </c>
      <c r="B73" s="41" t="inlineStr">
        <is>
          <t>exclude_out_of_scope_topic_or_population</t>
        </is>
      </c>
      <c r="C73" s="41" t="inlineStr">
        <is>
          <t>Excluir: tema/población fuera de alcance</t>
        </is>
      </c>
      <c r="D73" s="41" t="inlineStr">
        <is>
          <t>No estudia ASD en el sentido del protocolo, usa otro significado de ASD o aborda otra población/resultado sin aplicación pertinente al proceso ASD.</t>
        </is>
      </c>
      <c r="E73" s="41" t="n"/>
      <c r="F73" s="41" t="n"/>
      <c r="G73" s="126" t="n">
        <v>2025</v>
      </c>
      <c r="H73" s="41" t="inlineStr">
        <is>
          <t>Implementation of artificial intelligence (AI) in ASD treatment1</t>
        </is>
      </c>
      <c r="I73" s="41" t="inlineStr">
        <is>
          <t>Kyriakos D Chatzis and Peter Tretiakov and Peter G Passias</t>
        </is>
      </c>
      <c r="J73" s="41" t="inlineStr">
        <is>
          <t>10.1016/j.xnsj.2025.100787</t>
        </is>
      </c>
      <c r="K73" s="41" t="inlineStr">
        <is>
          <t>North American Spine Society Journal</t>
        </is>
      </c>
      <c r="L73" s="41" t="inlineStr">
        <is>
          <t>https://www.sciencedirect.com/science/article/pii/S2666548425002070</t>
        </is>
      </c>
      <c r="M73" s="41" t="n"/>
      <c r="N73" s="41" t="inlineStr">
        <is>
          <t>doi:10.1016/j.xnsj.2025.100787</t>
        </is>
      </c>
    </row>
    <row r="74" ht="38" customHeight="1">
      <c r="A74" s="126" t="n">
        <v>131</v>
      </c>
      <c r="B74" s="41" t="inlineStr">
        <is>
          <t>exclude_out_of_scope_topic_or_population</t>
        </is>
      </c>
      <c r="C74" s="41" t="inlineStr">
        <is>
          <t>Excluir: tema/población fuera de alcance</t>
        </is>
      </c>
      <c r="D74" s="41" t="inlineStr">
        <is>
          <t>No estudia ASD en el sentido del protocolo, usa otro significado de ASD o aborda otra población/resultado sin aplicación pertinente al proceso ASD.</t>
        </is>
      </c>
      <c r="E74" s="41" t="n"/>
      <c r="F74" s="41" t="n"/>
      <c r="G74" s="126" t="n">
        <v>2026</v>
      </c>
      <c r="H74" s="41" t="inlineStr">
        <is>
          <t>Early Prediction of Delirium in Postcardiac Surgery Patients: Machine Learning Model Development and External Validation</t>
        </is>
      </c>
      <c r="I74" s="41" t="inlineStr">
        <is>
          <t>Huixiu Hu and Yuxiang Wang and Houfeng Li and Qinglai Zang and Jing Huang and Ying Zhang and Jinjing Wu and Long Liu and Zhen Xing and Yaohua Yu</t>
        </is>
      </c>
      <c r="J74" s="41" t="inlineStr">
        <is>
          <t>10.2196/73283</t>
        </is>
      </c>
      <c r="K74" s="41" t="inlineStr">
        <is>
          <t>JMIR Medical Informatics</t>
        </is>
      </c>
      <c r="L74" s="41" t="inlineStr">
        <is>
          <t>https://doi.org/10.2196/73283</t>
        </is>
      </c>
      <c r="M74" s="41" t="n"/>
      <c r="N74" s="41" t="inlineStr">
        <is>
          <t>doi:10.2196/73283</t>
        </is>
      </c>
    </row>
    <row r="75" ht="38" customHeight="1">
      <c r="A75" s="126" t="n">
        <v>133</v>
      </c>
      <c r="B75" s="41" t="inlineStr">
        <is>
          <t>exclude_out_of_scope_topic_or_population</t>
        </is>
      </c>
      <c r="C75" s="41" t="inlineStr">
        <is>
          <t>Excluir: tema/población fuera de alcance</t>
        </is>
      </c>
      <c r="D75" s="41" t="inlineStr">
        <is>
          <t>No estudia ASD en el sentido del protocolo, usa otro significado de ASD o aborda otra población/resultado sin aplicación pertinente al proceso ASD.</t>
        </is>
      </c>
      <c r="E75" s="41" t="n"/>
      <c r="F75" s="41" t="n"/>
      <c r="G75" s="126" t="n">
        <v>2026</v>
      </c>
      <c r="H75" s="41" t="inlineStr">
        <is>
          <t>Development and Evaluation of Individualized Music Therapy for Common Mental Disorders: Protocol for a Multistage Study</t>
        </is>
      </c>
      <c r="I75" s="41" t="inlineStr">
        <is>
          <t>Chunfeng Xiao and Jing Wei and Tao Li and Jinya Cao and Qiaoyan Li and Yanping Duan and Wenqi Geng and Boheng Zhu and Bingzhou Liu and Yongxue Li</t>
        </is>
      </c>
      <c r="J75" s="41" t="inlineStr">
        <is>
          <t>10.2196/90617</t>
        </is>
      </c>
      <c r="K75" s="41" t="inlineStr">
        <is>
          <t>JMIR Research Protocols</t>
        </is>
      </c>
      <c r="L75" s="41" t="inlineStr">
        <is>
          <t>https://www.researchprotocols.org/2026/1/e90617</t>
        </is>
      </c>
      <c r="M75" s="41" t="n"/>
      <c r="N75" s="41" t="inlineStr">
        <is>
          <t>doi:10.2196/90617</t>
        </is>
      </c>
    </row>
    <row r="76" ht="38" customHeight="1">
      <c r="A76" s="126" t="n">
        <v>135</v>
      </c>
      <c r="B76" s="41" t="inlineStr">
        <is>
          <t>exclude_out_of_scope_topic_or_population</t>
        </is>
      </c>
      <c r="C76" s="41" t="inlineStr">
        <is>
          <t>Excluir: tema/población fuera de alcance</t>
        </is>
      </c>
      <c r="D76" s="41" t="inlineStr">
        <is>
          <t>No estudia ASD en el sentido del protocolo, usa otro significado de ASD o aborda otra población/resultado sin aplicación pertinente al proceso ASD.</t>
        </is>
      </c>
      <c r="E76" s="41" t="n"/>
      <c r="F76" s="41" t="n"/>
      <c r="G76" s="126" t="n">
        <v>2026</v>
      </c>
      <c r="H76" s="41" t="inlineStr">
        <is>
          <t>The Diagnostic Value of Image-Based Machine Learning for Osteoporosis: Systematic Review and Meta-Analysis</t>
        </is>
      </c>
      <c r="I76" s="41" t="inlineStr">
        <is>
          <t>Rui Zhao and Haolin Yang and Yangbo Li and Xiaoyun Li and Zhijie Yang and Yanping Lin and Jiachun Huang and Lei Wan and Hongxing Huang</t>
        </is>
      </c>
      <c r="J76" s="41" t="inlineStr">
        <is>
          <t>10.2196/75965</t>
        </is>
      </c>
      <c r="K76" s="41" t="inlineStr">
        <is>
          <t>Journal of Medical Internet Research</t>
        </is>
      </c>
      <c r="L76" s="41" t="inlineStr">
        <is>
          <t>https://doi.org/10.2196/75965</t>
        </is>
      </c>
      <c r="M76" s="41" t="n"/>
      <c r="N76" s="41" t="inlineStr">
        <is>
          <t>doi:10.2196/75965</t>
        </is>
      </c>
    </row>
    <row r="77" ht="38" customHeight="1">
      <c r="A77" s="126" t="n">
        <v>136</v>
      </c>
      <c r="B77" s="41" t="inlineStr">
        <is>
          <t>exclude_conference_abstract_only</t>
        </is>
      </c>
      <c r="C77" s="41" t="inlineStr">
        <is>
          <t>Excluir: resumen de congreso</t>
        </is>
      </c>
      <c r="D77" s="41" t="inlineStr">
        <is>
          <t>Registro disponible únicamente como resumen de congreso, insuficiente para verificar y codificar RQ1-RQ3.</t>
        </is>
      </c>
      <c r="E77" s="41" t="n"/>
      <c r="F77" s="41" t="n"/>
      <c r="G77" s="126" t="n">
        <v>2025</v>
      </c>
      <c r="H77" s="41" t="inlineStr">
        <is>
          <t>96. MACHINE LEARNING-DERIVED SUBTYPES OF AUTISM REVEAL DISTINCT GENETIC CONTRIBUTIONS FROM COMMON AND RARE VARIANTS</t>
        </is>
      </c>
      <c r="I77" s="41" t="inlineStr">
        <is>
          <t>Qing Tan and Jingyu Xie and LeeAnn Green Snyder and LeeAnn Green Snyder and Bridget Fernandez and Bridget Fernandez and Nicholas Mancuso and Charleston Chiang and Chang Shu</t>
        </is>
      </c>
      <c r="J77" s="41" t="inlineStr">
        <is>
          <t>10.1016/j.euroneuro.2025.08.563</t>
        </is>
      </c>
      <c r="K77" s="41" t="inlineStr">
        <is>
          <t>European Neuropsychopharmacology</t>
        </is>
      </c>
      <c r="L77" s="41" t="inlineStr">
        <is>
          <t>https://www.sciencedirect.com/science/article/pii/S0924977X25007217</t>
        </is>
      </c>
      <c r="M77" s="41" t="n"/>
      <c r="N77" s="41" t="inlineStr">
        <is>
          <t>doi:10.1016/j.euroneuro.2025.08.563</t>
        </is>
      </c>
    </row>
    <row r="78" ht="38" customHeight="1">
      <c r="A78" s="126" t="n">
        <v>137</v>
      </c>
      <c r="B78" s="41" t="inlineStr">
        <is>
          <t>exclude_conference_abstract_only</t>
        </is>
      </c>
      <c r="C78" s="41" t="inlineStr">
        <is>
          <t>Excluir: resumen de congreso</t>
        </is>
      </c>
      <c r="D78" s="41" t="inlineStr">
        <is>
          <t>Registro disponible únicamente como resumen de congreso, insuficiente para verificar y codificar RQ1-RQ3.</t>
        </is>
      </c>
      <c r="E78" s="41" t="n"/>
      <c r="F78" s="41" t="n"/>
      <c r="G78" s="126" t="n">
        <v>2025</v>
      </c>
      <c r="H78" s="41" t="inlineStr">
        <is>
          <t>RWD184 FNEURONET: A SEX-SPECIFIC DEEP LEARNING FRAMEWORK FOR AUTISM SPECTRUM DISORDER (ASD) AND ATTENTION DEFICIT AND HYPERACTIVITY DISORDER (ADHD) CLASSIFICATION IN FEMALE COHORTS BASED ON RESTING-STATE FMRI IMAGES</t>
        </is>
      </c>
      <c r="I78" s="41" t="inlineStr">
        <is>
          <t>Xinyao YI and Zhiguang HUANG and Yan HE and Wai-kit Ming</t>
        </is>
      </c>
      <c r="J78" s="41" t="inlineStr">
        <is>
          <t>10.1016/j.vhri.2025.101222</t>
        </is>
      </c>
      <c r="K78" s="41" t="inlineStr">
        <is>
          <t>Value in Health Regional Issues</t>
        </is>
      </c>
      <c r="L78" s="41" t="inlineStr">
        <is>
          <t>https://www.sciencedirect.com/science/article/pii/S2212109925001487</t>
        </is>
      </c>
      <c r="M78" s="41" t="n"/>
      <c r="N78" s="41" t="inlineStr">
        <is>
          <t>doi:10.1016/j.vhri.2025.101222</t>
        </is>
      </c>
    </row>
    <row r="79" ht="38" customHeight="1">
      <c r="A79" s="126" t="n">
        <v>138</v>
      </c>
      <c r="B79" s="41" t="inlineStr">
        <is>
          <t>exclude_out_of_scope_topic_or_population</t>
        </is>
      </c>
      <c r="C79" s="41" t="inlineStr">
        <is>
          <t>Excluir: tema/población fuera de alcance</t>
        </is>
      </c>
      <c r="D79" s="41" t="inlineStr">
        <is>
          <t>No estudia ASD en el sentido del protocolo, usa otro significado de ASD o aborda otra población/resultado sin aplicación pertinente al proceso ASD.</t>
        </is>
      </c>
      <c r="E79" s="41" t="n"/>
      <c r="F79" s="41" t="n"/>
      <c r="G79" s="126" t="n">
        <v>2026</v>
      </c>
      <c r="H79" s="41" t="inlineStr">
        <is>
          <t>Detecting Pediatric Emergency Service Use for Suicide and Self-Harm: Multimodal Analysis of 3828 Encounters</t>
        </is>
      </c>
      <c r="I79" s="41" t="inlineStr">
        <is>
          <t>Juliet Beni Edgcomb and Angshuman Saha and Alexandra Klomhaus and Elyse Tascione and Chrislie G Ponce and Joshua J Lee and Theona Tacorda and Bonnie T Zima</t>
        </is>
      </c>
      <c r="J79" s="41" t="inlineStr">
        <is>
          <t>10.2196/82371</t>
        </is>
      </c>
      <c r="K79" s="41" t="inlineStr">
        <is>
          <t>JMIR Mental Health</t>
        </is>
      </c>
      <c r="L79" s="41" t="inlineStr">
        <is>
          <t>https://doi.org/10.2196/82371</t>
        </is>
      </c>
      <c r="M79" s="41" t="n"/>
      <c r="N79" s="41" t="inlineStr">
        <is>
          <t>doi:10.2196/82371</t>
        </is>
      </c>
    </row>
    <row r="80" ht="38" customHeight="1">
      <c r="A80" s="126" t="n">
        <v>139</v>
      </c>
      <c r="B80" s="41" t="inlineStr">
        <is>
          <t>exclude_conference_abstract_only</t>
        </is>
      </c>
      <c r="C80" s="41" t="inlineStr">
        <is>
          <t>Excluir: resumen de congreso</t>
        </is>
      </c>
      <c r="D80" s="41" t="inlineStr">
        <is>
          <t>Registro disponible únicamente como resumen de congreso, insuficiente para verificar y codificar RQ1-RQ3.</t>
        </is>
      </c>
      <c r="E80" s="41" t="n"/>
      <c r="F80" s="41" t="n"/>
      <c r="G80" s="126" t="n">
        <v>2025</v>
      </c>
      <c r="H80" s="41" t="inlineStr">
        <is>
          <t>T53. DEEP LEARNING REVEALS AUTISM SUBTYPES DEFINED BY DISTINCT REGULATORY ARCHITECTURES AND VARIANT BURDEN</t>
        </is>
      </c>
      <c r="I80" s="41" t="inlineStr">
        <is>
          <t>Yujin Kim and Ilbin Kim and Hyeji Lee and Soo-Whee Kim and So Hyun Kim and Min Ji Jeon and Heejeong Yoo and Joon-Yong An</t>
        </is>
      </c>
      <c r="J80" s="41" t="inlineStr">
        <is>
          <t>10.1016/j.euroneuro.2025.08.336</t>
        </is>
      </c>
      <c r="K80" s="41" t="inlineStr">
        <is>
          <t>European Neuropsychopharmacology</t>
        </is>
      </c>
      <c r="L80" s="41" t="inlineStr">
        <is>
          <t>https://www.sciencedirect.com/science/article/pii/S0924977X25004857</t>
        </is>
      </c>
      <c r="M80" s="41" t="n"/>
      <c r="N80" s="41" t="inlineStr">
        <is>
          <t>doi:10.1016/j.euroneuro.2025.08.336</t>
        </is>
      </c>
    </row>
    <row r="81" ht="38" customHeight="1">
      <c r="A81" s="126" t="n">
        <v>140</v>
      </c>
      <c r="B81" s="41" t="inlineStr">
        <is>
          <t>exclude_out_of_scope_topic_or_population</t>
        </is>
      </c>
      <c r="C81" s="41" t="inlineStr">
        <is>
          <t>Excluir: tema/población fuera de alcance</t>
        </is>
      </c>
      <c r="D81" s="41" t="inlineStr">
        <is>
          <t>No estudia ASD en el sentido del protocolo, usa otro significado de ASD o aborda otra población/resultado sin aplicación pertinente al proceso ASD.</t>
        </is>
      </c>
      <c r="E81" s="41" t="n"/>
      <c r="F81" s="41" t="n"/>
      <c r="G81" s="126" t="n">
        <v>2026</v>
      </c>
      <c r="H81" s="41" t="inlineStr">
        <is>
          <t>Explainable and Interpretable AI for Voice and Speech Analysis in Clinical Care: Systematic Review</t>
        </is>
      </c>
      <c r="I81" s="41"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J81" s="41" t="inlineStr">
        <is>
          <t>10.2196/83790</t>
        </is>
      </c>
      <c r="K81" s="41" t="inlineStr">
        <is>
          <t>Journal of Medical Internet Research</t>
        </is>
      </c>
      <c r="L81" s="41" t="inlineStr">
        <is>
          <t>https://doi.org/10.2196/83790</t>
        </is>
      </c>
      <c r="M81" s="41" t="n"/>
      <c r="N81" s="41" t="inlineStr">
        <is>
          <t>doi:10.2196/83790</t>
        </is>
      </c>
    </row>
    <row r="82" ht="38" customHeight="1">
      <c r="A82" s="126" t="n">
        <v>141</v>
      </c>
      <c r="B82" s="41" t="inlineStr">
        <is>
          <t>exclude_out_of_scope_topic_or_population</t>
        </is>
      </c>
      <c r="C82" s="41" t="inlineStr">
        <is>
          <t>Excluir: tema/población fuera de alcance</t>
        </is>
      </c>
      <c r="D82" s="41" t="inlineStr">
        <is>
          <t>No estudia ASD en el sentido del protocolo, usa otro significado de ASD o aborda otra población/resultado sin aplicación pertinente al proceso ASD.</t>
        </is>
      </c>
      <c r="E82" s="41" t="n"/>
      <c r="F82" s="41" t="n"/>
      <c r="G82" s="126" t="n">
        <v>2025</v>
      </c>
      <c r="H82" s="41" t="inlineStr">
        <is>
          <t>P97. Machine learning driven nomogram to predict prolonged ICU stay following ASD surgery</t>
        </is>
      </c>
      <c r="I82" s="41"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J82" s="41" t="inlineStr">
        <is>
          <t>10.1016/j.spinee.2025.08.098</t>
        </is>
      </c>
      <c r="K82" s="41" t="inlineStr">
        <is>
          <t>The Spine Journal</t>
        </is>
      </c>
      <c r="L82" s="41" t="inlineStr">
        <is>
          <t>https://www.sciencedirect.com/science/article/pii/S1529943025004784</t>
        </is>
      </c>
      <c r="M82" s="41" t="n"/>
      <c r="N82" s="41" t="inlineStr">
        <is>
          <t>doi:10.1016/j.spinee.2025.08.098</t>
        </is>
      </c>
    </row>
    <row r="83" ht="38" customHeight="1">
      <c r="A83" s="126" t="n">
        <v>143</v>
      </c>
      <c r="B83" s="41" t="inlineStr">
        <is>
          <t>exclude_no_qualifying_ai_application</t>
        </is>
      </c>
      <c r="C83" s="41" t="inlineStr">
        <is>
          <t>Excluir: sin aplicación de IA elegible</t>
        </is>
      </c>
      <c r="D83" s="41" t="inlineStr">
        <is>
          <t>El trabajo no implementa ni evalúa una técnica de IA/ML como componente sustantivo del estudio de ASD.</t>
        </is>
      </c>
      <c r="E83" s="41" t="n"/>
      <c r="F83" s="41" t="n"/>
      <c r="G83" s="126" t="n">
        <v>2026</v>
      </c>
      <c r="H83" s="41" t="inlineStr">
        <is>
          <t>Communicative Behaviors in an Internet-Based Intervention for Individuals With Autism: Mixed Methods Analysis</t>
        </is>
      </c>
      <c r="I83" s="41" t="inlineStr">
        <is>
          <t>Britta Westerberg and Karin Jacobson and Maria Unenge Hallerbäck and Susanne Bejerot and Fredrik Holländare</t>
        </is>
      </c>
      <c r="J83" s="41" t="inlineStr">
        <is>
          <t>10.2196/76527</t>
        </is>
      </c>
      <c r="K83" s="41" t="inlineStr">
        <is>
          <t>Journal of Medical Internet Research</t>
        </is>
      </c>
      <c r="L83" s="41" t="inlineStr">
        <is>
          <t>https://doi.org/10.2196/76527</t>
        </is>
      </c>
      <c r="M83" s="41" t="n"/>
      <c r="N83" s="41" t="inlineStr">
        <is>
          <t>doi:10.2196/76527</t>
        </is>
      </c>
    </row>
    <row r="84" ht="38" customHeight="1">
      <c r="A84" s="126" t="n">
        <v>144</v>
      </c>
      <c r="B84" s="41" t="inlineStr">
        <is>
          <t>exclude_secondary_or_nonempirical_publication</t>
        </is>
      </c>
      <c r="C84" s="41" t="inlineStr">
        <is>
          <t>Excluir: publicación secundaria/no empírica</t>
        </is>
      </c>
      <c r="D84" s="41" t="inlineStr">
        <is>
          <t>Revisión, metaanálisis, encuesta de literatura, protocolo, perspectiva, carta, editorial o capítulo de síntesis sin estudio primario elegible.</t>
        </is>
      </c>
      <c r="E84" s="41" t="n"/>
      <c r="F84" s="41" t="n"/>
      <c r="G84" s="126" t="n">
        <v>2025</v>
      </c>
      <c r="H84" s="41" t="inlineStr">
        <is>
          <t>Maternal and cord blood lipidomics as predictors of autism spectrum disorders: A systematic review</t>
        </is>
      </c>
      <c r="I84" s="41" t="inlineStr">
        <is>
          <t>Antigoni Sarantaki and Ali Ghanchi and Joeri Vermeulen and Anastasia Barbouni and Ekaterina Charvalos and Aikaterini Sousamli and Dimitrios K Anagnostopoulos</t>
        </is>
      </c>
      <c r="J84" s="41" t="inlineStr">
        <is>
          <t>10.1016/j.metop.2025.100403</t>
        </is>
      </c>
      <c r="K84" s="41" t="inlineStr">
        <is>
          <t>Metabolism Open</t>
        </is>
      </c>
      <c r="L84" s="41" t="inlineStr">
        <is>
          <t>https://www.sciencedirect.com/science/article/pii/S2589936825000593</t>
        </is>
      </c>
      <c r="M84" s="41" t="n"/>
      <c r="N84" s="41" t="inlineStr">
        <is>
          <t>doi:10.1016/j.metop.2025.100403</t>
        </is>
      </c>
    </row>
    <row r="85" ht="38" customHeight="1">
      <c r="A85" s="126" t="n">
        <v>147</v>
      </c>
      <c r="B85" s="41" t="inlineStr">
        <is>
          <t>exclude_out_of_scope_topic_or_population</t>
        </is>
      </c>
      <c r="C85" s="41" t="inlineStr">
        <is>
          <t>Excluir: tema/población fuera de alcance</t>
        </is>
      </c>
      <c r="D85" s="41" t="inlineStr">
        <is>
          <t>No estudia ASD en el sentido del protocolo, usa otro significado de ASD o aborda otra población/resultado sin aplicación pertinente al proceso ASD.</t>
        </is>
      </c>
      <c r="E85" s="41" t="n"/>
      <c r="F85" s="41" t="n"/>
      <c r="G85" s="126" t="n">
        <v>2026</v>
      </c>
      <c r="H85" s="41" t="inlineStr">
        <is>
          <t>Psychiatric decompensation following AI chatbot use in autism spectrum disorder</t>
        </is>
      </c>
      <c r="I85" s="41" t="inlineStr">
        <is>
          <t>Idris Altinisik and Hamiyet Ipek and Zubeyde Sisman and Murat Emul</t>
        </is>
      </c>
      <c r="J85" s="41" t="inlineStr">
        <is>
          <t>10.1016/j.ajp.2026.104889</t>
        </is>
      </c>
      <c r="K85" s="41" t="inlineStr">
        <is>
          <t>Asian Journal of Psychiatry</t>
        </is>
      </c>
      <c r="L85" s="41" t="inlineStr">
        <is>
          <t>https://www.sciencedirect.com/science/article/pii/S1876201826000626</t>
        </is>
      </c>
      <c r="M85" s="41" t="n"/>
      <c r="N85" s="41" t="inlineStr">
        <is>
          <t>doi:10.1016/j.ajp.2026.104889</t>
        </is>
      </c>
    </row>
    <row r="86" ht="38" customHeight="1">
      <c r="A86" s="126" t="n">
        <v>148</v>
      </c>
      <c r="B86" s="41" t="inlineStr">
        <is>
          <t>exclude_secondary_or_nonempirical_publication</t>
        </is>
      </c>
      <c r="C86" s="41" t="inlineStr">
        <is>
          <t>Excluir: publicación secundaria/no empírica</t>
        </is>
      </c>
      <c r="D86" s="41" t="inlineStr">
        <is>
          <t>Revisión, metaanálisis, encuesta de literatura, protocolo, perspectiva, carta, editorial o capítulo de síntesis sin estudio primario elegible.</t>
        </is>
      </c>
      <c r="E86" s="41" t="n"/>
      <c r="F86" s="41" t="n"/>
      <c r="G86" s="126" t="n">
        <v>2026</v>
      </c>
      <c r="H86" s="41" t="inlineStr">
        <is>
          <t>Commonalities and Divergences in the Cognitive Profiles of Autism and Dementia: Protocol for a Narrative Literature Review</t>
        </is>
      </c>
      <c r="I86" s="41" t="inlineStr">
        <is>
          <t>Lynsey Stewart and William J Mcgeown and Jonathan Delafield-Butt and Mario A Parra</t>
        </is>
      </c>
      <c r="J86" s="41" t="inlineStr">
        <is>
          <t>10.2196/82349</t>
        </is>
      </c>
      <c r="K86" s="41" t="inlineStr">
        <is>
          <t>JMIR Research Protocols</t>
        </is>
      </c>
      <c r="L86" s="41" t="inlineStr">
        <is>
          <t>https://doi.org/10.2196/82349</t>
        </is>
      </c>
      <c r="M86" s="41" t="n"/>
      <c r="N86" s="41" t="inlineStr">
        <is>
          <t>doi:10.2196/82349</t>
        </is>
      </c>
    </row>
    <row r="87" ht="38" customHeight="1">
      <c r="A87" s="126" t="n">
        <v>150</v>
      </c>
      <c r="B87" s="41" t="inlineStr">
        <is>
          <t>exclude_secondary_or_nonempirical_publication</t>
        </is>
      </c>
      <c r="C87" s="41" t="inlineStr">
        <is>
          <t>Excluir: publicación secundaria/no empírica</t>
        </is>
      </c>
      <c r="D87" s="41" t="inlineStr">
        <is>
          <t>Revisión, metaanálisis, encuesta de literatura, protocolo, perspectiva, carta, editorial o capítulo de síntesis sin estudio primario elegible.</t>
        </is>
      </c>
      <c r="E87" s="41" t="n"/>
      <c r="F87" s="41" t="n"/>
      <c r="G87" s="126" t="n">
        <v>2026</v>
      </c>
      <c r="H87" s="41" t="inlineStr">
        <is>
          <t>Multimodal data integration for early autism detection and LLM-driven personalized intervention: A review</t>
        </is>
      </c>
      <c r="I87" s="41" t="inlineStr">
        <is>
          <t>Olfa Adouni and Alaa Bessadok and Mohamed Hamroun and Ridha Ejbali and Hedi Sakli</t>
        </is>
      </c>
      <c r="J87" s="41" t="inlineStr">
        <is>
          <t>10.1016/j.compmedimag.2026.102743</t>
        </is>
      </c>
      <c r="K87" s="41" t="inlineStr">
        <is>
          <t>Computerized Medical Imaging and Graphics</t>
        </is>
      </c>
      <c r="L87" s="41" t="inlineStr">
        <is>
          <t>https://www.sciencedirect.com/science/article/pii/S0895611126000467</t>
        </is>
      </c>
      <c r="M87" s="41" t="n"/>
      <c r="N87" s="41" t="inlineStr">
        <is>
          <t>doi:10.1016/j.compmedimag.2026.102743</t>
        </is>
      </c>
    </row>
    <row r="88" ht="38" customHeight="1">
      <c r="A88" s="126" t="n">
        <v>151</v>
      </c>
      <c r="B88" s="41" t="inlineStr">
        <is>
          <t>exclude_out_of_scope_topic_or_population</t>
        </is>
      </c>
      <c r="C88" s="41" t="inlineStr">
        <is>
          <t>Excluir: tema/población fuera de alcance</t>
        </is>
      </c>
      <c r="D88" s="41" t="inlineStr">
        <is>
          <t>No estudia ASD en el sentido del protocolo, usa otro significado de ASD o aborda otra población/resultado sin aplicación pertinente al proceso ASD.</t>
        </is>
      </c>
      <c r="E88" s="41" t="n"/>
      <c r="F88" s="41" t="n"/>
      <c r="G88" s="126" t="n">
        <v>2026</v>
      </c>
      <c r="H88" s="41" t="inlineStr">
        <is>
          <t>Knowledge Graphs Based on Meta-Analysis Papers Improve the Quality of Case Formulation: Mixed Methods Design</t>
        </is>
      </c>
      <c r="I88" s="41" t="inlineStr">
        <is>
          <t>Kenji Yokotani and Yasumitsu Jikihara and Kohei Koiwa</t>
        </is>
      </c>
      <c r="J88" s="41" t="inlineStr">
        <is>
          <t>10.2196/76808</t>
        </is>
      </c>
      <c r="K88" s="41" t="inlineStr">
        <is>
          <t>JMIR Formative Research</t>
        </is>
      </c>
      <c r="L88" s="41" t="inlineStr">
        <is>
          <t>https://doi.org/10.2196/76808</t>
        </is>
      </c>
      <c r="M88" s="41" t="n"/>
      <c r="N88" s="41" t="inlineStr">
        <is>
          <t>doi:10.2196/76808</t>
        </is>
      </c>
    </row>
    <row r="89" ht="38" customHeight="1">
      <c r="A89" s="126" t="n">
        <v>152</v>
      </c>
      <c r="B89" s="41" t="inlineStr">
        <is>
          <t>exclude_no_qualifying_ai_application</t>
        </is>
      </c>
      <c r="C89" s="41" t="inlineStr">
        <is>
          <t>Excluir: sin aplicación de IA elegible</t>
        </is>
      </c>
      <c r="D89" s="41" t="inlineStr">
        <is>
          <t>El trabajo no implementa ni evalúa una técnica de IA/ML como componente sustantivo del estudio de ASD.</t>
        </is>
      </c>
      <c r="E89" s="41" t="n"/>
      <c r="F89" s="41" t="n"/>
      <c r="G89" s="126" t="n">
        <v>2026</v>
      </c>
      <c r="H89" s="41" t="inlineStr">
        <is>
          <t>Serious Game Aimed at Assessing Executive Planning Skills in Children With Autism: Cross-Sectional Design and Formative Evaluation of ShopAutiPlan</t>
        </is>
      </c>
      <c r="I89" s="41" t="inlineStr">
        <is>
          <t>Athmar N M Shamhan and Mohamad Hassan Fadi Hijab and Marwa Qaraqe and Dena Al-Thani</t>
        </is>
      </c>
      <c r="J89" s="41" t="inlineStr">
        <is>
          <t>10.2196/90444</t>
        </is>
      </c>
      <c r="K89" s="41" t="inlineStr">
        <is>
          <t>JMIR Serious Games</t>
        </is>
      </c>
      <c r="L89" s="41" t="inlineStr">
        <is>
          <t>https://doi.org/10.2196/90444</t>
        </is>
      </c>
      <c r="M89" s="41" t="n"/>
      <c r="N89" s="41" t="inlineStr">
        <is>
          <t>doi:10.2196/90444</t>
        </is>
      </c>
    </row>
    <row r="90" ht="38" customHeight="1">
      <c r="A90" s="126" t="n">
        <v>153</v>
      </c>
      <c r="B90" s="41" t="inlineStr">
        <is>
          <t>exclude_no_qualifying_ai_application</t>
        </is>
      </c>
      <c r="C90" s="41" t="inlineStr">
        <is>
          <t>Excluir: sin aplicación de IA elegible</t>
        </is>
      </c>
      <c r="D90" s="41" t="inlineStr">
        <is>
          <t>El trabajo no implementa ni evalúa una técnica de IA/ML como componente sustantivo del estudio de ASD.</t>
        </is>
      </c>
      <c r="E90" s="41" t="n"/>
      <c r="F90" s="41" t="n"/>
      <c r="G90" s="126" t="n">
        <v>2026</v>
      </c>
      <c r="H90" s="41" t="inlineStr">
        <is>
          <t>Physical activity and salivary serotonin levels among children with or without autism spectrum disorders: A comparative cross-sectional study</t>
        </is>
      </c>
      <c r="I90" s="41" t="inlineStr">
        <is>
          <t>Sima Dastamooz and Shahzad Tahmasebi Boroujeni and Liye Zou and Mohammad H D Farahani and Mina Hasani and Sanaz Dastamouz and Nahid Sarahian and Seyed Ahmad Hosseini and Masoume Kordnayej</t>
        </is>
      </c>
      <c r="J90" s="41" t="inlineStr">
        <is>
          <t>10.1016/j.reia.2026.202879</t>
        </is>
      </c>
      <c r="K90" s="41" t="inlineStr">
        <is>
          <t>Research in Autism</t>
        </is>
      </c>
      <c r="L90" s="41" t="inlineStr">
        <is>
          <t>https://www.sciencedirect.com/science/article/pii/S3050656526000933</t>
        </is>
      </c>
      <c r="M90" s="41" t="n"/>
      <c r="N90" s="41" t="inlineStr">
        <is>
          <t>doi:10.1016/j.reia.2026.202879</t>
        </is>
      </c>
    </row>
    <row r="91" ht="38" customHeight="1">
      <c r="A91" s="126" t="n">
        <v>155</v>
      </c>
      <c r="B91" s="41" t="inlineStr">
        <is>
          <t>exclude_secondary_or_nonempirical_publication</t>
        </is>
      </c>
      <c r="C91" s="41" t="inlineStr">
        <is>
          <t>Excluir: publicación secundaria/no empírica</t>
        </is>
      </c>
      <c r="D91" s="41" t="inlineStr">
        <is>
          <t>Revisión, metaanálisis, encuesta de literatura, protocolo, perspectiva, carta, editorial o capítulo de síntesis sin estudio primario elegible.</t>
        </is>
      </c>
      <c r="E91" s="41" t="n"/>
      <c r="F91" s="41" t="n"/>
      <c r="G91" s="126" t="n">
        <v>2026</v>
      </c>
      <c r="H91" s="41" t="inlineStr">
        <is>
          <t>Digital Health Interventions for Sexual Health Education Among Adolescents With Autism Spectrum Disorder: Scoping Review</t>
        </is>
      </c>
      <c r="I91" s="41" t="inlineStr">
        <is>
          <t>Elsi Rahmadani and Idris Adewale Ahmed</t>
        </is>
      </c>
      <c r="J91" s="41" t="inlineStr">
        <is>
          <t>10.2196/79009</t>
        </is>
      </c>
      <c r="K91" s="41" t="inlineStr">
        <is>
          <t>JMIR Pediatrics and Parenting</t>
        </is>
      </c>
      <c r="L91" s="41" t="inlineStr">
        <is>
          <t>https://doi.org/10.2196/79009</t>
        </is>
      </c>
      <c r="M91" s="41" t="n"/>
      <c r="N91" s="41" t="inlineStr">
        <is>
          <t>doi:10.2196/79009</t>
        </is>
      </c>
    </row>
    <row r="92" ht="38" customHeight="1">
      <c r="A92" s="126" t="n">
        <v>156</v>
      </c>
      <c r="B92" s="41" t="inlineStr">
        <is>
          <t>exclude_no_qualifying_ai_application</t>
        </is>
      </c>
      <c r="C92" s="41" t="inlineStr">
        <is>
          <t>Excluir: sin aplicación de IA elegible</t>
        </is>
      </c>
      <c r="D92" s="41" t="inlineStr">
        <is>
          <t>El trabajo no implementa ni evalúa una técnica de IA/ML como componente sustantivo del estudio de ASD.</t>
        </is>
      </c>
      <c r="E92" s="41" t="n"/>
      <c r="F92" s="41" t="n"/>
      <c r="G92" s="126" t="n">
        <v>2026</v>
      </c>
      <c r="H92" s="41" t="inlineStr">
        <is>
          <t>Effects of consumption of selenium biofortified milk on antioxidant and inflammatory biomarkers in children with autism spectrum disorder: A controlled, single-blind intervention study</t>
        </is>
      </c>
      <c r="I92" s="41" t="inlineStr">
        <is>
          <t>Marta Liliane de Vasconcelos and Fábio da Veiga Ued and Marcia Delgado da Cruz Gomes and Luiz Fernando Costa e Silva and Giovana Fumes Ghantous and Arlindo Saran Netto and João Alberto Negrão and Jeremy Paul Hill and Ana Maria Centola Vidal</t>
        </is>
      </c>
      <c r="J92" s="41" t="inlineStr">
        <is>
          <t>10.1016/j.jff.2026.107161</t>
        </is>
      </c>
      <c r="K92" s="41" t="inlineStr">
        <is>
          <t>Journal of Functional Foods</t>
        </is>
      </c>
      <c r="L92" s="41" t="inlineStr">
        <is>
          <t>https://www.sciencedirect.com/science/article/pii/S1756464626000113</t>
        </is>
      </c>
      <c r="M92" s="41" t="n"/>
      <c r="N92" s="41" t="inlineStr">
        <is>
          <t>doi:10.1016/j.jff.2026.107161</t>
        </is>
      </c>
    </row>
    <row r="93" ht="38" customHeight="1">
      <c r="A93" s="126" t="n">
        <v>157</v>
      </c>
      <c r="B93" s="41" t="inlineStr">
        <is>
          <t>exclude_secondary_or_nonempirical_publication</t>
        </is>
      </c>
      <c r="C93" s="41" t="inlineStr">
        <is>
          <t>Excluir: publicación secundaria/no empírica</t>
        </is>
      </c>
      <c r="D93" s="41" t="inlineStr">
        <is>
          <t>Revisión, metaanálisis, encuesta de literatura, protocolo, perspectiva, carta, editorial o capítulo de síntesis sin estudio primario elegible.</t>
        </is>
      </c>
      <c r="E93" s="41" t="n"/>
      <c r="F93" s="41" t="n"/>
      <c r="G93" s="126" t="n">
        <v>2026</v>
      </c>
      <c r="H93" s="41" t="inlineStr">
        <is>
          <t>Natural Language Processing Applied to Psychiatric Clinical Notes: Scoping Review</t>
        </is>
      </c>
      <c r="I93" s="41" t="inlineStr">
        <is>
          <t>Shuying Rao and Xi'ang Chen and Guifeng Deng and Junyi Xie and Tiecheng Jiang and Tao Li and Yaoyun Zhang and Haiteng Jiang</t>
        </is>
      </c>
      <c r="J93" s="41" t="inlineStr">
        <is>
          <t>10.2196/91249</t>
        </is>
      </c>
      <c r="K93" s="41" t="inlineStr">
        <is>
          <t>JMIR Medical Informatics</t>
        </is>
      </c>
      <c r="L93" s="41" t="inlineStr">
        <is>
          <t>https://doi.org/10.2196/91249</t>
        </is>
      </c>
      <c r="M93" s="41" t="n"/>
      <c r="N93" s="41" t="inlineStr">
        <is>
          <t>doi:10.2196/91249</t>
        </is>
      </c>
    </row>
    <row r="94" ht="38" customHeight="1">
      <c r="A94" s="126" t="n">
        <v>158</v>
      </c>
      <c r="B94" s="41" t="inlineStr">
        <is>
          <t>exclude_secondary_or_nonempirical_publication</t>
        </is>
      </c>
      <c r="C94" s="41" t="inlineStr">
        <is>
          <t>Excluir: publicación secundaria/no empírica</t>
        </is>
      </c>
      <c r="D94" s="41" t="inlineStr">
        <is>
          <t>Revisión, metaanálisis, encuesta de literatura, protocolo, perspectiva, carta, editorial o capítulo de síntesis sin estudio primario elegible.</t>
        </is>
      </c>
      <c r="E94" s="41" t="n"/>
      <c r="F94" s="41" t="n"/>
      <c r="G94" s="126" t="n">
        <v>2026</v>
      </c>
      <c r="H94" s="41" t="inlineStr">
        <is>
          <t>The emergence of artificial intelligence in autism spectrum disorder research: A review of neuroimaging and behavioral applications</t>
        </is>
      </c>
      <c r="I94" s="41" t="inlineStr">
        <is>
          <t>K B Indra Devi and P M Durai Raj Vincent</t>
        </is>
      </c>
      <c r="J94" s="41" t="inlineStr">
        <is>
          <t>10.1016/j.cosrev.2026.100985</t>
        </is>
      </c>
      <c r="K94" s="41" t="inlineStr">
        <is>
          <t>Computer Science Review</t>
        </is>
      </c>
      <c r="L94" s="41" t="inlineStr">
        <is>
          <t>https://www.sciencedirect.com/science/article/pii/S1574013726000936</t>
        </is>
      </c>
      <c r="M94" s="41" t="n"/>
      <c r="N94" s="41" t="inlineStr">
        <is>
          <t>doi:10.1016/j.cosrev.2026.100985</t>
        </is>
      </c>
    </row>
    <row r="95" ht="38" customHeight="1">
      <c r="A95" s="126" t="n">
        <v>159</v>
      </c>
      <c r="B95" s="41" t="inlineStr">
        <is>
          <t>exclude_no_qualifying_ai_application</t>
        </is>
      </c>
      <c r="C95" s="41" t="inlineStr">
        <is>
          <t>Excluir: sin aplicación de IA elegible</t>
        </is>
      </c>
      <c r="D95" s="41" t="inlineStr">
        <is>
          <t>El trabajo no implementa ni evalúa una técnica de IA/ML como componente sustantivo del estudio de ASD.</t>
        </is>
      </c>
      <c r="E95" s="41" t="n"/>
      <c r="F95" s="41" t="n"/>
      <c r="G95" s="126" t="n">
        <v>2026</v>
      </c>
      <c r="H95" s="41" t="inlineStr">
        <is>
          <t>Reflections on the Inclusive Co-Design Process of a Virtual Assistant for Individuals With Complex Care Needs: Mixed Methods Study</t>
        </is>
      </c>
      <c r="I95" s="41" t="inlineStr">
        <is>
          <t>Julia F E van Calis and Kirsten E Bevelander and Anneke W C van der Cruijsen and Jenneken Naaldenberg and Geraline L Leusink</t>
        </is>
      </c>
      <c r="J95" s="41" t="inlineStr">
        <is>
          <t>10.2196/81941</t>
        </is>
      </c>
      <c r="K95" s="41" t="inlineStr">
        <is>
          <t>JMIR Human Factors</t>
        </is>
      </c>
      <c r="L95" s="41" t="inlineStr">
        <is>
          <t>https://doi.org/10.2196/81941</t>
        </is>
      </c>
      <c r="M95" s="41" t="n"/>
      <c r="N95" s="41" t="inlineStr">
        <is>
          <t>doi:10.2196/81941</t>
        </is>
      </c>
    </row>
    <row r="96" ht="38" customHeight="1">
      <c r="A96" s="126" t="n">
        <v>161</v>
      </c>
      <c r="B96" s="41" t="inlineStr">
        <is>
          <t>exclude_secondary_or_nonempirical_publication</t>
        </is>
      </c>
      <c r="C96" s="41" t="inlineStr">
        <is>
          <t>Excluir: publicación secundaria/no empírica</t>
        </is>
      </c>
      <c r="D96" s="41" t="inlineStr">
        <is>
          <t>Revisión, metaanálisis, encuesta de literatura, protocolo, perspectiva, carta, editorial o capítulo de síntesis sin estudio primario elegible.</t>
        </is>
      </c>
      <c r="E96" s="41" t="n"/>
      <c r="F96" s="41" t="n"/>
      <c r="G96" s="126" t="n">
        <v>2026</v>
      </c>
      <c r="H96" s="41" t="inlineStr">
        <is>
          <t>Causal Discovery in Observational Medical Research: Scoping Review</t>
        </is>
      </c>
      <c r="I96" s="41" t="inlineStr">
        <is>
          <t>Zuting Liu and Tian Luo and Hailin Ma and Jiali Mo and Xia Yang and Zhenglong Huang and Jingkun Li and Jie Kuang</t>
        </is>
      </c>
      <c r="J96" s="41" t="inlineStr">
        <is>
          <t>10.2196/82499</t>
        </is>
      </c>
      <c r="K96" s="41" t="inlineStr">
        <is>
          <t>JMIR Medical Informatics</t>
        </is>
      </c>
      <c r="L96" s="41" t="inlineStr">
        <is>
          <t>https://doi.org/10.2196/82499</t>
        </is>
      </c>
      <c r="M96" s="41" t="n"/>
      <c r="N96" s="41" t="inlineStr">
        <is>
          <t>doi:10.2196/82499</t>
        </is>
      </c>
    </row>
    <row r="97" ht="38" customHeight="1">
      <c r="A97" s="126" t="n">
        <v>163</v>
      </c>
      <c r="B97" s="41" t="inlineStr">
        <is>
          <t>exclude_secondary_or_nonempirical_publication</t>
        </is>
      </c>
      <c r="C97" s="41" t="inlineStr">
        <is>
          <t>Excluir: publicación secundaria/no empírica</t>
        </is>
      </c>
      <c r="D97" s="41" t="inlineStr">
        <is>
          <t>Revisión, metaanálisis, encuesta de literatura, protocolo, perspectiva, carta, editorial o capítulo de síntesis sin estudio primario elegible.</t>
        </is>
      </c>
      <c r="E97" s="41" t="n"/>
      <c r="F97" s="41" t="n"/>
      <c r="G97" s="126" t="n">
        <v>2026</v>
      </c>
      <c r="H97" s="41" t="inlineStr">
        <is>
          <t>Effects of Virtual Reality–Based Physical Exercise Interventions on Behavioral, Executive Function, and Motor Outcomes in Children and Adolescents With Autism Spectrum Disorder: A Systematic Review and Meta-Analysis (Preprint)</t>
        </is>
      </c>
      <c r="I97" s="41" t="inlineStr">
        <is>
          <t>Yaxiang Jia and Kai Qi and Kelong Cai and Ye Mao and Hui Guo and Qiyi Wang and Aiguo Chen</t>
        </is>
      </c>
      <c r="J97" s="41" t="inlineStr">
        <is>
          <t>10.2196/98579</t>
        </is>
      </c>
      <c r="K97" s="41" t="inlineStr">
        <is>
          <t>Journal of Medical Internet Research</t>
        </is>
      </c>
      <c r="L97" s="41" t="inlineStr">
        <is>
          <t>https://doi.org/10.2196/98579</t>
        </is>
      </c>
      <c r="M97" s="41" t="n"/>
      <c r="N97" s="41" t="inlineStr">
        <is>
          <t>doi:10.2196/98579</t>
        </is>
      </c>
    </row>
    <row r="98" ht="38" customHeight="1">
      <c r="A98" s="126" t="n">
        <v>164</v>
      </c>
      <c r="B98" s="41" t="inlineStr">
        <is>
          <t>exclude_no_qualifying_ai_application</t>
        </is>
      </c>
      <c r="C98" s="41" t="inlineStr">
        <is>
          <t>Excluir: sin aplicación de IA elegible</t>
        </is>
      </c>
      <c r="D98" s="41" t="inlineStr">
        <is>
          <t>El trabajo no implementa ni evalúa una técnica de IA/ML como componente sustantivo del estudio de ASD.</t>
        </is>
      </c>
      <c r="E98" s="41" t="n"/>
      <c r="F98" s="41" t="n"/>
      <c r="G98" s="126" t="n">
        <v>2026</v>
      </c>
      <c r="H98" s="41" t="inlineStr">
        <is>
          <t>Rising to the Challenge of Early Screening in Primary Health Care Through the Web Italian Network for Autism Spectrum Disorder (Win4ASD) in the Pediatric Population: Retrospective Observational Study</t>
        </is>
      </c>
      <c r="I98" s="41" t="inlineStr">
        <is>
          <t>Noemi Buo and Eleonora Rosi and Silvia Busti Ceccarelli and Mariarosa Ferrario and Valerio Maiorca and Erika Morandi and Nicole Viganó and Ivan Limosani and Laura Falcone and Massimo Molteni and Paola Colombo</t>
        </is>
      </c>
      <c r="J98" s="41" t="inlineStr">
        <is>
          <t>10.2196/74302</t>
        </is>
      </c>
      <c r="K98" s="41" t="inlineStr">
        <is>
          <t>Journal of Medical Internet Research</t>
        </is>
      </c>
      <c r="L98" s="41" t="inlineStr">
        <is>
          <t>https://doi.org/10.2196/74302</t>
        </is>
      </c>
      <c r="M98" s="41" t="n"/>
      <c r="N98" s="41" t="inlineStr">
        <is>
          <t>doi:10.2196/74302</t>
        </is>
      </c>
    </row>
    <row r="99" ht="38" customHeight="1">
      <c r="A99" s="126" t="n">
        <v>165</v>
      </c>
      <c r="B99" s="41" t="inlineStr">
        <is>
          <t>exclude_secondary_or_nonempirical_publication</t>
        </is>
      </c>
      <c r="C99" s="41" t="inlineStr">
        <is>
          <t>Excluir: publicación secundaria/no empírica</t>
        </is>
      </c>
      <c r="D99" s="41" t="inlineStr">
        <is>
          <t>Revisión, metaanálisis, encuesta de literatura, protocolo, perspectiva, carta, editorial o capítulo de síntesis sin estudio primario elegible.</t>
        </is>
      </c>
      <c r="E99" s="41" t="n"/>
      <c r="F99" s="41" t="n"/>
      <c r="G99" s="126" t="n">
        <v>2026</v>
      </c>
      <c r="H99" s="41" t="inlineStr">
        <is>
          <t>Bridging gaps in early autism detection: A global perspective on AI-enhanced M-CHAT-R screening</t>
        </is>
      </c>
      <c r="I99" s="41" t="inlineStr">
        <is>
          <t>Ajeng Ayu Widiastuti and Ronal Surya Aditya and Ayu Dyah Hapsari and Dimas Arif Dewantoro and Eva Meizara Puspita Dewi</t>
        </is>
      </c>
      <c r="J99" s="41" t="inlineStr">
        <is>
          <t>10.1016/j.psychres.2025.116893</t>
        </is>
      </c>
      <c r="K99" s="41" t="inlineStr">
        <is>
          <t>Psychiatry Research</t>
        </is>
      </c>
      <c r="L99" s="41" t="inlineStr">
        <is>
          <t>https://www.sciencedirect.com/science/article/pii/S0165178125005384</t>
        </is>
      </c>
      <c r="M99" s="41" t="n"/>
      <c r="N99" s="41" t="inlineStr">
        <is>
          <t>doi:10.1016/j.psychres.2025.116893</t>
        </is>
      </c>
    </row>
    <row r="100" ht="38" customHeight="1">
      <c r="A100" s="126" t="n">
        <v>166</v>
      </c>
      <c r="B100" s="41" t="inlineStr">
        <is>
          <t>exclude_no_qualifying_ai_application</t>
        </is>
      </c>
      <c r="C100" s="41" t="inlineStr">
        <is>
          <t>Excluir: sin aplicación de IA elegible</t>
        </is>
      </c>
      <c r="D100" s="41" t="inlineStr">
        <is>
          <t>El trabajo no implementa ni evalúa una técnica de IA/ML como componente sustantivo del estudio de ASD.</t>
        </is>
      </c>
      <c r="E100" s="41" t="n"/>
      <c r="F100" s="41" t="n"/>
      <c r="G100" s="126" t="n">
        <v>2026</v>
      </c>
      <c r="H100" s="41" t="inlineStr">
        <is>
          <t>Feasibility and Acceptability of AI-Powered Tools for Early Autism Screening in Egypt: Semistructured Focus Group Study</t>
        </is>
      </c>
      <c r="I100" s="41" t="inlineStr">
        <is>
          <t>Pratheepan Yogarajah and Ammal M Metwally and Priyanka Chaurasia and Ghada A Elshaarawy and Shereen M El Khateeb and Engy A Ashaat and Amal Elsaeid and Nahed A Elghareeb and Amira S ElRifay</t>
        </is>
      </c>
      <c r="J100" s="41" t="inlineStr">
        <is>
          <t>10.2196/82564</t>
        </is>
      </c>
      <c r="K100" s="41" t="inlineStr">
        <is>
          <t>Journal of Medical Internet Research</t>
        </is>
      </c>
      <c r="L100" s="41" t="inlineStr">
        <is>
          <t>https://doi.org/10.2196/82564</t>
        </is>
      </c>
      <c r="M100" s="41" t="n"/>
      <c r="N100" s="41" t="inlineStr">
        <is>
          <t>doi:10.2196/82564</t>
        </is>
      </c>
    </row>
    <row r="101" ht="38" customHeight="1">
      <c r="A101" s="126" t="n">
        <v>167</v>
      </c>
      <c r="B101" s="41" t="inlineStr">
        <is>
          <t>exclude_secondary_or_nonempirical_publication</t>
        </is>
      </c>
      <c r="C101" s="41" t="inlineStr">
        <is>
          <t>Excluir: publicación secundaria/no empírica</t>
        </is>
      </c>
      <c r="D101" s="41" t="inlineStr">
        <is>
          <t>Revisión, metaanálisis, encuesta de literatura, protocolo, perspectiva, carta, editorial o capítulo de síntesis sin estudio primario elegible.</t>
        </is>
      </c>
      <c r="E101" s="41" t="n"/>
      <c r="F101" s="41" t="n"/>
      <c r="G101" s="126" t="n">
        <v>2026</v>
      </c>
      <c r="H101" s="41" t="inlineStr">
        <is>
          <t>Transforming Pediatric Care Through AI: Bridging the Digital Divide in Health Informatics</t>
        </is>
      </c>
      <c r="I101" s="41" t="inlineStr">
        <is>
          <t>Mercy Mbogori-Kairichi and R Sterling Snead and Julia Marczika and Radha Ambalavanan and Gideon Towett and Alex Malioukis</t>
        </is>
      </c>
      <c r="J101" s="41" t="inlineStr">
        <is>
          <t>10.2196/82108</t>
        </is>
      </c>
      <c r="K101" s="41" t="inlineStr">
        <is>
          <t>Online Journal of Public Health Informatics</t>
        </is>
      </c>
      <c r="L101" s="41" t="inlineStr">
        <is>
          <t>https://doi.org/10.2196/82108</t>
        </is>
      </c>
      <c r="M101" s="41" t="n"/>
      <c r="N101" s="41" t="inlineStr">
        <is>
          <t>doi:10.2196/82108</t>
        </is>
      </c>
    </row>
    <row r="102" ht="38" customHeight="1">
      <c r="A102" s="126" t="n">
        <v>168</v>
      </c>
      <c r="B102" s="41" t="inlineStr">
        <is>
          <t>exclude_secondary_or_nonempirical_publication</t>
        </is>
      </c>
      <c r="C102" s="41" t="inlineStr">
        <is>
          <t>Excluir: publicación secundaria/no empírica</t>
        </is>
      </c>
      <c r="D102" s="41" t="inlineStr">
        <is>
          <t>Revisión, metaanálisis, encuesta de literatura, protocolo, perspectiva, carta, editorial o capítulo de síntesis sin estudio primario elegible.</t>
        </is>
      </c>
      <c r="E102" s="41" t="n"/>
      <c r="F102" s="41" t="n"/>
      <c r="G102" s="126" t="n">
        <v>2026</v>
      </c>
      <c r="H102" s="41" t="inlineStr">
        <is>
          <t>Deep learning for autism spectrum disorder</t>
        </is>
      </c>
      <c r="I102" s="41" t="inlineStr">
        <is>
          <t>P Padmakumari and A Prasanth and Pham Chien Thang and S L Haran Perumal and S Vidivelli</t>
        </is>
      </c>
      <c r="J102" s="41" t="inlineStr">
        <is>
          <t>10.1016/B978-0-443-41459-6.00014-6</t>
        </is>
      </c>
      <c r="K102" s="41" t="inlineStr">
        <is>
          <t>Deep Learning Applications in Neuroinformatics: Advances, Methods, and Perspectives</t>
        </is>
      </c>
      <c r="L102" s="41" t="inlineStr">
        <is>
          <t>https://www.sciencedirect.com/science/article/pii/B9780443414596000146</t>
        </is>
      </c>
      <c r="M102" s="41" t="n"/>
      <c r="N102" s="41" t="inlineStr">
        <is>
          <t>doi:10.1016/b978-0-443-41459-6.00014-6</t>
        </is>
      </c>
    </row>
    <row r="103" ht="38" customHeight="1">
      <c r="A103" s="126" t="n">
        <v>170</v>
      </c>
      <c r="B103" s="41" t="inlineStr">
        <is>
          <t>exclude_out_of_scope_topic_or_population</t>
        </is>
      </c>
      <c r="C103" s="41" t="inlineStr">
        <is>
          <t>Excluir: tema/población fuera de alcance</t>
        </is>
      </c>
      <c r="D103" s="41" t="inlineStr">
        <is>
          <t>No estudia ASD en el sentido del protocolo, usa otro significado de ASD o aborda otra población/resultado sin aplicación pertinente al proceso ASD.</t>
        </is>
      </c>
      <c r="E103" s="41" t="n"/>
      <c r="F103" s="41" t="n"/>
      <c r="G103" s="126" t="n">
        <v>2026</v>
      </c>
      <c r="H103" s="41" t="inlineStr">
        <is>
          <t>Beyond the usual suspects: primary hypoparathyroidism driving seizure exacerbation in a patient with autism and shunted hydrocephalus</t>
        </is>
      </c>
      <c r="I103" s="41" t="inlineStr">
        <is>
          <t>E R Sullivan-Ingram and C E Johnson and J C Nichols and R K Boykin and G Beauchamp</t>
        </is>
      </c>
      <c r="J103" s="41" t="inlineStr">
        <is>
          <t>10.1016/j.amjms.2025.12.212</t>
        </is>
      </c>
      <c r="K103" s="41" t="inlineStr">
        <is>
          <t>The American Journal of the Medical Sciences</t>
        </is>
      </c>
      <c r="L103" s="41" t="inlineStr">
        <is>
          <t>https://www.sciencedirect.com/science/article/pii/S0002962925014910</t>
        </is>
      </c>
      <c r="M103" s="41" t="n"/>
      <c r="N103" s="41" t="inlineStr">
        <is>
          <t>doi:10.1016/j.amjms.2025.12.212</t>
        </is>
      </c>
    </row>
    <row r="104" ht="38" customHeight="1">
      <c r="A104" s="126" t="n">
        <v>174</v>
      </c>
      <c r="B104" s="41" t="inlineStr">
        <is>
          <t>exclude_secondary_or_nonempirical_publication</t>
        </is>
      </c>
      <c r="C104" s="41" t="inlineStr">
        <is>
          <t>Excluir: publicación secundaria/no empírica</t>
        </is>
      </c>
      <c r="D104" s="41" t="inlineStr">
        <is>
          <t>Revisión, metaanálisis, encuesta de literatura, protocolo, perspectiva, carta, editorial o capítulo de síntesis sin estudio primario elegible.</t>
        </is>
      </c>
      <c r="E104" s="41" t="n"/>
      <c r="F104" s="41" t="n"/>
      <c r="G104" s="126" t="n">
        <v>2026</v>
      </c>
      <c r="H104" s="41" t="inlineStr">
        <is>
          <t>Empowering caregivers of individuals with autism spectrum disorder through sensor-based monitoring of emotional dysregulation: A scoping review</t>
        </is>
      </c>
      <c r="I104" s="41" t="inlineStr">
        <is>
          <t>Moid Sandhu and Siddique Latif and Andrew Bayor and Wei Lu and Mahnoosh Kholghi and Deepa Prabhu and David Silvera-Tawil</t>
        </is>
      </c>
      <c r="J104" s="41" t="inlineStr">
        <is>
          <t>10.1016/j.ijmedinf.2026.106262</t>
        </is>
      </c>
      <c r="K104" s="41" t="inlineStr">
        <is>
          <t>International Journal of Medical Informatics</t>
        </is>
      </c>
      <c r="L104" s="41" t="inlineStr">
        <is>
          <t>https://www.sciencedirect.com/science/article/pii/S138650562600002X</t>
        </is>
      </c>
      <c r="M104" s="41" t="n"/>
      <c r="N104" s="41" t="inlineStr">
        <is>
          <t>doi:10.1016/j.ijmedinf.2026.106262</t>
        </is>
      </c>
    </row>
    <row r="105" ht="38" customHeight="1">
      <c r="A105" s="126" t="n">
        <v>175</v>
      </c>
      <c r="B105" s="41" t="inlineStr">
        <is>
          <t>exclude_integrity_notice_or_retracted</t>
        </is>
      </c>
      <c r="C105" s="41" t="inlineStr">
        <is>
          <t>Excluir por integridad/tipo de registro</t>
        </is>
      </c>
      <c r="D105" s="41" t="inlineStr">
        <is>
          <t>Aviso editorial, corrección, retirada, retractación o artículo retractado; no constituye un estudio nuevo incorporable.</t>
        </is>
      </c>
      <c r="E105" s="41" t="n"/>
      <c r="F105" s="41" t="n"/>
      <c r="G105" s="126" t="n">
        <v>2026</v>
      </c>
      <c r="H105" s="41" t="inlineStr">
        <is>
          <t>Removal notice to “Machine learning in automated diagnosis of autism spectrum disorder: a comprehensive review”(Computer Science Review, (2025), 56, C, (100730), (S1574013725000073), 10.1016/j.cosrev.2025.100730)</t>
        </is>
      </c>
      <c r="I105" s="41" t="inlineStr">
        <is>
          <t>Khosro Rezaee</t>
        </is>
      </c>
      <c r="J105" s="41" t="inlineStr">
        <is>
          <t>10.1016/j.cosrev.2026.100959</t>
        </is>
      </c>
      <c r="K105" s="41" t="inlineStr">
        <is>
          <t>Computer Science Review</t>
        </is>
      </c>
      <c r="L105" s="41" t="inlineStr">
        <is>
          <t>https://www.sciencedirect.com/science/article/pii/S1574013726000675</t>
        </is>
      </c>
      <c r="M105" s="41" t="n"/>
      <c r="N105" s="41" t="inlineStr">
        <is>
          <t>doi:10.1016/j.cosrev.2026.100959</t>
        </is>
      </c>
    </row>
    <row r="106" ht="38" customHeight="1">
      <c r="A106" s="126" t="n">
        <v>176</v>
      </c>
      <c r="B106" s="41" t="inlineStr">
        <is>
          <t>exclude_secondary_or_nonempirical_publication</t>
        </is>
      </c>
      <c r="C106" s="41" t="inlineStr">
        <is>
          <t>Excluir: publicación secundaria/no empírica</t>
        </is>
      </c>
      <c r="D106" s="41" t="inlineStr">
        <is>
          <t>Revisión, metaanálisis, encuesta de literatura, protocolo, perspectiva, carta, editorial o capítulo de síntesis sin estudio primario elegible.</t>
        </is>
      </c>
      <c r="E106" s="41" t="n"/>
      <c r="F106" s="41" t="n"/>
      <c r="G106" s="126" t="n">
        <v>2026</v>
      </c>
      <c r="H106" s="41" t="inlineStr">
        <is>
          <t>Artificial Intelligence and Chatbot-Supported Interventions for Physical Activity and Obesity-related Lifestyle Behaviors: A Scoping Review with Attention to Family Involvement (Preprint)</t>
        </is>
      </c>
      <c r="I106" s="41" t="inlineStr">
        <is>
          <t>Qianxia Jiang and Xiayu Summer Chen and Dev Patel and Keith Brazendale and Sualba Alejandro</t>
        </is>
      </c>
      <c r="J106" s="41" t="inlineStr">
        <is>
          <t>10.2196/98889</t>
        </is>
      </c>
      <c r="K106" s="41" t="inlineStr">
        <is>
          <t>JMIR Pediatrics and Parenting</t>
        </is>
      </c>
      <c r="L106" s="41" t="inlineStr">
        <is>
          <t>https://doi.org/10.2196/98889</t>
        </is>
      </c>
      <c r="M106" s="41" t="n"/>
      <c r="N106" s="41" t="inlineStr">
        <is>
          <t>doi:10.2196/98889</t>
        </is>
      </c>
    </row>
    <row r="107" ht="38" customHeight="1">
      <c r="A107" s="126" t="n">
        <v>177</v>
      </c>
      <c r="B107" s="41" t="inlineStr">
        <is>
          <t>exclude_no_qualifying_ai_application</t>
        </is>
      </c>
      <c r="C107" s="41" t="inlineStr">
        <is>
          <t>Excluir: sin aplicación de IA elegible</t>
        </is>
      </c>
      <c r="D107" s="41" t="inlineStr">
        <is>
          <t>El trabajo no implementa ni evalúa una técnica de IA/ML como componente sustantivo del estudio de ASD.</t>
        </is>
      </c>
      <c r="E107" s="41" t="n"/>
      <c r="F107" s="41" t="n"/>
      <c r="G107" s="126" t="n">
        <v>2026</v>
      </c>
      <c r="H107" s="41" t="inlineStr">
        <is>
          <t>Design and Iterative Development of Serious Exergames for Children With Autism Spectrum Disorder: Formative Multiple-Case Pilot Study</t>
        </is>
      </c>
      <c r="I107" s="41" t="inlineStr">
        <is>
          <t>Won Kim and Minwoo Seong and Seung Jun Kim</t>
        </is>
      </c>
      <c r="J107" s="41" t="inlineStr">
        <is>
          <t>10.2196/77727</t>
        </is>
      </c>
      <c r="K107" s="41" t="inlineStr">
        <is>
          <t>JMIR Serious Games</t>
        </is>
      </c>
      <c r="L107" s="41" t="inlineStr">
        <is>
          <t>https://doi.org/10.2196/77727</t>
        </is>
      </c>
      <c r="M107" s="41" t="n"/>
      <c r="N107" s="41" t="inlineStr">
        <is>
          <t>doi:10.2196/77727</t>
        </is>
      </c>
    </row>
    <row r="108" ht="38" customHeight="1">
      <c r="A108" s="126" t="n">
        <v>178</v>
      </c>
      <c r="B108" s="41" t="inlineStr">
        <is>
          <t>exclude_secondary_or_nonempirical_publication</t>
        </is>
      </c>
      <c r="C108" s="41" t="inlineStr">
        <is>
          <t>Excluir: publicación secundaria/no empírica</t>
        </is>
      </c>
      <c r="D108" s="41" t="inlineStr">
        <is>
          <t>Revisión, metaanálisis, encuesta de literatura, protocolo, perspectiva, carta, editorial o capítulo de síntesis sin estudio primario elegible.</t>
        </is>
      </c>
      <c r="E108" s="41" t="n"/>
      <c r="F108" s="41" t="n"/>
      <c r="G108" s="126" t="n">
        <v>2026</v>
      </c>
      <c r="H108" s="41" t="inlineStr">
        <is>
          <t>The digital phenotype: artificial intelligence–driven biomarkers and clinical analytics for autism spectrum disorder</t>
        </is>
      </c>
      <c r="I108" s="41" t="inlineStr">
        <is>
          <t>Subhi Kumari and Ali Imam Abidi and Sandeep Kumar</t>
        </is>
      </c>
      <c r="J108" s="41" t="inlineStr">
        <is>
          <t>10.1016/B978-0-443-45875-0.00016-8</t>
        </is>
      </c>
      <c r="K108" s="41" t="inlineStr">
        <is>
          <t>Smart Hospital Anatomy with Advanced Sensors</t>
        </is>
      </c>
      <c r="L108" s="41" t="inlineStr">
        <is>
          <t>https://www.sciencedirect.com/science/article/pii/B9780443458750000168</t>
        </is>
      </c>
      <c r="M108" s="41" t="n"/>
      <c r="N108" s="41" t="inlineStr">
        <is>
          <t>doi:10.1016/b978-0-443-45875-0.00016-8</t>
        </is>
      </c>
    </row>
    <row r="109" ht="38" customHeight="1">
      <c r="A109" s="126" t="n">
        <v>184</v>
      </c>
      <c r="B109" s="41" t="inlineStr">
        <is>
          <t>exclude_integrity_notice_or_retracted</t>
        </is>
      </c>
      <c r="C109" s="41" t="inlineStr">
        <is>
          <t>Excluir por integridad/tipo de registro</t>
        </is>
      </c>
      <c r="D109" s="41" t="inlineStr">
        <is>
          <t>Aviso editorial, corrección, retirada, retractación o artículo retractado; no constituye un estudio nuevo incorporable.</t>
        </is>
      </c>
      <c r="E109" s="41" t="n"/>
      <c r="F109" s="41" t="n"/>
      <c r="G109" s="126" t="n">
        <v>2026</v>
      </c>
      <c r="H109" s="41" t="inlineStr">
        <is>
          <t>Expression of Concern on "A deep learning algorithm-based visual strategy intervention study for children with autism spectrum disorders - extraction and detection of children's behavioral features".</t>
        </is>
      </c>
      <c r="I109" s="41" t="inlineStr">
        <is>
          <t>No Authors listed</t>
        </is>
      </c>
      <c r="J109" s="41" t="inlineStr">
        <is>
          <t>10.26355/eurrev_202603_37714</t>
        </is>
      </c>
      <c r="K109" s="41" t="inlineStr">
        <is>
          <t>European review for medical and pharmacological sciences</t>
        </is>
      </c>
      <c r="L109" s="41" t="inlineStr">
        <is>
          <t>http://www.ncbi.nlm.nih.gov/pubmed/41925352</t>
        </is>
      </c>
      <c r="M109" s="41" t="n"/>
      <c r="N109" s="41" t="inlineStr">
        <is>
          <t>doi:10.26355/eurrev_202603_37714</t>
        </is>
      </c>
    </row>
    <row r="110" ht="38" customHeight="1">
      <c r="A110" s="126" t="n">
        <v>189</v>
      </c>
      <c r="B110" s="41" t="inlineStr">
        <is>
          <t>exclude_no_qualifying_ai_application</t>
        </is>
      </c>
      <c r="C110" s="41" t="inlineStr">
        <is>
          <t>Excluir: sin aplicación de IA elegible</t>
        </is>
      </c>
      <c r="D110" s="41" t="inlineStr">
        <is>
          <t>El trabajo no implementa ni evalúa una técnica de IA/ML como componente sustantivo del estudio de ASD.</t>
        </is>
      </c>
      <c r="E110" s="41" t="n"/>
      <c r="F110" s="41" t="n"/>
      <c r="G110" s="126" t="n">
        <v>2026</v>
      </c>
      <c r="H110" s="41" t="inlineStr">
        <is>
          <t>Are Lemons Fast for People With Autism? Semantic and Perceptual Crossmodal Correspondences in Autism Beyond the Kiki–Bouba Effect</t>
        </is>
      </c>
      <c r="I110" s="41" t="inlineStr">
        <is>
          <t>Magdalena Ewa Król and Agata Tokarek and Michał Krzysztof Król</t>
        </is>
      </c>
      <c r="J110" s="41" t="inlineStr">
        <is>
          <t>10.1177/13623613261441750</t>
        </is>
      </c>
      <c r="K110" s="41" t="inlineStr">
        <is>
          <t>Autism</t>
        </is>
      </c>
      <c r="L110" s="41" t="inlineStr">
        <is>
          <t>https://doi.org/10.1177/13623613261441750</t>
        </is>
      </c>
      <c r="M110" s="41" t="n"/>
      <c r="N110" s="41" t="inlineStr">
        <is>
          <t>doi:10.1177/13623613261441750</t>
        </is>
      </c>
    </row>
    <row r="111" ht="38" customHeight="1">
      <c r="A111" s="126" t="n">
        <v>192</v>
      </c>
      <c r="B111" s="41" t="inlineStr">
        <is>
          <t>exclude_secondary_or_nonempirical_publication</t>
        </is>
      </c>
      <c r="C111" s="41" t="inlineStr">
        <is>
          <t>Excluir: publicación secundaria/no empírica</t>
        </is>
      </c>
      <c r="D111" s="41" t="inlineStr">
        <is>
          <t>Revisión, metaanálisis, encuesta de literatura, protocolo, perspectiva, carta, editorial o capítulo de síntesis sin estudio primario elegible.</t>
        </is>
      </c>
      <c r="E111" s="41" t="n"/>
      <c r="F111" s="41" t="n"/>
      <c r="G111" s="126" t="n">
        <v>2026</v>
      </c>
      <c r="H111" s="41" t="inlineStr">
        <is>
          <t>Multi-modal data analysis for autism spectrum disorder in children: State of the art and trends</t>
        </is>
      </c>
      <c r="I111" s="41" t="inlineStr">
        <is>
          <t>Lukai Pang and Xiaoke Zhao and Lulu Zhao and Jianqing Li and Fengyi Kuo and Hongxing Wang and Chengyu Liu</t>
        </is>
      </c>
      <c r="J111" s="41" t="inlineStr">
        <is>
          <t>10.1016/j.engmed.2025.100117</t>
        </is>
      </c>
      <c r="K111" s="41" t="inlineStr">
        <is>
          <t>EngMedicine</t>
        </is>
      </c>
      <c r="L111" s="41" t="inlineStr">
        <is>
          <t>https://www.sciencedirect.com/science/article/pii/S2950489925000636</t>
        </is>
      </c>
      <c r="M111" s="41" t="n"/>
      <c r="N111" s="41" t="inlineStr">
        <is>
          <t>doi:10.1016/j.engmed.2025.100117</t>
        </is>
      </c>
    </row>
    <row r="112" ht="38" customHeight="1">
      <c r="A112" s="126" t="n">
        <v>195</v>
      </c>
      <c r="B112" s="41" t="inlineStr">
        <is>
          <t>exclude_secondary_or_nonempirical_publication</t>
        </is>
      </c>
      <c r="C112" s="41" t="inlineStr">
        <is>
          <t>Excluir: publicación secundaria/no empírica</t>
        </is>
      </c>
      <c r="D112" s="41" t="inlineStr">
        <is>
          <t>Revisión, metaanálisis, encuesta de literatura, protocolo, perspectiva, carta, editorial o capítulo de síntesis sin estudio primario elegible.</t>
        </is>
      </c>
      <c r="E112" s="41" t="n"/>
      <c r="F112" s="41" t="n"/>
      <c r="G112" s="126" t="n">
        <v>2026</v>
      </c>
      <c r="H112" s="41" t="inlineStr">
        <is>
          <t>A systematic review of machine learning techniques to address diagnosis and treatment of autism: challenges and opportunities</t>
        </is>
      </c>
      <c r="I112" s="41" t="inlineStr">
        <is>
          <t>Rafael Muñoz-Terol and Jesús Peral and Sandra Amador and David Gil</t>
        </is>
      </c>
      <c r="J112" s="41" t="inlineStr">
        <is>
          <t>10.1016/j.heliyon.2025.e44359</t>
        </is>
      </c>
      <c r="K112" s="41" t="inlineStr">
        <is>
          <t>Heliyon</t>
        </is>
      </c>
      <c r="L112" s="41" t="inlineStr">
        <is>
          <t>https://www.sciencedirect.com/science/article/pii/S240584402502763X</t>
        </is>
      </c>
      <c r="M112" s="41" t="n"/>
      <c r="N112" s="41" t="inlineStr">
        <is>
          <t>doi:10.1016/j.heliyon.2025.e44359</t>
        </is>
      </c>
    </row>
    <row r="113" ht="38" customHeight="1">
      <c r="A113" s="126" t="n">
        <v>196</v>
      </c>
      <c r="B113" s="41" t="inlineStr">
        <is>
          <t>exclude_integrity_notice_or_retracted</t>
        </is>
      </c>
      <c r="C113" s="41" t="inlineStr">
        <is>
          <t>Excluir por integridad/tipo de registro</t>
        </is>
      </c>
      <c r="D113" s="41" t="inlineStr">
        <is>
          <t>Aviso editorial, corrección, retirada, retractación o artículo retractado; no constituye un estudio nuevo incorporable.</t>
        </is>
      </c>
      <c r="E113" s="41" t="n"/>
      <c r="F113" s="41" t="n"/>
      <c r="G113" s="126" t="n">
        <v>2025</v>
      </c>
      <c r="H113" s="41" t="inlineStr">
        <is>
          <t>Can artificial intelligence and face recognition using deep learning detect emotions in children with autism?</t>
        </is>
      </c>
      <c r="I113" s="41" t="inlineStr">
        <is>
          <t>İbrahim Güngör and Abdullah Sarman and Suat Tuncay</t>
        </is>
      </c>
      <c r="J113" s="41" t="inlineStr">
        <is>
          <t>10.1371/journal.pone.0338701</t>
        </is>
      </c>
      <c r="K113" s="41" t="inlineStr">
        <is>
          <t>PLOS ONE</t>
        </is>
      </c>
      <c r="L113" s="41" t="inlineStr">
        <is>
          <t>https://journals.plos.org/plosone/article?id=10.1371/journal.pone.0338701</t>
        </is>
      </c>
      <c r="M113" s="41" t="inlineStr">
        <is>
          <t>El editor marca el artículo como RETRACTED y retiró su contenido por problemas de ética y validez del conjunto de datos.</t>
        </is>
      </c>
      <c r="N113" s="41" t="inlineStr">
        <is>
          <t>doi:10.1371/journal.pone.0338701</t>
        </is>
      </c>
    </row>
    <row r="114" ht="38" customHeight="1">
      <c r="A114" s="126" t="n">
        <v>201</v>
      </c>
      <c r="B114" s="41" t="inlineStr">
        <is>
          <t>exclude_integrity_notice_or_retracted</t>
        </is>
      </c>
      <c r="C114" s="41" t="inlineStr">
        <is>
          <t>Excluir por integridad/tipo de registro</t>
        </is>
      </c>
      <c r="D114" s="41" t="inlineStr">
        <is>
          <t>Aviso editorial, corrección, retirada, retractación o artículo retractado; no constituye un estudio nuevo incorporable.</t>
        </is>
      </c>
      <c r="E114" s="41" t="n"/>
      <c r="F114" s="41" t="n"/>
      <c r="G114" s="126" t="n">
        <v>2025</v>
      </c>
      <c r="H114" s="41" t="inlineStr">
        <is>
          <t>Retraction: Can artificial intelligence and face recognition using deep learning detect emotions in children with autism?</t>
        </is>
      </c>
      <c r="I114" s="41" t="n"/>
      <c r="J114" s="41" t="inlineStr">
        <is>
          <t>10.1371/JOURNAL.PONE.0340338</t>
        </is>
      </c>
      <c r="K114" s="41" t="inlineStr">
        <is>
          <t>PloS one</t>
        </is>
      </c>
      <c r="L114" s="41" t="inlineStr">
        <is>
          <t>https://journals.plos.org/plosone/article?id=10.1371/journal.pone.0340338</t>
        </is>
      </c>
      <c r="M114" s="41" t="inlineStr">
        <is>
          <t>Aviso formal de retractación del registro 196; no es un estudio adicional.</t>
        </is>
      </c>
      <c r="N114" s="41" t="inlineStr">
        <is>
          <t>doi:10.1371/journal.pone.0340338</t>
        </is>
      </c>
    </row>
    <row r="115" ht="38" customHeight="1">
      <c r="A115" s="126" t="n">
        <v>206</v>
      </c>
      <c r="B115" s="41" t="inlineStr">
        <is>
          <t>exclude_secondary_or_nonempirical_publication</t>
        </is>
      </c>
      <c r="C115" s="41" t="inlineStr">
        <is>
          <t>Excluir: publicación secundaria/no empírica</t>
        </is>
      </c>
      <c r="D115" s="41" t="inlineStr">
        <is>
          <t>Revisión, metaanálisis, encuesta de literatura, protocolo, perspectiva, carta, editorial o capítulo de síntesis sin estudio primario elegible.</t>
        </is>
      </c>
      <c r="E115" s="41" t="n"/>
      <c r="F115" s="41" t="n"/>
      <c r="G115" s="126" t="n">
        <v>2025</v>
      </c>
      <c r="H115" s="41" t="inlineStr">
        <is>
          <t>Diagnostic accuracy of AI-based models for autism spectrum disorder: A systematic review and meta-analysis with a focus on Arab populations</t>
        </is>
      </c>
      <c r="I115" s="41" t="inlineStr">
        <is>
          <t>Ali Fahad Aldakhil and Khalid N Alasim</t>
        </is>
      </c>
      <c r="J115" s="41" t="inlineStr">
        <is>
          <t>10.1016/j.ridd.2025.105166</t>
        </is>
      </c>
      <c r="K115" s="41" t="inlineStr">
        <is>
          <t>Research in Developmental Disabilities</t>
        </is>
      </c>
      <c r="L115" s="41" t="inlineStr">
        <is>
          <t>https://www.sciencedirect.com/science/article/pii/S0891422225002501</t>
        </is>
      </c>
      <c r="M115" s="41" t="n"/>
      <c r="N115" s="41" t="inlineStr">
        <is>
          <t>doi:10.1016/j.ridd.2025.105166</t>
        </is>
      </c>
    </row>
    <row r="116" ht="38" customHeight="1">
      <c r="A116" s="126" t="n">
        <v>220</v>
      </c>
      <c r="B116" s="41" t="inlineStr">
        <is>
          <t>exclude_secondary_or_nonempirical_publication</t>
        </is>
      </c>
      <c r="C116" s="41" t="inlineStr">
        <is>
          <t>Excluir: publicación secundaria/no empírica</t>
        </is>
      </c>
      <c r="D116" s="41" t="inlineStr">
        <is>
          <t>Revisión, metaanálisis, encuesta de literatura, protocolo, perspectiva, carta, editorial o capítulo de síntesis sin estudio primario elegible.</t>
        </is>
      </c>
      <c r="E116" s="41" t="n"/>
      <c r="F116" s="41" t="n"/>
      <c r="G116" s="126" t="n">
        <v>2026</v>
      </c>
      <c r="H116" s="41" t="inlineStr">
        <is>
          <t>Machine Learning Algorithms for Detection of Autism Spectrum Disorders in Early Childhood: A Scoping Review</t>
        </is>
      </c>
      <c r="I116" s="41" t="inlineStr">
        <is>
          <t>Xiaoling Gu and Jinghan Jia and Xinrui Zhang and Hongyue Wei and Yaowei Han and Ping Rong and Xin Cui and Huayu Tian</t>
        </is>
      </c>
      <c r="J116" s="41" t="inlineStr">
        <is>
          <t>10.1111/JCAP.70052</t>
        </is>
      </c>
      <c r="K116" s="41" t="inlineStr">
        <is>
          <t>Journal of Child and Adolescent Psychiatric Nursing</t>
        </is>
      </c>
      <c r="L116" s="41" t="inlineStr">
        <is>
          <t>https://doi.org/10.1111/JCAP.70052</t>
        </is>
      </c>
      <c r="M116" s="41" t="n"/>
      <c r="N116" s="41" t="inlineStr">
        <is>
          <t>doi:10.1111/jcap.70052</t>
        </is>
      </c>
    </row>
    <row r="117" ht="38" customHeight="1">
      <c r="A117" s="126" t="n">
        <v>221</v>
      </c>
      <c r="B117" s="41" t="inlineStr">
        <is>
          <t>exclude_secondary_or_nonempirical_publication</t>
        </is>
      </c>
      <c r="C117" s="41" t="inlineStr">
        <is>
          <t>Excluir: publicación secundaria/no empírica</t>
        </is>
      </c>
      <c r="D117" s="41" t="inlineStr">
        <is>
          <t>Revisión, metaanálisis, encuesta de literatura, protocolo, perspectiva, carta, editorial o capítulo de síntesis sin estudio primario elegible.</t>
        </is>
      </c>
      <c r="E117" s="41" t="n"/>
      <c r="F117" s="41" t="n"/>
      <c r="G117" s="126" t="n">
        <v>2026</v>
      </c>
      <c r="H117" s="41" t="inlineStr">
        <is>
          <t>Affective AI in Healthcare and Mental Health – AI-Driven Emotion Detection for Diagnosing Depression, Anxiety, and Autism Spectrum Disorders</t>
        </is>
      </c>
      <c r="I117" s="41" t="inlineStr">
        <is>
          <t>D Shivamma and S G Shaila and L Monish and Ramesh Chundi and S G Sumana</t>
        </is>
      </c>
      <c r="J117" s="41" t="inlineStr">
        <is>
          <t>10.1002/9781394422760.CH8</t>
        </is>
      </c>
      <c r="K117" s="41" t="inlineStr">
        <is>
          <t>Coresource 4</t>
        </is>
      </c>
      <c r="L117" s="41" t="inlineStr">
        <is>
          <t>https://doi.org/10.1002/9781394422760.CH8</t>
        </is>
      </c>
      <c r="M117" s="41" t="n"/>
      <c r="N117" s="41" t="inlineStr">
        <is>
          <t>doi:10.1002/9781394422760.ch8</t>
        </is>
      </c>
    </row>
    <row r="118" ht="38" customHeight="1">
      <c r="A118" s="126" t="n">
        <v>224</v>
      </c>
      <c r="B118" s="41" t="inlineStr">
        <is>
          <t>exclude_secondary_or_nonempirical_publication</t>
        </is>
      </c>
      <c r="C118" s="41" t="inlineStr">
        <is>
          <t>Excluir: publicación secundaria/no empírica</t>
        </is>
      </c>
      <c r="D118" s="41" t="inlineStr">
        <is>
          <t>Revisión, metaanálisis, encuesta de literatura, protocolo, perspectiva, carta, editorial o capítulo de síntesis sin estudio primario elegible.</t>
        </is>
      </c>
      <c r="E118" s="41" t="n"/>
      <c r="F118" s="41" t="n"/>
      <c r="G118" s="126" t="n">
        <v>2025</v>
      </c>
      <c r="H118" s="41" t="inlineStr">
        <is>
          <t>AI in action: Uncovering autism patterns through machine learning</t>
        </is>
      </c>
      <c r="I118" s="41" t="inlineStr">
        <is>
          <t>Gaurav Joshi and Divya Dhawal Bhandari and Nishant Goutam and Amrit Kaur and Neeraj Joshi</t>
        </is>
      </c>
      <c r="J118" s="41" t="inlineStr">
        <is>
          <t>10.1016/B978-0-443-41660-6.00010-7</t>
        </is>
      </c>
      <c r="K118" s="41" t="inlineStr">
        <is>
          <t>Intelligent Systems for Neurocognition and Human-Robot-Computer Interaction</t>
        </is>
      </c>
      <c r="L118" s="41" t="inlineStr">
        <is>
          <t>https://www.sciencedirect.com/science/article/pii/B9780443416606000107</t>
        </is>
      </c>
      <c r="M118" s="41" t="n"/>
      <c r="N118" s="41" t="inlineStr">
        <is>
          <t>doi:10.1016/b978-0-443-41660-6.00010-7</t>
        </is>
      </c>
    </row>
    <row r="119" ht="38" customHeight="1">
      <c r="A119" s="126" t="n">
        <v>226</v>
      </c>
      <c r="B119" s="41" t="inlineStr">
        <is>
          <t>exclude_out_of_scope_topic_or_population</t>
        </is>
      </c>
      <c r="C119" s="41" t="inlineStr">
        <is>
          <t>Excluir: tema/población fuera de alcance</t>
        </is>
      </c>
      <c r="D119" s="41" t="inlineStr">
        <is>
          <t>No estudia ASD en el sentido del protocolo, usa otro significado de ASD o aborda otra población/resultado sin aplicación pertinente al proceso ASD.</t>
        </is>
      </c>
      <c r="E119" s="41" t="n"/>
      <c r="F119" s="41" t="n"/>
      <c r="G119" s="126" t="n">
        <v>2026</v>
      </c>
      <c r="H119" s="41" t="inlineStr">
        <is>
          <t>Affective Artificial Intelligence: Fundamentals, Challenges, and Applications</t>
        </is>
      </c>
      <c r="I119" s="41" t="inlineStr">
        <is>
          <t>N Thillaiarasu and G Revathy and T Saravanan and V Muthukumaran and S Balamurugan</t>
        </is>
      </c>
      <c r="J119" s="41" t="inlineStr">
        <is>
          <t>10.1002/9781394422760</t>
        </is>
      </c>
      <c r="K119" s="41" t="inlineStr">
        <is>
          <t>Coresource 4</t>
        </is>
      </c>
      <c r="L119" s="41" t="inlineStr">
        <is>
          <t>https://doi.org/10.1002/9781394422760</t>
        </is>
      </c>
      <c r="M119" s="41" t="n"/>
      <c r="N119" s="41" t="inlineStr">
        <is>
          <t>doi:10.1002/9781394422760</t>
        </is>
      </c>
    </row>
    <row r="120" ht="38" customHeight="1">
      <c r="A120" s="126" t="n">
        <v>227</v>
      </c>
      <c r="B120" s="41" t="inlineStr">
        <is>
          <t>exclude_no_qualifying_ai_application</t>
        </is>
      </c>
      <c r="C120" s="41" t="inlineStr">
        <is>
          <t>Excluir: sin aplicación de IA elegible</t>
        </is>
      </c>
      <c r="D120" s="41" t="inlineStr">
        <is>
          <t>El trabajo no implementa ni evalúa una técnica de IA/ML como componente sustantivo del estudio de ASD.</t>
        </is>
      </c>
      <c r="E120" s="41" t="n"/>
      <c r="F120" s="41" t="n"/>
      <c r="G120" s="126" t="n">
        <v>2026</v>
      </c>
      <c r="H120" s="41" t="inlineStr">
        <is>
          <t>The impact of video-based intervention for improving attitudes towards autism in Chinese higher education: A pre-post study</t>
        </is>
      </c>
      <c r="I120" s="41" t="inlineStr">
        <is>
          <t>Yinghui Xia and Jonathan Vincent and Mengzhen Zhao and Peng Wang</t>
        </is>
      </c>
      <c r="J120" s="41" t="inlineStr">
        <is>
          <t>10.1016/j.reia.2025.202776</t>
        </is>
      </c>
      <c r="K120" s="41" t="inlineStr">
        <is>
          <t>Research in Autism</t>
        </is>
      </c>
      <c r="L120" s="41" t="inlineStr">
        <is>
          <t>https://www.sciencedirect.com/science/article/pii/S3050656525002482</t>
        </is>
      </c>
      <c r="M120" s="41" t="n"/>
      <c r="N120" s="41" t="inlineStr">
        <is>
          <t>doi:10.1016/j.reia.2025.202776</t>
        </is>
      </c>
    </row>
    <row r="121" ht="38" customHeight="1">
      <c r="A121" s="126" t="n">
        <v>229</v>
      </c>
      <c r="B121" s="41" t="inlineStr">
        <is>
          <t>exclude_out_of_scope_topic_or_population</t>
        </is>
      </c>
      <c r="C121" s="41" t="inlineStr">
        <is>
          <t>Excluir: tema/población fuera de alcance</t>
        </is>
      </c>
      <c r="D121" s="41" t="inlineStr">
        <is>
          <t>No estudia ASD en el sentido del protocolo, usa otro significado de ASD o aborda otra población/resultado sin aplicación pertinente al proceso ASD.</t>
        </is>
      </c>
      <c r="E121" s="41" t="n"/>
      <c r="F121" s="41" t="n"/>
      <c r="G121" s="126" t="n">
        <v>2026</v>
      </c>
      <c r="H121" s="41" t="inlineStr">
        <is>
          <t>Wearable Technologies for Digital Medicine: Advancement, Models, and Applications</t>
        </is>
      </c>
      <c r="I121" s="41" t="inlineStr">
        <is>
          <t>Sushruta Mishra and Subhashish Das and S Balamurugan</t>
        </is>
      </c>
      <c r="J121" s="41" t="inlineStr">
        <is>
          <t>10.1002/9781394271177</t>
        </is>
      </c>
      <c r="K121" s="41" t="inlineStr">
        <is>
          <t>Wearable Technologies for Digital Medicine: Advancement, Models, and Applications</t>
        </is>
      </c>
      <c r="L121" s="41" t="inlineStr">
        <is>
          <t>https://doi.org/10.1002/9781394271177</t>
        </is>
      </c>
      <c r="M121" s="41" t="n"/>
      <c r="N121" s="41" t="inlineStr">
        <is>
          <t>doi:10.1002/9781394271177</t>
        </is>
      </c>
    </row>
    <row r="122" ht="38" customHeight="1">
      <c r="A122" s="126" t="n">
        <v>232</v>
      </c>
      <c r="B122" s="41" t="inlineStr">
        <is>
          <t>exclude_integrity_notice_or_retracted</t>
        </is>
      </c>
      <c r="C122" s="41" t="inlineStr">
        <is>
          <t>Excluir por integridad/tipo de registro</t>
        </is>
      </c>
      <c r="D122" s="41" t="inlineStr">
        <is>
          <t>Aviso editorial, corrección, retirada, retractación o artículo retractado; no constituye un estudio nuevo incorporable.</t>
        </is>
      </c>
      <c r="E122" s="41" t="n"/>
      <c r="F122" s="41" t="n"/>
      <c r="G122" s="126" t="n">
        <v>2026</v>
      </c>
      <c r="H122" s="41" t="inlineStr">
        <is>
          <t>Retraction: Comparing automated and non-automated machine learning for autism spectrum disorders classification using facial images (ETRI Journal, (2022), 44, 4, (613-623), 10.4218/etrij.2021-0097)</t>
        </is>
      </c>
      <c r="I122" s="41" t="n"/>
      <c r="J122" s="41" t="inlineStr">
        <is>
          <t>10.4218/ETR2.70112</t>
        </is>
      </c>
      <c r="K122" s="41" t="inlineStr">
        <is>
          <t>ETRI Journal</t>
        </is>
      </c>
      <c r="L122" s="41" t="inlineStr">
        <is>
          <t>https://doi.org/10.4218/ETR2.70112</t>
        </is>
      </c>
      <c r="M122" s="41" t="n"/>
      <c r="N122" s="41" t="inlineStr">
        <is>
          <t>doi:10.4218/etr2.70112</t>
        </is>
      </c>
    </row>
    <row r="123" ht="38" customHeight="1">
      <c r="A123" s="126" t="n">
        <v>238</v>
      </c>
      <c r="B123" s="41" t="inlineStr">
        <is>
          <t>exclude_secondary_or_nonempirical_publication</t>
        </is>
      </c>
      <c r="C123" s="41" t="inlineStr">
        <is>
          <t>Excluir: publicación secundaria/no empírica</t>
        </is>
      </c>
      <c r="D123" s="41" t="inlineStr">
        <is>
          <t>Revisión, metaanálisis, encuesta de literatura, protocolo, perspectiva, carta, editorial o capítulo de síntesis sin estudio primario elegible.</t>
        </is>
      </c>
      <c r="E123" s="41" t="n"/>
      <c r="F123" s="41" t="n"/>
      <c r="G123" s="126" t="n">
        <v>2026</v>
      </c>
      <c r="H123" s="41" t="inlineStr">
        <is>
          <t>Use of Automation Technologies and Data Mining in Speech Recognition for Autism</t>
        </is>
      </c>
      <c r="I123" s="41" t="inlineStr">
        <is>
          <t>Rongjie Mao and Yuncheng Zhu</t>
        </is>
      </c>
      <c r="J123" s="41" t="inlineStr">
        <is>
          <t>10.1002/BRB3.71229</t>
        </is>
      </c>
      <c r="K123" s="41" t="inlineStr">
        <is>
          <t>Brain and Behavior</t>
        </is>
      </c>
      <c r="L123" s="41" t="inlineStr">
        <is>
          <t>https://doi.org/10.1002/BRB3.71229</t>
        </is>
      </c>
      <c r="M123" s="41" t="n"/>
      <c r="N123" s="41" t="inlineStr">
        <is>
          <t>doi:10.1002/brb3.71229</t>
        </is>
      </c>
    </row>
    <row r="124" ht="38" customHeight="1">
      <c r="A124" s="126" t="n">
        <v>243</v>
      </c>
      <c r="B124" s="41" t="inlineStr">
        <is>
          <t>exclude_secondary_or_nonempirical_publication</t>
        </is>
      </c>
      <c r="C124" s="41" t="inlineStr">
        <is>
          <t>Excluir: publicación secundaria/no empírica</t>
        </is>
      </c>
      <c r="D124" s="41" t="inlineStr">
        <is>
          <t>Revisión, metaanálisis, encuesta de literatura, protocolo, perspectiva, carta, editorial o capítulo de síntesis sin estudio primario elegible.</t>
        </is>
      </c>
      <c r="E124" s="41" t="n"/>
      <c r="F124" s="41" t="n"/>
      <c r="G124" s="126" t="n">
        <v>2026</v>
      </c>
      <c r="H124" s="41" t="inlineStr">
        <is>
          <t>Machine learning-based diagnosis of autism spectrum disorder in children and adolescents using eye-tracking data: a systematic review and meta-analysis</t>
        </is>
      </c>
      <c r="I124" s="41" t="inlineStr">
        <is>
          <t>Wenhao Han and Xinyu Yang and Xin Li and Jiacheng Wang and Juan Liu and Wei Pang</t>
        </is>
      </c>
      <c r="J124" s="41" t="inlineStr">
        <is>
          <t>10.1016/j.ijmedinf.2025.106235</t>
        </is>
      </c>
      <c r="K124" s="41" t="inlineStr">
        <is>
          <t>International Journal of Medical Informatics</t>
        </is>
      </c>
      <c r="L124" s="41" t="inlineStr">
        <is>
          <t>https://www.sciencedirect.com/science/article/pii/S1386505625004526</t>
        </is>
      </c>
      <c r="M124" s="41" t="n"/>
      <c r="N124" s="41" t="inlineStr">
        <is>
          <t>doi:10.1016/j.ijmedinf.2025.106235</t>
        </is>
      </c>
    </row>
    <row r="125" ht="38" customHeight="1">
      <c r="A125" s="126" t="n">
        <v>253</v>
      </c>
      <c r="B125" s="41" t="inlineStr">
        <is>
          <t>exclude_secondary_or_nonempirical_publication</t>
        </is>
      </c>
      <c r="C125" s="41" t="inlineStr">
        <is>
          <t>Excluir: publicación secundaria/no empírica</t>
        </is>
      </c>
      <c r="D125" s="41" t="inlineStr">
        <is>
          <t>Revisión, metaanálisis, encuesta de literatura, protocolo, perspectiva, carta, editorial o capítulo de síntesis sin estudio primario elegible.</t>
        </is>
      </c>
      <c r="E125" s="41" t="n"/>
      <c r="F125" s="41" t="n"/>
      <c r="G125" s="126" t="n">
        <v>2025</v>
      </c>
      <c r="H125" s="41" t="inlineStr">
        <is>
          <t>The evolving landscape: A bibliometric and visual analysis of language interventions research for children with ASD</t>
        </is>
      </c>
      <c r="I125" s="41" t="inlineStr">
        <is>
          <t>Yu Zhang and Yuanyuan Liu</t>
        </is>
      </c>
      <c r="J125" s="41" t="inlineStr">
        <is>
          <t>10.1016/j.ridd.2025.105169</t>
        </is>
      </c>
      <c r="K125" s="41" t="inlineStr">
        <is>
          <t>Research in Developmental Disabilities</t>
        </is>
      </c>
      <c r="L125" s="41" t="inlineStr">
        <is>
          <t>https://www.sciencedirect.com/science/article/pii/S0891422225002537</t>
        </is>
      </c>
      <c r="M125" s="41" t="n"/>
      <c r="N125" s="41" t="inlineStr">
        <is>
          <t>doi:10.1016/j.ridd.2025.105169</t>
        </is>
      </c>
    </row>
    <row r="126" ht="38" customHeight="1">
      <c r="A126" s="126" t="n">
        <v>255</v>
      </c>
      <c r="B126" s="41" t="inlineStr">
        <is>
          <t>exclude_out_of_scope_topic_or_population</t>
        </is>
      </c>
      <c r="C126" s="41" t="inlineStr">
        <is>
          <t>Excluir: tema/población fuera de alcance</t>
        </is>
      </c>
      <c r="D126" s="41" t="inlineStr">
        <is>
          <t>No estudia ASD en el sentido del protocolo, usa otro significado de ASD o aborda otra población/resultado sin aplicación pertinente al proceso ASD.</t>
        </is>
      </c>
      <c r="E126" s="41" t="n"/>
      <c r="F126" s="41" t="n"/>
      <c r="G126" s="126" t="n">
        <v>2025</v>
      </c>
      <c r="H126" s="41" t="inlineStr">
        <is>
          <t>Augmented and Virtual Reality in Immersive Healthcare</t>
        </is>
      </c>
      <c r="I126" s="41" t="inlineStr">
        <is>
          <t>Hari Murthy and Kukatlapalli Pradeep Kumar and Tulsi Pawan Fowdur and Aynur Unal</t>
        </is>
      </c>
      <c r="J126" s="41" t="inlineStr">
        <is>
          <t>10.1002/9781394302864</t>
        </is>
      </c>
      <c r="K126" s="41" t="inlineStr">
        <is>
          <t>Augmented and Virtual Reality in Immersive Healthcare</t>
        </is>
      </c>
      <c r="L126" s="41" t="inlineStr">
        <is>
          <t>https://doi.org/10.1002/9781394302864</t>
        </is>
      </c>
      <c r="M126" s="41" t="n"/>
      <c r="N126" s="41" t="inlineStr">
        <is>
          <t>doi:10.1002/9781394302864</t>
        </is>
      </c>
    </row>
    <row r="127" ht="38" customHeight="1">
      <c r="A127" s="126" t="n">
        <v>260</v>
      </c>
      <c r="B127" s="41" t="inlineStr">
        <is>
          <t>exclude_secondary_or_nonempirical_publication</t>
        </is>
      </c>
      <c r="C127" s="41" t="inlineStr">
        <is>
          <t>Excluir: publicación secundaria/no empírica</t>
        </is>
      </c>
      <c r="D127" s="41" t="inlineStr">
        <is>
          <t>Revisión, metaanálisis, encuesta de literatura, protocolo, perspectiva, carta, editorial o capítulo de síntesis sin estudio primario elegible.</t>
        </is>
      </c>
      <c r="E127" s="41" t="n"/>
      <c r="F127" s="41" t="n"/>
      <c r="G127" s="126" t="n">
        <v>2026</v>
      </c>
      <c r="H127" s="41" t="inlineStr">
        <is>
          <t>Novel therapeutics in autism spectrum disorder</t>
        </is>
      </c>
      <c r="I127" s="41" t="inlineStr">
        <is>
          <t>Sara Daniella Kevelson and Rana Elmaghraby and Fenil Patel and Hallie Brown and Michelle Gorenstein and Jennifer Bain and Zachary Michael Grinspan and Ernie Pedapati and Jeremy Veenstra-VanderWeele and Pankhuree Vandana</t>
        </is>
      </c>
      <c r="J127" s="41" t="inlineStr">
        <is>
          <t>10.1016/j.neurot.2026.e00857</t>
        </is>
      </c>
      <c r="K127" s="41" t="inlineStr">
        <is>
          <t>Neurotherapeutics</t>
        </is>
      </c>
      <c r="L127" s="41" t="inlineStr">
        <is>
          <t>https://www.sciencedirect.com/science/article/pii/S1878747926000279</t>
        </is>
      </c>
      <c r="M127" s="41" t="n"/>
      <c r="N127" s="41" t="inlineStr">
        <is>
          <t>doi:10.1016/j.neurot.2026.e00857</t>
        </is>
      </c>
    </row>
    <row r="128" ht="38" customHeight="1">
      <c r="A128" s="126" t="n">
        <v>274</v>
      </c>
      <c r="B128" s="41" t="inlineStr">
        <is>
          <t>exclude_no_qualifying_ai_application</t>
        </is>
      </c>
      <c r="C128" s="41" t="inlineStr">
        <is>
          <t>Excluir: sin aplicación de IA elegible</t>
        </is>
      </c>
      <c r="D128" s="41" t="inlineStr">
        <is>
          <t>El trabajo no implementa ni evalúa una técnica de IA/ML como componente sustantivo del estudio de ASD.</t>
        </is>
      </c>
      <c r="E128" s="41" t="n"/>
      <c r="F128" s="41" t="n"/>
      <c r="G128" s="126" t="n">
        <v>2026</v>
      </c>
      <c r="H128" s="41" t="inlineStr">
        <is>
          <t>Attitude and motivation to work in autism rehabilitation operators: Algorithms based on reaction times</t>
        </is>
      </c>
      <c r="I128" s="41" t="inlineStr">
        <is>
          <t>Monica Mazza and Margherita Attanasio and Erika Di Giminiani and Ilenia Le Donne and Francesco Masedu and Marco Valenti</t>
        </is>
      </c>
      <c r="J128" s="41" t="inlineStr">
        <is>
          <t>10.1016/j.rin.2025.100013</t>
        </is>
      </c>
      <c r="K128" s="41" t="inlineStr">
        <is>
          <t>Research in Neurodiversity</t>
        </is>
      </c>
      <c r="L128" s="41" t="inlineStr">
        <is>
          <t>https://www.sciencedirect.com/science/article/pii/S3050579825000130</t>
        </is>
      </c>
      <c r="M128" s="41" t="n"/>
      <c r="N128" s="41" t="inlineStr">
        <is>
          <t>doi:10.1016/j.rin.2025.100013</t>
        </is>
      </c>
    </row>
    <row r="129" ht="38" customHeight="1">
      <c r="A129" s="126" t="n">
        <v>281</v>
      </c>
      <c r="B129" s="41" t="inlineStr">
        <is>
          <t>exclude_secondary_or_nonempirical_publication</t>
        </is>
      </c>
      <c r="C129" s="41" t="inlineStr">
        <is>
          <t>Excluir: publicación secundaria/no empírica</t>
        </is>
      </c>
      <c r="D129" s="41" t="inlineStr">
        <is>
          <t>Revisión, metaanálisis, encuesta de literatura, protocolo, perspectiva, carta, editorial o capítulo de síntesis sin estudio primario elegible.</t>
        </is>
      </c>
      <c r="E129" s="41" t="n"/>
      <c r="F129" s="41" t="n"/>
      <c r="G129" s="126" t="n">
        <v>2026</v>
      </c>
      <c r="H129" s="41" t="inlineStr">
        <is>
          <t>Artificial Intelligence Methods in Early Detection of Autism Spectrum Disorder: A DSM-5 Criterion-Based Systematic Review</t>
        </is>
      </c>
      <c r="I129" s="41" t="inlineStr">
        <is>
          <t>Mohamed Ali Zoromba and Heba Emad El-Gazar</t>
        </is>
      </c>
      <c r="J129" s="41" t="inlineStr">
        <is>
          <t>10.1002/AUR.70279</t>
        </is>
      </c>
      <c r="K129" s="41" t="inlineStr">
        <is>
          <t>Autism Research</t>
        </is>
      </c>
      <c r="L129" s="41" t="inlineStr">
        <is>
          <t>https://doi.org/10.1002/AUR.70279</t>
        </is>
      </c>
      <c r="M129" s="41" t="n"/>
      <c r="N129" s="41" t="inlineStr">
        <is>
          <t>doi:10.1002/aur.70279</t>
        </is>
      </c>
    </row>
    <row r="130" ht="38" customHeight="1">
      <c r="A130" s="126" t="n">
        <v>283</v>
      </c>
      <c r="B130" s="41" t="inlineStr">
        <is>
          <t>exclude_integrity_notice_or_retracted</t>
        </is>
      </c>
      <c r="C130" s="41" t="inlineStr">
        <is>
          <t>Excluir por integridad/tipo de registro</t>
        </is>
      </c>
      <c r="D130" s="41" t="inlineStr">
        <is>
          <t>Aviso editorial, corrección, retirada, retractación o artículo retractado; no constituye un estudio nuevo incorporable.</t>
        </is>
      </c>
      <c r="E130" s="41" t="n"/>
      <c r="F130" s="41" t="n"/>
      <c r="G130" s="126" t="n">
        <v>2026</v>
      </c>
      <c r="H130" s="41" t="inlineStr">
        <is>
          <t>Corrigendum to “Predicting autistic traits, anxiety and depression symptoms using camouflaging autistic traits questionnaire (CAT-Q-ES): A machine learning study” [Research in Autism 128 (2025) 202712] (Research in Autism (2025) 128, (S3050656525001841),…</t>
        </is>
      </c>
      <c r="I130" s="41" t="inlineStr">
        <is>
          <t>Sabela Conde-Pumpido-Zubizarreta and María Tubío-Fungueiriño and Marta Pozo-Rodríguez and Angel Carracedo and Eva Cernadas and Manuel Fernández-Delgado and Montse Fernández-Prieto</t>
        </is>
      </c>
      <c r="J130" s="41" t="inlineStr">
        <is>
          <t>10.1016/j.reia.2026.202910</t>
        </is>
      </c>
      <c r="K130" s="41" t="inlineStr">
        <is>
          <t>Research in Autism</t>
        </is>
      </c>
      <c r="L130" s="41" t="inlineStr">
        <is>
          <t>https://www.sciencedirect.com/science/article/pii/S3050656526001240</t>
        </is>
      </c>
      <c r="M130" s="41" t="n"/>
      <c r="N130" s="41" t="inlineStr">
        <is>
          <t>doi:10.1016/j.reia.2026.202910</t>
        </is>
      </c>
    </row>
    <row r="131" ht="38" customHeight="1">
      <c r="A131" s="126" t="n">
        <v>285</v>
      </c>
      <c r="B131" s="41" t="inlineStr">
        <is>
          <t>exclude_secondary_or_nonempirical_publication</t>
        </is>
      </c>
      <c r="C131" s="41" t="inlineStr">
        <is>
          <t>Excluir: publicación secundaria/no empírica</t>
        </is>
      </c>
      <c r="D131" s="41" t="inlineStr">
        <is>
          <t>Revisión, metaanálisis, encuesta de literatura, protocolo, perspectiva, carta, editorial o capítulo de síntesis sin estudio primario elegible.</t>
        </is>
      </c>
      <c r="E131" s="41" t="n"/>
      <c r="F131" s="41" t="n"/>
      <c r="G131" s="126" t="n">
        <v>2025</v>
      </c>
      <c r="H131" s="41" t="inlineStr">
        <is>
          <t>Artificial Intelligence in Autism Spectrum Disorder Diagnosis: A Scoping Review of Face, Voice, and Text Analysis Methods</t>
        </is>
      </c>
      <c r="I131" s="41" t="inlineStr">
        <is>
          <t>Fatemeh Mohammadi and Hassan Shahrokhi and Afsoon Asadzadeh and Saeed Pirmoradi and Ali Moghtader and Peyman Rezaei-Hachesu</t>
        </is>
      </c>
      <c r="J131" s="41" t="inlineStr">
        <is>
          <t>10.1002/HSR2.71476</t>
        </is>
      </c>
      <c r="K131" s="41" t="inlineStr">
        <is>
          <t>Health Science Reports</t>
        </is>
      </c>
      <c r="L131" s="41" t="inlineStr">
        <is>
          <t>https://doi.org/10.1002/HSR2.71476</t>
        </is>
      </c>
      <c r="M131" s="41" t="n"/>
      <c r="N131" s="41" t="inlineStr">
        <is>
          <t>doi:10.1002/hsr2.71476</t>
        </is>
      </c>
    </row>
    <row r="132" ht="38" customHeight="1">
      <c r="A132" s="126" t="n">
        <v>290</v>
      </c>
      <c r="B132" s="41" t="inlineStr">
        <is>
          <t>exclude_animal_only_no_human_clinical_target</t>
        </is>
      </c>
      <c r="C132" s="41" t="inlineStr">
        <is>
          <t>Excluir: modelo animal sin objetivo clínico humano</t>
        </is>
      </c>
      <c r="D132" s="41" t="inlineStr">
        <is>
          <t>Aplicación limitada a comportamiento o biomarcadores de un modelo animal, sin datos humanos ni un objetivo funcional del proceso clínico ASD.</t>
        </is>
      </c>
      <c r="E132" s="41" t="n"/>
      <c r="F132" s="41" t="n"/>
      <c r="G132" s="126" t="n">
        <v>2026</v>
      </c>
      <c r="H132" s="41" t="inlineStr">
        <is>
          <t>The role of the kynurenine pathway in the pathophysiology of autism-like phenotype induced by maternal inflammation in male mice</t>
        </is>
      </c>
      <c r="I132" s="41" t="inlineStr">
        <is>
          <t>Danielle Santana-Coelho and Rafael dos Santos de Bessa and Rodrigo Neves Romcy-Pereira and Miguel A de la Flor and Jason C O'Connor</t>
        </is>
      </c>
      <c r="J132" s="41" t="inlineStr">
        <is>
          <t>10.1016/j.nbd.2026.107282</t>
        </is>
      </c>
      <c r="K132" s="41" t="inlineStr">
        <is>
          <t>Neurobiology of Disease</t>
        </is>
      </c>
      <c r="L132" s="41" t="inlineStr">
        <is>
          <t>https://www.sciencedirect.com/science/article/pii/S0969996126000264</t>
        </is>
      </c>
      <c r="M132" s="41" t="n"/>
      <c r="N132" s="41" t="inlineStr">
        <is>
          <t>doi:10.1016/j.nbd.2026.107282</t>
        </is>
      </c>
    </row>
    <row r="133" ht="38" customHeight="1">
      <c r="A133" s="126" t="n">
        <v>292</v>
      </c>
      <c r="B133" s="41" t="inlineStr">
        <is>
          <t>exclude_secondary_or_nonempirical_publication</t>
        </is>
      </c>
      <c r="C133" s="41" t="inlineStr">
        <is>
          <t>Excluir: publicación secundaria/no empírica</t>
        </is>
      </c>
      <c r="D133" s="41" t="inlineStr">
        <is>
          <t>Revisión, metaanálisis, encuesta de literatura, protocolo, perspectiva, carta, editorial o capítulo de síntesis sin estudio primario elegible.</t>
        </is>
      </c>
      <c r="E133" s="41" t="n"/>
      <c r="F133" s="41" t="n"/>
      <c r="G133" s="126" t="n">
        <v>2026</v>
      </c>
      <c r="H133" s="41" t="inlineStr">
        <is>
          <t>Joint attention in autism: A narrative review of assessment techniques from behavioral observation to artificial intelligence</t>
        </is>
      </c>
      <c r="I133" s="41" t="inlineStr">
        <is>
          <t>Marwa Qaraqe and Elizabeth B Varghese and Inam Qadir and Dena Al-Thani and Chahnaz T Baroudi</t>
        </is>
      </c>
      <c r="J133" s="41" t="inlineStr">
        <is>
          <t>10.3758/s13428-026-02950-0</t>
        </is>
      </c>
      <c r="K133" s="41" t="inlineStr">
        <is>
          <t>Behavior Research Methods</t>
        </is>
      </c>
      <c r="L133" s="41" t="inlineStr">
        <is>
          <t>https://doi.org/10.3758/s13428-026-02950-0</t>
        </is>
      </c>
      <c r="M133" s="41" t="n"/>
      <c r="N133" s="41" t="inlineStr">
        <is>
          <t>doi:10.3758/s13428-026-02950-0</t>
        </is>
      </c>
    </row>
    <row r="134" ht="38" customHeight="1">
      <c r="A134" s="126" t="n">
        <v>293</v>
      </c>
      <c r="B134" s="41" t="inlineStr">
        <is>
          <t>exclude_no_qualifying_ai_application</t>
        </is>
      </c>
      <c r="C134" s="41" t="inlineStr">
        <is>
          <t>Excluir: sin aplicación de IA elegible</t>
        </is>
      </c>
      <c r="D134" s="41" t="inlineStr">
        <is>
          <t>El trabajo no implementa ni evalúa una técnica de IA/ML como componente sustantivo del estudio de ASD.</t>
        </is>
      </c>
      <c r="E134" s="41" t="n"/>
      <c r="F134" s="41" t="n"/>
      <c r="G134" s="126" t="n">
        <v>2026</v>
      </c>
      <c r="H134" s="41" t="inlineStr">
        <is>
          <t>General trait and workplace fear of missing out (FoMO) and the neurodiverse mind: Exploring autism, ADHD, and internal representation profiles</t>
        </is>
      </c>
      <c r="I134" s="41" t="inlineStr">
        <is>
          <t>Paul McKee and Khaoula Boulhadi and Thomas Nadelhoffer</t>
        </is>
      </c>
      <c r="J134" s="41" t="inlineStr">
        <is>
          <t>10.1016/j.paid.2026.113749</t>
        </is>
      </c>
      <c r="K134" s="41" t="inlineStr">
        <is>
          <t>Personality and Individual Differences</t>
        </is>
      </c>
      <c r="L134" s="41" t="inlineStr">
        <is>
          <t>https://www.sciencedirect.com/science/article/pii/S0191886926001121</t>
        </is>
      </c>
      <c r="M134" s="41" t="n"/>
      <c r="N134" s="41" t="inlineStr">
        <is>
          <t>doi:10.1016/j.paid.2026.113749</t>
        </is>
      </c>
    </row>
    <row r="135" ht="38" customHeight="1">
      <c r="A135" s="126" t="n">
        <v>294</v>
      </c>
      <c r="B135" s="41" t="inlineStr">
        <is>
          <t>exclude_out_of_scope_topic_or_population</t>
        </is>
      </c>
      <c r="C135" s="41" t="inlineStr">
        <is>
          <t>Excluir: tema/población fuera de alcance</t>
        </is>
      </c>
      <c r="D135" s="41" t="inlineStr">
        <is>
          <t>No estudia ASD en el sentido del protocolo, usa otro significado de ASD o aborda otra población/resultado sin aplicación pertinente al proceso ASD.</t>
        </is>
      </c>
      <c r="E135" s="41" t="n"/>
      <c r="F135" s="41" t="n"/>
      <c r="G135" s="126" t="n">
        <v>2026</v>
      </c>
      <c r="H135" s="41" t="inlineStr">
        <is>
          <t>Composite Artificial Intelligence: Fundamentals, Challenges and Applications</t>
        </is>
      </c>
      <c r="I135" s="41" t="inlineStr">
        <is>
          <t>T S.Arun Samuel and L Jerart Julus and P Kanimozhi and T Ananth Kumar and S Balamurugan</t>
        </is>
      </c>
      <c r="J135" s="41" t="inlineStr">
        <is>
          <t>10.1002/9781394393060</t>
        </is>
      </c>
      <c r="K135" s="41" t="inlineStr">
        <is>
          <t>Composite Artificial Intelligence: Fundamentals, Challenges and Applications</t>
        </is>
      </c>
      <c r="L135" s="41" t="inlineStr">
        <is>
          <t>https://doi.org/10.1002/9781394393060</t>
        </is>
      </c>
      <c r="M135" s="41" t="n"/>
      <c r="N135" s="41" t="inlineStr">
        <is>
          <t>doi:10.1002/9781394393060</t>
        </is>
      </c>
    </row>
    <row r="136" ht="38" customHeight="1">
      <c r="A136" s="126" t="n">
        <v>301</v>
      </c>
      <c r="B136" s="41" t="inlineStr">
        <is>
          <t>exclude_no_qualifying_ai_application</t>
        </is>
      </c>
      <c r="C136" s="41" t="inlineStr">
        <is>
          <t>Excluir: sin aplicación de IA elegible</t>
        </is>
      </c>
      <c r="D136" s="41" t="inlineStr">
        <is>
          <t>El trabajo no implementa ni evalúa una técnica de IA/ML como componente sustantivo del estudio de ASD.</t>
        </is>
      </c>
      <c r="E136" s="41" t="n"/>
      <c r="F136" s="41" t="n"/>
      <c r="G136" s="126" t="n">
        <v>2026</v>
      </c>
      <c r="H136" s="41" t="inlineStr">
        <is>
          <t>Pediatric scurvy in a nonverbal child with autism spectrum disorder: a case report</t>
        </is>
      </c>
      <c r="I136" s="41" t="inlineStr">
        <is>
          <t>R McCall and A R Kennedy and N Missel and N Chandler and E Blair and E Chen and K Paduda</t>
        </is>
      </c>
      <c r="J136" s="41" t="inlineStr">
        <is>
          <t>10.1016/j.amjms.2025.12.451</t>
        </is>
      </c>
      <c r="K136" s="41" t="inlineStr">
        <is>
          <t>The American Journal of the Medical Sciences</t>
        </is>
      </c>
      <c r="L136" s="41" t="inlineStr">
        <is>
          <t>https://www.sciencedirect.com/science/article/pii/S0002962925017306</t>
        </is>
      </c>
      <c r="M136" s="41" t="n"/>
      <c r="N136" s="41" t="inlineStr">
        <is>
          <t>doi:10.1016/j.amjms.2025.12.451</t>
        </is>
      </c>
    </row>
    <row r="137" ht="38" customHeight="1">
      <c r="A137" s="126" t="n">
        <v>303</v>
      </c>
      <c r="B137" s="41" t="inlineStr">
        <is>
          <t>exclude_secondary_or_nonempirical_publication</t>
        </is>
      </c>
      <c r="C137" s="41" t="inlineStr">
        <is>
          <t>Excluir: publicación secundaria/no empírica</t>
        </is>
      </c>
      <c r="D137" s="41" t="inlineStr">
        <is>
          <t>Revisión, metaanálisis, encuesta de literatura, protocolo, perspectiva, carta, editorial o capítulo de síntesis sin estudio primario elegible.</t>
        </is>
      </c>
      <c r="E137" s="41" t="n"/>
      <c r="F137" s="41" t="n"/>
      <c r="G137" s="126" t="n">
        <v>2026</v>
      </c>
      <c r="H137" s="41" t="inlineStr">
        <is>
          <t>Recent advances in the neurogenomics of autism spectrum disorder</t>
        </is>
      </c>
      <c r="I137" s="41" t="inlineStr">
        <is>
          <t>Ashlesha Gogate and Maria H Chahrour</t>
        </is>
      </c>
      <c r="J137" s="41" t="inlineStr">
        <is>
          <t>10.1016/j.gde.2025.102431</t>
        </is>
      </c>
      <c r="K137" s="41" t="inlineStr">
        <is>
          <t>Current Opinion in Genetics and Development</t>
        </is>
      </c>
      <c r="L137" s="41" t="inlineStr">
        <is>
          <t>https://www.sciencedirect.com/science/article/pii/S0959437X25001236</t>
        </is>
      </c>
      <c r="M137" s="41" t="n"/>
      <c r="N137" s="41" t="inlineStr">
        <is>
          <t>doi:10.1016/j.gde.2025.102431</t>
        </is>
      </c>
    </row>
    <row r="138" ht="38" customHeight="1">
      <c r="A138" s="126" t="n">
        <v>304</v>
      </c>
      <c r="B138" s="41" t="inlineStr">
        <is>
          <t>exclude_no_qualifying_ai_application</t>
        </is>
      </c>
      <c r="C138" s="41" t="inlineStr">
        <is>
          <t>Excluir: sin aplicación de IA elegible</t>
        </is>
      </c>
      <c r="D138" s="41" t="inlineStr">
        <is>
          <t>El trabajo no implementa ni evalúa una técnica de IA/ML como componente sustantivo del estudio de ASD.</t>
        </is>
      </c>
      <c r="E138" s="41" t="n"/>
      <c r="F138" s="41" t="n"/>
      <c r="G138" s="126" t="n">
        <v>2026</v>
      </c>
      <c r="H138" s="41" t="inlineStr">
        <is>
          <t>Metabolic and mitochondrial alterations in children with autism spectrum disorder: The role of FGF-21 and GDF-15</t>
        </is>
      </c>
      <c r="I138" s="41" t="inlineStr">
        <is>
          <t>Ayla Yildiz and Hanim Seyma Topuz and Hasan Onal</t>
        </is>
      </c>
      <c r="J138" s="41" t="inlineStr">
        <is>
          <t>10.1016/j.cca.2026.120979</t>
        </is>
      </c>
      <c r="K138" s="41" t="inlineStr">
        <is>
          <t>Clinica Chimica Acta</t>
        </is>
      </c>
      <c r="L138" s="41" t="inlineStr">
        <is>
          <t>https://www.sciencedirect.com/science/article/pii/S0009898126001610</t>
        </is>
      </c>
      <c r="M138" s="41" t="n"/>
      <c r="N138" s="41" t="inlineStr">
        <is>
          <t>doi:10.1016/j.cca.2026.120979</t>
        </is>
      </c>
    </row>
    <row r="139" ht="38" customHeight="1">
      <c r="A139" s="126" t="n">
        <v>308</v>
      </c>
      <c r="B139" s="41" t="inlineStr">
        <is>
          <t>exclude_integrity_notice_or_retracted</t>
        </is>
      </c>
      <c r="C139" s="41" t="inlineStr">
        <is>
          <t>Excluir por integridad/tipo de registro</t>
        </is>
      </c>
      <c r="D139" s="41" t="inlineStr">
        <is>
          <t>Aviso editorial, corrección, retirada, retractación o artículo retractado; no constituye un estudio nuevo incorporable.</t>
        </is>
      </c>
      <c r="E139" s="41" t="n"/>
      <c r="F139" s="41" t="n"/>
      <c r="G139" s="126" t="n">
        <v>2026</v>
      </c>
      <c r="H139" s="41" t="inlineStr">
        <is>
          <t>Removal notice to “Deep learning with image-based autism spectrum disorder analysis: a systematic review”(Engineering Applications of Artificial Intelligence, (2024), 127, PA, (107185), (S0952197623013696), 10.1016/j.engappai.2023.107185)</t>
        </is>
      </c>
      <c r="I139" s="41" t="inlineStr">
        <is>
          <t>Zasim Uddin and Arif Shahriar and Nadim Mahamood and Fady Alnajjar and Ileas Pramanik and Atiqur Rahman Ahad</t>
        </is>
      </c>
      <c r="J139" s="41" t="inlineStr">
        <is>
          <t>10.1016/j.engappai.2026.114266</t>
        </is>
      </c>
      <c r="K139" s="41" t="inlineStr">
        <is>
          <t>Engineering Applications of Artificial Intelligence</t>
        </is>
      </c>
      <c r="L139" s="41" t="inlineStr">
        <is>
          <t>https://www.sciencedirect.com/science/article/pii/S0952197626005476</t>
        </is>
      </c>
      <c r="M139" s="41" t="n"/>
      <c r="N139" s="41" t="inlineStr">
        <is>
          <t>doi:10.1016/j.engappai.2026.114266</t>
        </is>
      </c>
    </row>
    <row r="140" ht="38" customHeight="1">
      <c r="A140" s="126" t="n">
        <v>310</v>
      </c>
      <c r="B140" s="41" t="inlineStr">
        <is>
          <t>exclude_secondary_or_nonempirical_publication</t>
        </is>
      </c>
      <c r="C140" s="41" t="inlineStr">
        <is>
          <t>Excluir: publicación secundaria/no empírica</t>
        </is>
      </c>
      <c r="D140" s="41" t="inlineStr">
        <is>
          <t>Revisión, metaanálisis, encuesta de literatura, protocolo, perspectiva, carta, editorial o capítulo de síntesis sin estudio primario elegible.</t>
        </is>
      </c>
      <c r="E140" s="41" t="n"/>
      <c r="F140" s="41" t="n"/>
      <c r="G140" s="126" t="n">
        <v>2026</v>
      </c>
      <c r="H140" s="41" t="inlineStr">
        <is>
          <t>Leveraging information theory to advance understanding of neurobiological mechanisms in autism spectrum disorder</t>
        </is>
      </c>
      <c r="I140" s="41" t="inlineStr">
        <is>
          <t>Gerry Leisman</t>
        </is>
      </c>
      <c r="J140" s="41" t="inlineStr">
        <is>
          <t>10.1016/j.infoh.2025.11.001</t>
        </is>
      </c>
      <c r="K140" s="41" t="inlineStr">
        <is>
          <t>Informatics and Health</t>
        </is>
      </c>
      <c r="L140" s="41" t="inlineStr">
        <is>
          <t>https://www.sciencedirect.com/science/article/pii/S2949953425000414</t>
        </is>
      </c>
      <c r="M140" s="41" t="n"/>
      <c r="N140" s="41" t="inlineStr">
        <is>
          <t>doi:10.1016/j.infoh.2025.11.001</t>
        </is>
      </c>
    </row>
    <row r="141" ht="38" customHeight="1">
      <c r="A141" s="126" t="n">
        <v>311</v>
      </c>
      <c r="B141" s="41" t="inlineStr">
        <is>
          <t>exclude_secondary_or_nonempirical_publication</t>
        </is>
      </c>
      <c r="C141" s="41" t="inlineStr">
        <is>
          <t>Excluir: publicación secundaria/no empírica</t>
        </is>
      </c>
      <c r="D141" s="41" t="inlineStr">
        <is>
          <t>Revisión, metaanálisis, encuesta de literatura, protocolo, perspectiva, carta, editorial o capítulo de síntesis sin estudio primario elegible.</t>
        </is>
      </c>
      <c r="E141" s="41" t="n"/>
      <c r="F141" s="41" t="n"/>
      <c r="G141" s="126" t="n">
        <v>2026</v>
      </c>
      <c r="H141" s="41" t="inlineStr">
        <is>
          <t>Intelligent neurobehavioral analysis: A comprehensive review of multimodal data and integrative AI-based computational techniques for autism spectrum disorder detection</t>
        </is>
      </c>
      <c r="I141" s="41" t="inlineStr">
        <is>
          <t>K Nithya and C R Dhivyaa and A Devipriya and C Sharmila</t>
        </is>
      </c>
      <c r="J141" s="41" t="inlineStr">
        <is>
          <t>10.1016/j.cosrev.2026.100992</t>
        </is>
      </c>
      <c r="K141" s="41" t="inlineStr">
        <is>
          <t>Computer Science Review</t>
        </is>
      </c>
      <c r="L141" s="41" t="inlineStr">
        <is>
          <t>https://www.sciencedirect.com/science/article/pii/S1574013726001000</t>
        </is>
      </c>
      <c r="M141" s="41" t="n"/>
      <c r="N141" s="41" t="inlineStr">
        <is>
          <t>doi:10.1016/j.cosrev.2026.100992</t>
        </is>
      </c>
    </row>
    <row r="142" ht="38" customHeight="1">
      <c r="A142" s="126" t="n">
        <v>314</v>
      </c>
      <c r="B142" s="41" t="inlineStr">
        <is>
          <t>exclude_animal_only_no_human_clinical_target</t>
        </is>
      </c>
      <c r="C142" s="41" t="inlineStr">
        <is>
          <t>Excluir: modelo animal sin objetivo clínico humano</t>
        </is>
      </c>
      <c r="D142" s="41" t="inlineStr">
        <is>
          <t>Aplicación limitada a comportamiento o biomarcadores de un modelo animal, sin datos humanos ni un objetivo funcional del proceso clínico ASD.</t>
        </is>
      </c>
      <c r="E142" s="41" t="n"/>
      <c r="F142" s="41" t="n"/>
      <c r="G142" s="126" t="n">
        <v>2026</v>
      </c>
      <c r="H142" s="41" t="inlineStr">
        <is>
          <t>Comparative analysis of BORIS, Ethovision, DeepLabCut, and SimBA for quantifying autism spectrum disorder-like behaviors in the valproic acid mouse model</t>
        </is>
      </c>
      <c r="I142" s="41" t="inlineStr">
        <is>
          <t>Zineb Bouargane and Francisco E Olucha-Bordonau and Mohammed Bennis and Saadia Ba-M’hamed and Fatima Zahra Lamghari-Moubarrad</t>
        </is>
      </c>
      <c r="J142" s="41" t="inlineStr">
        <is>
          <t>10.1016/j.neulet.2026.138542</t>
        </is>
      </c>
      <c r="K142" s="41" t="inlineStr">
        <is>
          <t>Neuroscience Letters</t>
        </is>
      </c>
      <c r="L142" s="41" t="inlineStr">
        <is>
          <t>https://www.sciencedirect.com/science/article/pii/S0304394026000406</t>
        </is>
      </c>
      <c r="M142" s="41" t="n"/>
      <c r="N142" s="41" t="inlineStr">
        <is>
          <t>doi:10.1016/j.neulet.2026.138542</t>
        </is>
      </c>
    </row>
    <row r="143" ht="38" customHeight="1">
      <c r="A143" s="126" t="n">
        <v>315</v>
      </c>
      <c r="B143" s="41" t="inlineStr">
        <is>
          <t>exclude_no_qualifying_ai_application</t>
        </is>
      </c>
      <c r="C143" s="41" t="inlineStr">
        <is>
          <t>Excluir: sin aplicación de IA elegible</t>
        </is>
      </c>
      <c r="D143" s="41" t="inlineStr">
        <is>
          <t>El trabajo no implementa ni evalúa una técnica de IA/ML como componente sustantivo del estudio de ASD.</t>
        </is>
      </c>
      <c r="E143" s="41" t="n"/>
      <c r="F143" s="41" t="n"/>
      <c r="G143" s="126" t="n">
        <v>2026</v>
      </c>
      <c r="H143" s="41" t="inlineStr">
        <is>
          <t>When picky eating becomes pathologic: scurvy in a child with autism</t>
        </is>
      </c>
      <c r="I143" s="41" t="inlineStr">
        <is>
          <t>M Mallory and A Patel and A Byrd and D Long</t>
        </is>
      </c>
      <c r="J143" s="41" t="inlineStr">
        <is>
          <t>10.1016/j.amjms.2025.12.449</t>
        </is>
      </c>
      <c r="K143" s="41" t="inlineStr">
        <is>
          <t>The American Journal of the Medical Sciences</t>
        </is>
      </c>
      <c r="L143" s="41" t="inlineStr">
        <is>
          <t>https://www.sciencedirect.com/science/article/pii/S0002962925017288</t>
        </is>
      </c>
      <c r="M143" s="41" t="n"/>
      <c r="N143" s="41" t="inlineStr">
        <is>
          <t>doi:10.1016/j.amjms.2025.12.449</t>
        </is>
      </c>
    </row>
    <row r="144" ht="38" customHeight="1">
      <c r="A144" s="126" t="n">
        <v>318</v>
      </c>
      <c r="B144" s="41" t="inlineStr">
        <is>
          <t>exclude_secondary_or_nonempirical_publication</t>
        </is>
      </c>
      <c r="C144" s="41" t="inlineStr">
        <is>
          <t>Excluir: publicación secundaria/no empírica</t>
        </is>
      </c>
      <c r="D144" s="41" t="inlineStr">
        <is>
          <t>Revisión, metaanálisis, encuesta de literatura, protocolo, perspectiva, carta, editorial o capítulo de síntesis sin estudio primario elegible.</t>
        </is>
      </c>
      <c r="E144" s="41" t="n"/>
      <c r="F144" s="41" t="n"/>
      <c r="G144" s="126" t="n">
        <v>2026</v>
      </c>
      <c r="H144" s="41" t="inlineStr">
        <is>
          <t>Linking rare variants to cell-type function in profound autism with brain transcriptomics and foundation models</t>
        </is>
      </c>
      <c r="I144" s="41" t="inlineStr">
        <is>
          <t>Alma Dubuc and Thomas Renne and Guillaume Huguet and Sébastien Jacquemont and Tomasz Nowakowski</t>
        </is>
      </c>
      <c r="J144" s="41" t="inlineStr">
        <is>
          <t>10.1016/j.xgen.2026.101192</t>
        </is>
      </c>
      <c r="K144" s="41" t="inlineStr">
        <is>
          <t>Cell Genomics</t>
        </is>
      </c>
      <c r="L144" s="41" t="inlineStr">
        <is>
          <t>https://www.sciencedirect.com/science/article/pii/S2666979X26000546</t>
        </is>
      </c>
      <c r="M144" s="41" t="n"/>
      <c r="N144" s="41" t="inlineStr">
        <is>
          <t>doi:10.1016/j.xgen.2026.101192</t>
        </is>
      </c>
    </row>
    <row r="145" ht="38" customHeight="1">
      <c r="A145" s="126" t="n">
        <v>320</v>
      </c>
      <c r="B145" s="41" t="inlineStr">
        <is>
          <t>exclude_no_qualifying_ai_application</t>
        </is>
      </c>
      <c r="C145" s="41" t="inlineStr">
        <is>
          <t>Excluir: sin aplicación de IA elegible</t>
        </is>
      </c>
      <c r="D145" s="41" t="inlineStr">
        <is>
          <t>El trabajo no implementa ni evalúa una técnica de IA/ML como componente sustantivo del estudio de ASD.</t>
        </is>
      </c>
      <c r="E145" s="41" t="n"/>
      <c r="F145" s="41" t="n"/>
      <c r="G145" s="126" t="n">
        <v>2026</v>
      </c>
      <c r="H145" s="41" t="inlineStr">
        <is>
          <t>Behavioral phenotypes and neuronal biomarkers in F1 mutant macaque model of SHANK3-associated autism spectrum disorders</t>
        </is>
      </c>
      <c r="I145" s="41"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J145" s="41" t="inlineStr">
        <is>
          <t>10.1016/j.neuron.2026.04.018</t>
        </is>
      </c>
      <c r="K145" s="41" t="inlineStr">
        <is>
          <t>Neuron</t>
        </is>
      </c>
      <c r="L145" s="41" t="inlineStr">
        <is>
          <t>https://www.sciencedirect.com/science/article/pii/S0896627326003132</t>
        </is>
      </c>
      <c r="M145" s="41" t="n"/>
      <c r="N145" s="41" t="inlineStr">
        <is>
          <t>doi:10.1016/j.neuron.2026.04.018</t>
        </is>
      </c>
    </row>
    <row r="146" ht="38" customHeight="1">
      <c r="A146" s="126" t="n">
        <v>322</v>
      </c>
      <c r="B146" s="41" t="inlineStr">
        <is>
          <t>exclude_integrity_notice_or_retracted</t>
        </is>
      </c>
      <c r="C146" s="41" t="inlineStr">
        <is>
          <t>Excluir por integridad/tipo de registro</t>
        </is>
      </c>
      <c r="D146" s="41" t="inlineStr">
        <is>
          <t>Aviso editorial, corrección, retirada, retractación o artículo retractado; no constituye un estudio nuevo incorporable.</t>
        </is>
      </c>
      <c r="E146" s="41" t="n"/>
      <c r="F146" s="41" t="n"/>
      <c r="G146" s="126" t="n">
        <v>2026</v>
      </c>
      <c r="H146" s="41" t="inlineStr">
        <is>
          <t>Removal notice to “The emergence of artificial intelligence in autism spectrum disorder research: A review of neuro imaging and behavioral applications”(Computer Science Review, (2025), 56, C, (100718), (S1574013724001011), 10.1016/j.cosrev.2024.100718)</t>
        </is>
      </c>
      <c r="I146" s="41" t="inlineStr">
        <is>
          <t>Indra Devi KB and Durai Raj Vincent PM</t>
        </is>
      </c>
      <c r="J146" s="41" t="inlineStr">
        <is>
          <t>10.1016/j.cosrev.2026.100977</t>
        </is>
      </c>
      <c r="K146" s="41" t="inlineStr">
        <is>
          <t>Computer Science Review</t>
        </is>
      </c>
      <c r="L146" s="41" t="inlineStr">
        <is>
          <t>https://www.sciencedirect.com/science/article/pii/S1574013726000857</t>
        </is>
      </c>
      <c r="M146" s="41" t="n"/>
      <c r="N146" s="41" t="inlineStr">
        <is>
          <t>doi:10.1016/j.cosrev.2026.100977</t>
        </is>
      </c>
    </row>
    <row r="147" ht="38" customHeight="1">
      <c r="A147" s="126" t="n">
        <v>325</v>
      </c>
      <c r="B147" s="41" t="inlineStr">
        <is>
          <t>exclude_secondary_or_nonempirical_publication</t>
        </is>
      </c>
      <c r="C147" s="41" t="inlineStr">
        <is>
          <t>Excluir: publicación secundaria/no empírica</t>
        </is>
      </c>
      <c r="D147" s="41" t="inlineStr">
        <is>
          <t>Revisión, metaanálisis, encuesta de literatura, protocolo, perspectiva, carta, editorial o capítulo de síntesis sin estudio primario elegible.</t>
        </is>
      </c>
      <c r="E147" s="41" t="n"/>
      <c r="F147" s="41" t="n"/>
      <c r="G147" s="126" t="n">
        <v>2026</v>
      </c>
      <c r="H147" s="41" t="inlineStr">
        <is>
          <t>Challenges in translating AI-driven ASD/ADHD diagnosis: A methodological systematic review</t>
        </is>
      </c>
      <c r="I147" s="41" t="inlineStr">
        <is>
          <t>Abdur Rasool and Faizan Ahmad and Chayut Bunterngchit and Saba Aslam</t>
        </is>
      </c>
      <c r="J147" s="41" t="inlineStr">
        <is>
          <t>10.1016/j.ijmedinf.2026.106417</t>
        </is>
      </c>
      <c r="K147" s="41" t="inlineStr">
        <is>
          <t>International Journal of Medical Informatics</t>
        </is>
      </c>
      <c r="L147" s="41" t="inlineStr">
        <is>
          <t>https://www.sciencedirect.com/science/article/pii/S1386505626001577</t>
        </is>
      </c>
      <c r="M147" s="41" t="n"/>
      <c r="N147" s="41" t="inlineStr">
        <is>
          <t>doi:10.1016/j.ijmedinf.2026.106417</t>
        </is>
      </c>
    </row>
    <row r="148" ht="38" customHeight="1">
      <c r="A148" s="126" t="n">
        <v>328</v>
      </c>
      <c r="B148" s="41" t="inlineStr">
        <is>
          <t>exclude_secondary_or_nonempirical_publication</t>
        </is>
      </c>
      <c r="C148" s="41" t="inlineStr">
        <is>
          <t>Excluir: publicación secundaria/no empírica</t>
        </is>
      </c>
      <c r="D148" s="41" t="inlineStr">
        <is>
          <t>Revisión, metaanálisis, encuesta de literatura, protocolo, perspectiva, carta, editorial o capítulo de síntesis sin estudio primario elegible.</t>
        </is>
      </c>
      <c r="E148" s="41" t="n"/>
      <c r="F148" s="41" t="n"/>
      <c r="G148" s="126" t="n">
        <v>2026</v>
      </c>
      <c r="H148" s="41" t="inlineStr">
        <is>
          <t>Closing the Gap in Autism Genetics: Population-Specific Variants and the Imperative for Global Inclusion</t>
        </is>
      </c>
      <c r="I148" s="41" t="inlineStr">
        <is>
          <t>Kan Yang and Yixiao Geng and Wei Zhou and Lingli Zhang and Zhankui Xu and Junwen Wang and Fei Li and Zilong Qiu</t>
        </is>
      </c>
      <c r="J148" s="41" t="inlineStr">
        <is>
          <t>10.1016/j.biopsych.2026.03.999</t>
        </is>
      </c>
      <c r="K148" s="41" t="inlineStr">
        <is>
          <t>Biological Psychiatry</t>
        </is>
      </c>
      <c r="L148" s="41" t="inlineStr">
        <is>
          <t>https://www.sciencedirect.com/science/article/pii/S0006322326011297</t>
        </is>
      </c>
      <c r="M148" s="41" t="n"/>
      <c r="N148" s="41" t="inlineStr">
        <is>
          <t>doi:10.1016/j.biopsych.2026.03.999</t>
        </is>
      </c>
    </row>
    <row r="149" ht="38" customHeight="1">
      <c r="A149" s="126" t="n">
        <v>333</v>
      </c>
      <c r="B149" s="41" t="inlineStr">
        <is>
          <t>exclude_no_qualifying_ai_application</t>
        </is>
      </c>
      <c r="C149" s="41" t="inlineStr">
        <is>
          <t>Excluir: sin aplicación de IA elegible</t>
        </is>
      </c>
      <c r="D149" s="41" t="inlineStr">
        <is>
          <t>El trabajo no implementa ni evalúa una técnica de IA/ML como componente sustantivo del estudio de ASD.</t>
        </is>
      </c>
      <c r="E149" s="41" t="n"/>
      <c r="F149" s="41" t="n"/>
      <c r="G149" s="126" t="n">
        <v>2026</v>
      </c>
      <c r="H149" s="41" t="inlineStr">
        <is>
          <t>Orthopaedist Beware: Severe Nutritional Rickets and Autism Spectrum Disorder</t>
        </is>
      </c>
      <c r="I149" s="41" t="inlineStr">
        <is>
          <t>Mohamed Said and Alexandra Falkenberg and Leila Alvandi and Edina Gjonbalaj and Alexa J Karkenny and Melinda S Sharkey</t>
        </is>
      </c>
      <c r="J149" s="41" t="inlineStr">
        <is>
          <t>10.1016/j.jposna.2026.100382</t>
        </is>
      </c>
      <c r="K149" s="41" t="inlineStr">
        <is>
          <t>Journal of the Pediatric Orthopaedic Society of North America</t>
        </is>
      </c>
      <c r="L149" s="41" t="inlineStr">
        <is>
          <t>https://www.sciencedirect.com/science/article/pii/S2768276526000611</t>
        </is>
      </c>
      <c r="M149" s="41" t="n"/>
      <c r="N149" s="41" t="inlineStr">
        <is>
          <t>doi:10.1016/j.jposna.2026.100382</t>
        </is>
      </c>
    </row>
    <row r="150" ht="38" customHeight="1">
      <c r="A150" s="126" t="n">
        <v>337</v>
      </c>
      <c r="B150" s="41" t="inlineStr">
        <is>
          <t>exclude_secondary_or_nonempirical_publication</t>
        </is>
      </c>
      <c r="C150" s="41" t="inlineStr">
        <is>
          <t>Excluir: publicación secundaria/no empírica</t>
        </is>
      </c>
      <c r="D150" s="41" t="inlineStr">
        <is>
          <t>Revisión, metaanálisis, encuesta de literatura, protocolo, perspectiva, carta, editorial o capítulo de síntesis sin estudio primario elegible.</t>
        </is>
      </c>
      <c r="E150" s="41" t="n"/>
      <c r="F150" s="41" t="n"/>
      <c r="G150" s="126" t="n">
        <v>2026</v>
      </c>
      <c r="H150" s="41" t="inlineStr">
        <is>
          <t>Functional near-infrared spectroscopy-based machine learning techniques for autism spectrum disorder diagnosis: a systematic review and meta-analysis</t>
        </is>
      </c>
      <c r="I150" s="41" t="inlineStr">
        <is>
          <t>Xiawei Li and Fuli Yan and Yinghua Wu and Yu Zhou and Luna He and Jing Gao</t>
        </is>
      </c>
      <c r="J150" s="41" t="inlineStr">
        <is>
          <t>10.1016/j.ijmedinf.2026.106526</t>
        </is>
      </c>
      <c r="K150" s="41" t="inlineStr">
        <is>
          <t>International Journal of Medical Informatics</t>
        </is>
      </c>
      <c r="L150" s="41" t="inlineStr">
        <is>
          <t>https://www.sciencedirect.com/science/article/pii/S1386505626002662</t>
        </is>
      </c>
      <c r="M150" s="41" t="n"/>
      <c r="N150" s="41" t="inlineStr">
        <is>
          <t>doi:10.1016/j.ijmedinf.2026.106526</t>
        </is>
      </c>
    </row>
    <row r="151" ht="38" customHeight="1">
      <c r="A151" s="126" t="n">
        <v>338</v>
      </c>
      <c r="B151" s="41" t="inlineStr">
        <is>
          <t>exclude_secondary_or_nonempirical_publication</t>
        </is>
      </c>
      <c r="C151" s="41" t="inlineStr">
        <is>
          <t>Excluir: publicación secundaria/no empírica</t>
        </is>
      </c>
      <c r="D151" s="41" t="inlineStr">
        <is>
          <t>Revisión, metaanálisis, encuesta de literatura, protocolo, perspectiva, carta, editorial o capítulo de síntesis sin estudio primario elegible.</t>
        </is>
      </c>
      <c r="E151" s="41" t="n"/>
      <c r="F151" s="41" t="n"/>
      <c r="G151" s="126" t="n">
        <v>2026</v>
      </c>
      <c r="H151" s="41" t="inlineStr">
        <is>
          <t>The role of artificial intelligence interventions to improve eye contact for children with autism spectrum disorder: a systematic review</t>
        </is>
      </c>
      <c r="I151" s="41" t="inlineStr">
        <is>
          <t>Şenol Demirtaş and Metin Besalti</t>
        </is>
      </c>
      <c r="J151" s="41" t="inlineStr">
        <is>
          <t>10.1186/s12888-025-07702-6</t>
        </is>
      </c>
      <c r="K151" s="41" t="inlineStr">
        <is>
          <t>BMC Psychiatry</t>
        </is>
      </c>
      <c r="L151" s="41" t="inlineStr">
        <is>
          <t>https://doi.org/10.1186/s12888-025-07702-6</t>
        </is>
      </c>
      <c r="M151" s="41" t="n"/>
      <c r="N151" s="41" t="inlineStr">
        <is>
          <t>doi:10.1186/s12888-025-07702-6</t>
        </is>
      </c>
    </row>
    <row r="152" ht="38" customHeight="1">
      <c r="A152" s="126" t="n">
        <v>340</v>
      </c>
      <c r="B152" s="41" t="inlineStr">
        <is>
          <t>exclude_secondary_or_nonempirical_publication</t>
        </is>
      </c>
      <c r="C152" s="41" t="inlineStr">
        <is>
          <t>Excluir: publicación secundaria/no empírica</t>
        </is>
      </c>
      <c r="D152" s="41" t="inlineStr">
        <is>
          <t>Revisión, metaanálisis, encuesta de literatura, protocolo, perspectiva, carta, editorial o capítulo de síntesis sin estudio primario elegible.</t>
        </is>
      </c>
      <c r="E152" s="41" t="n"/>
      <c r="F152" s="41" t="n"/>
      <c r="G152" s="126" t="n">
        <v>2026</v>
      </c>
      <c r="H152" s="41" t="inlineStr">
        <is>
          <t>Early autism detection: a review of emerging technologies, biomarkers, and explainable AI approaches</t>
        </is>
      </c>
      <c r="I152" s="41" t="inlineStr">
        <is>
          <t>Rucha Agrawal and Renuka Agrawal</t>
        </is>
      </c>
      <c r="J152" s="41" t="inlineStr">
        <is>
          <t>10.1186/s13041-025-01269-9</t>
        </is>
      </c>
      <c r="K152" s="41" t="inlineStr">
        <is>
          <t>Molecular Brain</t>
        </is>
      </c>
      <c r="L152" s="41" t="inlineStr">
        <is>
          <t>https://doi.org/10.1186/s13041-025-01269-9</t>
        </is>
      </c>
      <c r="M152" s="41" t="n"/>
      <c r="N152" s="41" t="inlineStr">
        <is>
          <t>doi:10.1186/s13041-025-01269-9</t>
        </is>
      </c>
    </row>
    <row r="153" ht="38" customHeight="1">
      <c r="A153" s="126" t="n">
        <v>341</v>
      </c>
      <c r="B153" s="41" t="inlineStr">
        <is>
          <t>exclude_secondary_or_nonempirical_publication</t>
        </is>
      </c>
      <c r="C153" s="41" t="inlineStr">
        <is>
          <t>Excluir: publicación secundaria/no empírica</t>
        </is>
      </c>
      <c r="D153" s="41" t="inlineStr">
        <is>
          <t>Revisión, metaanálisis, encuesta de literatura, protocolo, perspectiva, carta, editorial o capítulo de síntesis sin estudio primario elegible.</t>
        </is>
      </c>
      <c r="E153" s="41" t="n"/>
      <c r="F153" s="41" t="n"/>
      <c r="G153" s="126" t="n">
        <v>2025</v>
      </c>
      <c r="H153" s="41" t="inlineStr">
        <is>
          <t>The evolving role of machine learning in autism spectrum disorder: current evidence and future directions</t>
        </is>
      </c>
      <c r="I153" s="41" t="inlineStr">
        <is>
          <t>Khaled Saad and Soha A Hussain and Ahmad Roshdy Ahmad and Mohamed Shawky Elfarargy and Amira Elhoufey and Abdulrahman A Al-Atram and Abdelrahman N Abdelal and Kawashty R Mohamed and Mostafa M Embaby</t>
        </is>
      </c>
      <c r="J153" s="41" t="inlineStr">
        <is>
          <t>10.1038/s41390-025-04713-7</t>
        </is>
      </c>
      <c r="K153" s="41" t="inlineStr">
        <is>
          <t>Pediatric Research</t>
        </is>
      </c>
      <c r="L153" s="41" t="inlineStr">
        <is>
          <t>https://doi.org/10.1038/s41390-025-04713-7</t>
        </is>
      </c>
      <c r="M153" s="41" t="n"/>
      <c r="N153" s="41" t="inlineStr">
        <is>
          <t>doi:10.1038/s41390-025-04713-7</t>
        </is>
      </c>
    </row>
    <row r="154" ht="38" customHeight="1">
      <c r="A154" s="126" t="n">
        <v>344</v>
      </c>
      <c r="B154" s="41" t="inlineStr">
        <is>
          <t>exclude_secondary_or_nonempirical_publication</t>
        </is>
      </c>
      <c r="C154" s="41" t="inlineStr">
        <is>
          <t>Excluir: publicación secundaria/no empírica</t>
        </is>
      </c>
      <c r="D154" s="41" t="inlineStr">
        <is>
          <t>Revisión, metaanálisis, encuesta de literatura, protocolo, perspectiva, carta, editorial o capítulo de síntesis sin estudio primario elegible.</t>
        </is>
      </c>
      <c r="E154" s="41" t="n"/>
      <c r="F154" s="41" t="n"/>
      <c r="G154" s="126" t="n">
        <v>2026</v>
      </c>
      <c r="H154" s="41" t="inlineStr">
        <is>
          <t>Artificial intelligence in autism spectrum disorder detection: A comprehensive review, novel taxonomy of data modalities, and future perspectives</t>
        </is>
      </c>
      <c r="I154" s="41" t="inlineStr">
        <is>
          <t>Imene Louriachi and Sofiane Maza and Abdelouahab Attia and Yong Zhang and Ali Wagdy Mohamed</t>
        </is>
      </c>
      <c r="J154" s="41" t="inlineStr">
        <is>
          <t>10.1016/j.compeleceng.2026.111153</t>
        </is>
      </c>
      <c r="K154" s="41" t="inlineStr">
        <is>
          <t>Computers and Electrical Engineering</t>
        </is>
      </c>
      <c r="L154" s="41" t="inlineStr">
        <is>
          <t>https://www.sciencedirect.com/science/article/pii/S0045790626002259</t>
        </is>
      </c>
      <c r="M154" s="41" t="n"/>
      <c r="N154" s="41" t="inlineStr">
        <is>
          <t>doi:10.1016/j.compeleceng.2026.111153</t>
        </is>
      </c>
    </row>
    <row r="155" ht="38" customHeight="1">
      <c r="A155" s="126" t="n">
        <v>348</v>
      </c>
      <c r="B155" s="41" t="inlineStr">
        <is>
          <t>exclude_secondary_or_nonempirical_publication</t>
        </is>
      </c>
      <c r="C155" s="41" t="inlineStr">
        <is>
          <t>Excluir: publicación secundaria/no empírica</t>
        </is>
      </c>
      <c r="D155" s="41" t="inlineStr">
        <is>
          <t>Revisión, metaanálisis, encuesta de literatura, protocolo, perspectiva, carta, editorial o capítulo de síntesis sin estudio primario elegible.</t>
        </is>
      </c>
      <c r="E155" s="41" t="n"/>
      <c r="F155" s="41" t="n"/>
      <c r="G155" s="126" t="n">
        <v>2026</v>
      </c>
      <c r="H155" s="41" t="inlineStr">
        <is>
          <t>Enhancing diagnostic precision in autism spectrum disorder: Integrating POV technology with expanded behavioral markers</t>
        </is>
      </c>
      <c r="I155" s="41" t="inlineStr">
        <is>
          <t>Agus Setiawan and Andika Ari Saputra and Imelda Ratih Ayu and Arbin Janu Setiyowati and Nur Eva</t>
        </is>
      </c>
      <c r="J155" s="41" t="inlineStr">
        <is>
          <t>10.1016/j.ajp.2026.104989</t>
        </is>
      </c>
      <c r="K155" s="41" t="inlineStr">
        <is>
          <t>Asian Journal of Psychiatry</t>
        </is>
      </c>
      <c r="L155" s="41" t="inlineStr">
        <is>
          <t>https://pubmed.ncbi.nlm.nih.gov/42061089/</t>
        </is>
      </c>
      <c r="M155" s="41" t="inlineStr">
        <is>
          <t>PubMed clasifica este registro como Letter (PMID 42061089).</t>
        </is>
      </c>
      <c r="N155" s="41" t="inlineStr">
        <is>
          <t>doi:10.1016/j.ajp.2026.104989</t>
        </is>
      </c>
    </row>
    <row r="156" ht="38" customHeight="1">
      <c r="A156" s="126" t="n">
        <v>353</v>
      </c>
      <c r="B156" s="41" t="inlineStr">
        <is>
          <t>exclude_no_qualifying_ai_application</t>
        </is>
      </c>
      <c r="C156" s="41" t="inlineStr">
        <is>
          <t>Excluir: sin aplicación de IA elegible</t>
        </is>
      </c>
      <c r="D156" s="41" t="inlineStr">
        <is>
          <t>El trabajo no implementa ni evalúa una técnica de IA/ML como componente sustantivo del estudio de ASD.</t>
        </is>
      </c>
      <c r="E156" s="41" t="n"/>
      <c r="F156" s="41" t="n"/>
      <c r="G156" s="126" t="n">
        <v>2025</v>
      </c>
      <c r="H156" s="41" t="inlineStr">
        <is>
          <t>Diagnostic and severity correlation of serum zinc, copper, and anti-myelin basic protein antibodies in children with autism spectrum disorder: a cross-sectional controlled study</t>
        </is>
      </c>
      <c r="I156" s="41" t="inlineStr">
        <is>
          <t>Ahmed H Hassan and Alshaymaa M Salem and Abeer A Shehab and Reham M El Hossiny</t>
        </is>
      </c>
      <c r="J156" s="41" t="inlineStr">
        <is>
          <t>10.1186/S43054-025-00406-2</t>
        </is>
      </c>
      <c r="K156" s="41" t="inlineStr">
        <is>
          <t>Egyptian Pediatric Association Gazette</t>
        </is>
      </c>
      <c r="L156" s="41" t="inlineStr">
        <is>
          <t>https://doi.org/10.1186/S43054-025-00406-2</t>
        </is>
      </c>
      <c r="M156" s="41" t="n"/>
      <c r="N156" s="41" t="inlineStr">
        <is>
          <t>doi:10.1186/s43054-025-00406-2</t>
        </is>
      </c>
    </row>
    <row r="157" ht="38" customHeight="1">
      <c r="A157" s="126" t="n">
        <v>363</v>
      </c>
      <c r="B157" s="41" t="inlineStr">
        <is>
          <t>exclude_secondary_or_nonempirical_publication</t>
        </is>
      </c>
      <c r="C157" s="41" t="inlineStr">
        <is>
          <t>Excluir: publicación secundaria/no empírica</t>
        </is>
      </c>
      <c r="D157" s="41" t="inlineStr">
        <is>
          <t>Revisión, metaanálisis, encuesta de literatura, protocolo, perspectiva, carta, editorial o capítulo de síntesis sin estudio primario elegible.</t>
        </is>
      </c>
      <c r="E157" s="41" t="n"/>
      <c r="F157" s="41" t="n"/>
      <c r="G157" s="126" t="n">
        <v>2026</v>
      </c>
      <c r="H157" s="41" t="inlineStr">
        <is>
          <t>Advancements in Feature Extraction Methods for the Diagnosis and Intervention of ADHD, ASD, and Epilepsy: A Critical Study</t>
        </is>
      </c>
      <c r="I157" s="41" t="inlineStr">
        <is>
          <t>B A E Madhushika and D P Geeganage and V N Thilakawardana and M D N Chandrasiri and K A D T Kulawansa</t>
        </is>
      </c>
      <c r="J157" s="41" t="inlineStr">
        <is>
          <t>10.1007/978-981-96-8895-1_53</t>
        </is>
      </c>
      <c r="K157" s="41" t="inlineStr">
        <is>
          <t>Lecture Notes in Networks and Systems</t>
        </is>
      </c>
      <c r="L157" s="41" t="inlineStr">
        <is>
          <t>https://doi.org/10.1007/978-981-96-8895-1_53</t>
        </is>
      </c>
      <c r="M157" s="41" t="n"/>
      <c r="N157" s="41" t="inlineStr">
        <is>
          <t>doi:10.1007/978-981-96-8895-1_53</t>
        </is>
      </c>
    </row>
    <row r="158" ht="38" customHeight="1">
      <c r="A158" s="126" t="n">
        <v>376</v>
      </c>
      <c r="B158" s="41" t="inlineStr">
        <is>
          <t>exclude_no_qualifying_ai_application</t>
        </is>
      </c>
      <c r="C158" s="41" t="inlineStr">
        <is>
          <t>Excluir: sin aplicación de IA elegible</t>
        </is>
      </c>
      <c r="D158" s="41" t="inlineStr">
        <is>
          <t>El trabajo no implementa ni evalúa una técnica de IA/ML como componente sustantivo del estudio de ASD.</t>
        </is>
      </c>
      <c r="E158" s="41" t="n"/>
      <c r="F158" s="41" t="n"/>
      <c r="G158" s="126" t="n">
        <v>2026</v>
      </c>
      <c r="H158" s="41" t="inlineStr">
        <is>
          <t>Polyacrylonitrile/polypyrrole nanofiber-filled packed-fiber solid-phase extraction coupled with HPLC-FLD for matrix-interference-resistant determination of urinary pteridines and its application in autism spectrum disorder research</t>
        </is>
      </c>
      <c r="I158" s="41" t="inlineStr">
        <is>
          <t>Yuxing Liu and Yan Yan and Changjian Wu and Kangwei Shen and Wei Fan and Mengjie Li and Hai Zhao and Yi Cao and Xuejun Kang and Penglin Wu and Dianzhi Liu</t>
        </is>
      </c>
      <c r="J158" s="41" t="inlineStr">
        <is>
          <t>10.1016/j.jchromb.2026.125134</t>
        </is>
      </c>
      <c r="K158" s="41" t="inlineStr">
        <is>
          <t>Journal of Chromatography B: Analytical Technologies in the Biomedical and Life Sciences</t>
        </is>
      </c>
      <c r="L158" s="41" t="inlineStr">
        <is>
          <t>https://www.sciencedirect.com/science/article/pii/S1570023226002230</t>
        </is>
      </c>
      <c r="M158" s="41" t="n"/>
      <c r="N158" s="41" t="inlineStr">
        <is>
          <t>doi:10.1016/j.jchromb.2026.125134</t>
        </is>
      </c>
    </row>
    <row r="159" ht="38" customHeight="1">
      <c r="A159" s="126" t="n">
        <v>377</v>
      </c>
      <c r="B159" s="41" t="inlineStr">
        <is>
          <t>exclude_integrity_notice_or_retracted</t>
        </is>
      </c>
      <c r="C159" s="41" t="inlineStr">
        <is>
          <t>Excluir por integridad/tipo de registro</t>
        </is>
      </c>
      <c r="D159" s="41" t="inlineStr">
        <is>
          <t>Aviso editorial, corrección, retirada, retractación o artículo retractado; no constituye un estudio nuevo incorporable.</t>
        </is>
      </c>
      <c r="E159" s="41" t="n"/>
      <c r="F159" s="41" t="n"/>
      <c r="G159" s="126" t="n">
        <v>2026</v>
      </c>
      <c r="H159" s="41" t="inlineStr">
        <is>
          <t>Expression of concernâ€”Identification of critical brain regions for autism diagnosis from fMRI data using explainable AI: an observational analysis of the ABIDE dataset</t>
        </is>
      </c>
      <c r="I159" s="41" t="n"/>
      <c r="J159" s="41" t="inlineStr">
        <is>
          <t>10.1016/j.eclinm.2026.104052</t>
        </is>
      </c>
      <c r="K159" s="41" t="inlineStr">
        <is>
          <t>eClinicalMedicine</t>
        </is>
      </c>
      <c r="L159" s="41" t="inlineStr">
        <is>
          <t>https://www.sciencedirect.com/science/article/pii/S2589537026003056</t>
        </is>
      </c>
      <c r="M159" s="41" t="n"/>
      <c r="N159" s="41" t="inlineStr">
        <is>
          <t>doi:10.1016/j.eclinm.2026.104052</t>
        </is>
      </c>
    </row>
    <row r="160" ht="38" customHeight="1">
      <c r="A160" s="126" t="n">
        <v>379</v>
      </c>
      <c r="B160" s="41" t="inlineStr">
        <is>
          <t>exclude_secondary_or_nonempirical_publication</t>
        </is>
      </c>
      <c r="C160" s="41" t="inlineStr">
        <is>
          <t>Excluir: publicación secundaria/no empírica</t>
        </is>
      </c>
      <c r="D160" s="41" t="inlineStr">
        <is>
          <t>El resumen editorial declara explícitamente que el propósito es revisar sistemáticamente enfoques de aprendizaje profundo para el diagnóstico de ASD; no constituye un estudio primario nuevo.</t>
        </is>
      </c>
      <c r="E160" s="41" t="n"/>
      <c r="F160" s="41" t="n"/>
      <c r="G160" s="126" t="n">
        <v>2026</v>
      </c>
      <c r="H160" s="41" t="inlineStr">
        <is>
          <t>Advaning Early Autism Detection and Enhancing Diagnostic Accuracy with Deep Learning Models</t>
        </is>
      </c>
      <c r="I160" s="41" t="inlineStr">
        <is>
          <t>T S Radhika and B K Rashmi Priyadarshini and Mrinal Sarvagya</t>
        </is>
      </c>
      <c r="J160" s="41" t="inlineStr">
        <is>
          <t>10.1007/978-3-032-03558-5_4</t>
        </is>
      </c>
      <c r="K160" s="41" t="inlineStr">
        <is>
          <t>Proceedings of Data Analytics and Management (ICDAM 2025), LNNS 1602</t>
        </is>
      </c>
      <c r="L160" s="41" t="inlineStr">
        <is>
          <t>https://link.springer.com/chapter/10.1007/978-3-032-03558-5_4</t>
        </is>
      </c>
      <c r="M160" s="41" t="inlineStr">
        <is>
          <t>La página oficial de Springer proporciona el resumen suficiente para excluirlo por publicación secundaria: el propio texto indica que revisa sistemáticamente distintos enfoques de aprendizaje profundo.</t>
        </is>
      </c>
      <c r="N160" s="41" t="inlineStr">
        <is>
          <t>doi:10.1007/978-3-032-03558-5_4</t>
        </is>
      </c>
    </row>
    <row r="161" ht="38" customHeight="1">
      <c r="A161" s="126" t="n">
        <v>381</v>
      </c>
      <c r="B161" s="41" t="inlineStr">
        <is>
          <t>exclude_secondary_or_nonempirical_publication</t>
        </is>
      </c>
      <c r="C161" s="41" t="inlineStr">
        <is>
          <t>Excluir: publicación secundaria/no empírica</t>
        </is>
      </c>
      <c r="D161" s="41" t="inlineStr">
        <is>
          <t>Revisión, metaanálisis, encuesta de literatura, protocolo, perspectiva, carta, editorial o capítulo de síntesis sin estudio primario elegible.</t>
        </is>
      </c>
      <c r="E161" s="41" t="n"/>
      <c r="F161" s="41" t="n"/>
      <c r="G161" s="126" t="n">
        <v>2026</v>
      </c>
      <c r="H161" s="41" t="inlineStr">
        <is>
          <t>Wearable technology and early socio-emotional processes in youth with autism: A systematic review</t>
        </is>
      </c>
      <c r="I161" s="41" t="inlineStr">
        <is>
          <t>Truc Do and Meredith Pecukonis and Michele Parker and Adam Grabell</t>
        </is>
      </c>
      <c r="J161" s="41" t="inlineStr">
        <is>
          <t>10.1016/j.reia.2026.202976</t>
        </is>
      </c>
      <c r="K161" s="41" t="inlineStr">
        <is>
          <t>Research in Autism</t>
        </is>
      </c>
      <c r="L161" s="41" t="inlineStr">
        <is>
          <t>https://www.sciencedirect.com/science/article/pii/S3050656526001902</t>
        </is>
      </c>
      <c r="M161" s="41" t="n"/>
      <c r="N161" s="41" t="inlineStr">
        <is>
          <t>doi:10.1016/j.reia.2026.202976</t>
        </is>
      </c>
    </row>
    <row r="162" ht="38" customHeight="1">
      <c r="A162" s="126" t="n">
        <v>385</v>
      </c>
      <c r="B162" s="41" t="inlineStr">
        <is>
          <t>exclude_secondary_or_nonempirical_publication</t>
        </is>
      </c>
      <c r="C162" s="41" t="inlineStr">
        <is>
          <t>Excluir: publicación secundaria/no empírica</t>
        </is>
      </c>
      <c r="D162" s="41" t="inlineStr">
        <is>
          <t>Revisión, metaanálisis, encuesta de literatura, protocolo, perspectiva, carta, editorial o capítulo de síntesis sin estudio primario elegible.</t>
        </is>
      </c>
      <c r="E162" s="41" t="n"/>
      <c r="F162" s="41" t="n"/>
      <c r="G162" s="126" t="n">
        <v>2026</v>
      </c>
      <c r="H162" s="41" t="inlineStr">
        <is>
          <t>Artificial intelligence-assisted autism screening and its implications for public health policy in Indonesia</t>
        </is>
      </c>
      <c r="I162" s="41" t="inlineStr">
        <is>
          <t>Ardiyansah and Joko Pramono</t>
        </is>
      </c>
      <c r="J162" s="41" t="inlineStr">
        <is>
          <t>10.1016/j.ajp.2026.105092</t>
        </is>
      </c>
      <c r="K162" s="41" t="inlineStr">
        <is>
          <t>Asian Journal of Psychiatry</t>
        </is>
      </c>
      <c r="L162" s="41" t="inlineStr">
        <is>
          <t>https://pubmed.ncbi.nlm.nih.gov/42480293/</t>
        </is>
      </c>
      <c r="M162" s="41" t="inlineStr">
        <is>
          <t>PubMed clasifica este registro como Letter (PMID 42480293).</t>
        </is>
      </c>
      <c r="N162" s="41" t="inlineStr">
        <is>
          <t>doi:10.1016/j.ajp.2026.105092</t>
        </is>
      </c>
    </row>
    <row r="163" ht="38" customHeight="1">
      <c r="A163" s="126" t="n">
        <v>389</v>
      </c>
      <c r="B163" s="41" t="inlineStr">
        <is>
          <t>exclude_secondary_or_nonempirical_publication</t>
        </is>
      </c>
      <c r="C163" s="41" t="inlineStr">
        <is>
          <t>Excluir: publicación secundaria/no empírica</t>
        </is>
      </c>
      <c r="D163" s="41" t="inlineStr">
        <is>
          <t>Revisión, metaanálisis, encuesta de literatura, protocolo, perspectiva, carta, editorial o capítulo de síntesis sin estudio primario elegible.</t>
        </is>
      </c>
      <c r="E163" s="41" t="n"/>
      <c r="F163" s="41" t="n"/>
      <c r="G163" s="126" t="n">
        <v>2025</v>
      </c>
      <c r="H163" s="41" t="inlineStr">
        <is>
          <t>Diagnosis of Autism Spectrum Disorder: A Survey</t>
        </is>
      </c>
      <c r="I163" s="41" t="inlineStr">
        <is>
          <t>Duha Salam Jasim and Suhad Malallah Kadhem</t>
        </is>
      </c>
      <c r="J163" s="41" t="inlineStr">
        <is>
          <t>10.1007/978-981-96-5535-9_35</t>
        </is>
      </c>
      <c r="K163" s="41" t="inlineStr">
        <is>
          <t>Lecture Notes in Networks and Systems</t>
        </is>
      </c>
      <c r="L163" s="41" t="inlineStr">
        <is>
          <t>https://doi.org/10.1007/978-981-96-5535-9_35</t>
        </is>
      </c>
      <c r="M163" s="41" t="n"/>
      <c r="N163" s="41" t="inlineStr">
        <is>
          <t>doi:10.1007/978-981-96-5535-9_35</t>
        </is>
      </c>
    </row>
    <row r="164" ht="38" customHeight="1">
      <c r="A164" s="126" t="n">
        <v>390</v>
      </c>
      <c r="B164" s="41" t="inlineStr">
        <is>
          <t>exclude_secondary_or_nonempirical_publication</t>
        </is>
      </c>
      <c r="C164" s="41" t="inlineStr">
        <is>
          <t>Excluir: publicación secundaria/no empírica</t>
        </is>
      </c>
      <c r="D164" s="41" t="inlineStr">
        <is>
          <t>Revisión, metaanálisis, encuesta de literatura, protocolo, perspectiva, carta, editorial o capítulo de síntesis sin estudio primario elegible.</t>
        </is>
      </c>
      <c r="E164" s="41" t="n"/>
      <c r="F164" s="41" t="n"/>
      <c r="G164" s="126" t="n">
        <v>2025</v>
      </c>
      <c r="H164" s="41" t="inlineStr">
        <is>
          <t>Diagnosing Autism Spectrum Disorder in Children Using Various Machine Learning Methods: A Review</t>
        </is>
      </c>
      <c r="I164" s="41" t="inlineStr">
        <is>
          <t>Robin Khurana and Satyaveer Singh</t>
        </is>
      </c>
      <c r="J164" s="41" t="inlineStr">
        <is>
          <t>10.1007/978-3-031-75861-4_4</t>
        </is>
      </c>
      <c r="K164" s="41" t="inlineStr">
        <is>
          <t>Communications in Computer and Information Science</t>
        </is>
      </c>
      <c r="L164" s="41" t="inlineStr">
        <is>
          <t>https://doi.org/10.1007/978-3-031-75861-4_4</t>
        </is>
      </c>
      <c r="M164" s="41" t="n"/>
      <c r="N164" s="41" t="inlineStr">
        <is>
          <t>doi:10.1007/978-3-031-75861-4_4</t>
        </is>
      </c>
    </row>
    <row r="165" ht="38" customHeight="1">
      <c r="A165" s="126" t="n">
        <v>394</v>
      </c>
      <c r="B165" s="41" t="inlineStr">
        <is>
          <t>exclude_secondary_or_nonempirical_publication</t>
        </is>
      </c>
      <c r="C165" s="41" t="inlineStr">
        <is>
          <t>Excluir: publicación secundaria/no empírica</t>
        </is>
      </c>
      <c r="D165" s="41" t="inlineStr">
        <is>
          <t>Revisión, metaanálisis, encuesta de literatura, protocolo, perspectiva, carta, editorial o capítulo de síntesis sin estudio primario elegible.</t>
        </is>
      </c>
      <c r="E165" s="41" t="n"/>
      <c r="F165" s="41" t="n"/>
      <c r="G165" s="126" t="n">
        <v>2026</v>
      </c>
      <c r="H165" s="41" t="inlineStr">
        <is>
          <t>Effectiveness and Usability of Artificial Intelligence and/or Machine Learning Enabled Wrist and Ankle Wearables for Physiological and Behavioral Monitoring in Children and Adolescents With Autism Spectrum Disorder: A Systematic Review</t>
        </is>
      </c>
      <c r="I165" s="41" t="inlineStr">
        <is>
          <t>Shabinabegam Abdul Majid Sheth and Emilios Lemoniatis and Tayyaba Ejaz and Eilis Kennedy and Gabriella Charalambous</t>
        </is>
      </c>
      <c r="J165" s="41" t="inlineStr">
        <is>
          <t>10.1007/S10803-026-07276-6</t>
        </is>
      </c>
      <c r="K165" s="41" t="inlineStr">
        <is>
          <t>Journal of Autism and Developmental Disorders</t>
        </is>
      </c>
      <c r="L165" s="41" t="inlineStr">
        <is>
          <t>https://doi.org/10.1007/S10803-026-07276-6</t>
        </is>
      </c>
      <c r="M165" s="41" t="n"/>
      <c r="N165" s="41" t="inlineStr">
        <is>
          <t>doi:10.1007/s10803-026-07276-6</t>
        </is>
      </c>
    </row>
    <row r="166" ht="38" customHeight="1">
      <c r="A166" s="126" t="n">
        <v>396</v>
      </c>
      <c r="B166" s="41" t="inlineStr">
        <is>
          <t>exclude_secondary_or_nonempirical_publication</t>
        </is>
      </c>
      <c r="C166" s="41" t="inlineStr">
        <is>
          <t>Excluir: publicación secundaria/no empírica</t>
        </is>
      </c>
      <c r="D166" s="41" t="inlineStr">
        <is>
          <t>Revisión, metaanálisis, encuesta de literatura, protocolo, perspectiva, carta, editorial o capítulo de síntesis sin estudio primario elegible.</t>
        </is>
      </c>
      <c r="E166" s="41" t="n"/>
      <c r="F166" s="41" t="n"/>
      <c r="G166" s="126" t="n">
        <v>2025</v>
      </c>
      <c r="H166" s="41" t="inlineStr">
        <is>
          <t>A recent advances on autism spectrum disorders in diagnosing based on machine learning and deep learning</t>
        </is>
      </c>
      <c r="I166" s="41" t="inlineStr">
        <is>
          <t>Hajir Ammar Hatim and Zaid Abdi Alkareem Alyasseri and Norziana Jamil</t>
        </is>
      </c>
      <c r="J166" s="41" t="inlineStr">
        <is>
          <t>10.1007/S10462-025-11302-X</t>
        </is>
      </c>
      <c r="K166" s="41" t="inlineStr">
        <is>
          <t>Artificial Intelligence Review</t>
        </is>
      </c>
      <c r="L166" s="41" t="inlineStr">
        <is>
          <t>https://doi.org/10.1007/S10462-025-11302-X</t>
        </is>
      </c>
      <c r="M166" s="41" t="n"/>
      <c r="N166" s="41" t="inlineStr">
        <is>
          <t>doi:10.1007/s10462-025-11302-x</t>
        </is>
      </c>
    </row>
    <row r="167" ht="38" customHeight="1">
      <c r="A167" s="126" t="n">
        <v>397</v>
      </c>
      <c r="B167" s="41" t="inlineStr">
        <is>
          <t>exclude_secondary_or_nonempirical_publication</t>
        </is>
      </c>
      <c r="C167" s="41" t="inlineStr">
        <is>
          <t>Excluir: publicación secundaria/no empírica</t>
        </is>
      </c>
      <c r="D167" s="41" t="inlineStr">
        <is>
          <t>Revisión, metaanálisis, encuesta de literatura, protocolo, perspectiva, carta, editorial o capítulo de síntesis sin estudio primario elegible.</t>
        </is>
      </c>
      <c r="E167" s="41" t="n"/>
      <c r="F167" s="41" t="n"/>
      <c r="G167" s="126" t="n">
        <v>2025</v>
      </c>
      <c r="H167" s="41" t="inlineStr">
        <is>
          <t>The role of machine learning in autism spectrum disorder assessment and management</t>
        </is>
      </c>
      <c r="I167" s="41" t="inlineStr">
        <is>
          <t>Aoife Reilly and Nicola Walsh and Daniel O’Reilly and Miriam Smyth and Kathleen Gorman and Sarah Ostadabbas and Claire Power</t>
        </is>
      </c>
      <c r="J167" s="41" t="inlineStr">
        <is>
          <t>10.1038/s41390-025-04566-0</t>
        </is>
      </c>
      <c r="K167" s="41" t="inlineStr">
        <is>
          <t>Pediatric Research</t>
        </is>
      </c>
      <c r="L167" s="41" t="inlineStr">
        <is>
          <t>https://doi.org/10.1038/s41390-025-04566-0</t>
        </is>
      </c>
      <c r="M167" s="41" t="n"/>
      <c r="N167" s="41" t="inlineStr">
        <is>
          <t>doi:10.1038/s41390-025-04566-0</t>
        </is>
      </c>
    </row>
    <row r="168" ht="38" customHeight="1">
      <c r="A168" s="126" t="n">
        <v>399</v>
      </c>
      <c r="B168" s="41" t="inlineStr">
        <is>
          <t>exclude_secondary_or_nonempirical_publication</t>
        </is>
      </c>
      <c r="C168" s="41" t="inlineStr">
        <is>
          <t>Excluir: publicación secundaria/no empírica</t>
        </is>
      </c>
      <c r="D168" s="41" t="inlineStr">
        <is>
          <t>Revisión, metaanálisis, encuesta de literatura, protocolo, perspectiva, carta, editorial o capítulo de síntesis sin estudio primario elegible.</t>
        </is>
      </c>
      <c r="E168" s="41" t="n"/>
      <c r="F168" s="41" t="n"/>
      <c r="G168" s="126" t="n">
        <v>2025</v>
      </c>
      <c r="H168" s="41" t="inlineStr">
        <is>
          <t>A Systematic Survey of Technology Driven Diagnosis for Autism Spectrum Disorder</t>
        </is>
      </c>
      <c r="I168" s="41" t="inlineStr">
        <is>
          <t>Uday Singh and Shailendra Shukla and Manoj Madhava Gore</t>
        </is>
      </c>
      <c r="J168" s="41" t="inlineStr">
        <is>
          <t>10.1007/S42979-025-04393-4</t>
        </is>
      </c>
      <c r="K168" s="41" t="inlineStr">
        <is>
          <t>SN Computer Science</t>
        </is>
      </c>
      <c r="L168" s="41" t="inlineStr">
        <is>
          <t>https://doi.org/10.1007/S42979-025-04393-4</t>
        </is>
      </c>
      <c r="M168" s="41" t="n"/>
      <c r="N168" s="41" t="inlineStr">
        <is>
          <t>doi:10.1007/s42979-025-04393-4</t>
        </is>
      </c>
    </row>
    <row r="169" ht="38" customHeight="1">
      <c r="A169" s="126" t="n">
        <v>402</v>
      </c>
      <c r="B169" s="41" t="inlineStr">
        <is>
          <t>exclude_no_qualifying_ai_application</t>
        </is>
      </c>
      <c r="C169" s="41" t="inlineStr">
        <is>
          <t>Excluir: sin aplicación de IA elegible</t>
        </is>
      </c>
      <c r="D169" s="41" t="inlineStr">
        <is>
          <t>El trabajo no implementa ni evalúa una técnica de IA/ML como componente sustantivo del estudio de ASD.</t>
        </is>
      </c>
      <c r="E169" s="41" t="n"/>
      <c r="F169" s="41" t="n"/>
      <c r="G169" s="126" t="n">
        <v>2026</v>
      </c>
      <c r="H169" s="41" t="inlineStr">
        <is>
          <t>Quantum-Enhanced Artificial Intelligence Framework for Early Diagnosis of Autism Spectrum Disorder</t>
        </is>
      </c>
      <c r="I169" s="41" t="inlineStr">
        <is>
          <t>R Pavithra and Sharmila Sankar</t>
        </is>
      </c>
      <c r="J169" s="41" t="inlineStr">
        <is>
          <t>10.1007/978-3-032-19690-3_50</t>
        </is>
      </c>
      <c r="K169" s="41" t="inlineStr">
        <is>
          <t>Lecture Notes in Networks and Systems</t>
        </is>
      </c>
      <c r="L169" s="41" t="inlineStr">
        <is>
          <t>https://doi.org/10.1007/978-3-032-19690-3_50</t>
        </is>
      </c>
      <c r="M169" s="41" t="n"/>
      <c r="N169" s="41" t="inlineStr">
        <is>
          <t>doi:10.1007/978-3-032-19690-3_50</t>
        </is>
      </c>
    </row>
    <row r="170" ht="38" customHeight="1">
      <c r="A170" s="126" t="n">
        <v>407</v>
      </c>
      <c r="B170" s="41" t="inlineStr">
        <is>
          <t>exclude_no_qualifying_ai_application</t>
        </is>
      </c>
      <c r="C170" s="41" t="inlineStr">
        <is>
          <t>Excluir: sin aplicación de IA elegible</t>
        </is>
      </c>
      <c r="D170" s="41" t="inlineStr">
        <is>
          <t>El trabajo no implementa ni evalúa una técnica de IA/ML como componente sustantivo del estudio de ASD.</t>
        </is>
      </c>
      <c r="E170" s="41" t="n"/>
      <c r="F170" s="41" t="n"/>
      <c r="G170" s="126" t="n">
        <v>2025</v>
      </c>
      <c r="H170" s="41" t="inlineStr">
        <is>
          <t>Perceptions of Special Education Professionals in the Kingdom of Saudi Arabia Regarding the Integration of Artificial Intelligence in Diagnosing Autism Spectrum Disorder</t>
        </is>
      </c>
      <c r="I170" s="41" t="inlineStr">
        <is>
          <t>Reda Ebrahim Mohamed El-Ashram and Ohud Abdulrahman Aldaghmi and Sanaa Mostafa Mohammed</t>
        </is>
      </c>
      <c r="J170" s="41" t="inlineStr">
        <is>
          <t>10.1007/S10803-025-06947-0</t>
        </is>
      </c>
      <c r="K170" s="41" t="inlineStr">
        <is>
          <t>Journal of Autism and Developmental Disorders</t>
        </is>
      </c>
      <c r="L170" s="41" t="inlineStr">
        <is>
          <t>https://doi.org/10.1007/S10803-025-06947-0</t>
        </is>
      </c>
      <c r="M170" s="41" t="n"/>
      <c r="N170" s="41" t="inlineStr">
        <is>
          <t>doi:10.1007/s10803-025-06947-0</t>
        </is>
      </c>
    </row>
    <row r="171" ht="38" customHeight="1">
      <c r="A171" s="126" t="n">
        <v>408</v>
      </c>
      <c r="B171" s="41" t="inlineStr">
        <is>
          <t>exclude_secondary_or_nonempirical_publication</t>
        </is>
      </c>
      <c r="C171" s="41" t="inlineStr">
        <is>
          <t>Excluir: publicación secundaria/no empírica</t>
        </is>
      </c>
      <c r="D171" s="41" t="inlineStr">
        <is>
          <t>Revisión, metaanálisis, encuesta de literatura, protocolo, perspectiva, carta, editorial o capítulo de síntesis sin estudio primario elegible.</t>
        </is>
      </c>
      <c r="E171" s="41" t="n"/>
      <c r="F171" s="41" t="n"/>
      <c r="G171" s="126" t="n">
        <v>2026</v>
      </c>
      <c r="H171" s="41" t="inlineStr">
        <is>
          <t>A Comprehensive Survey of Traditional, Machine Learning, Deep Learning, and Federated Learning Methods for Multimodal Autism Spectrum Disorder Diagnosis</t>
        </is>
      </c>
      <c r="I171" s="41" t="inlineStr">
        <is>
          <t>A Sathish Kumar and Malmathanraj Ramnathan and Avik Hati and P Palanisamy</t>
        </is>
      </c>
      <c r="J171" s="41" t="inlineStr">
        <is>
          <t>10.1007/978-3-032-26269-1_13</t>
        </is>
      </c>
      <c r="K171" s="41" t="n"/>
      <c r="L171" s="41" t="inlineStr">
        <is>
          <t>https://link.springer.com/10.1007/978-3-032-26269-1_13</t>
        </is>
      </c>
      <c r="M171" s="41" t="n"/>
      <c r="N171" s="41" t="inlineStr">
        <is>
          <t>doi:10.1007/978-3-032-26269-1_13</t>
        </is>
      </c>
    </row>
    <row r="172" ht="38" customHeight="1">
      <c r="A172" s="126" t="n">
        <v>413</v>
      </c>
      <c r="B172" s="41" t="inlineStr">
        <is>
          <t>exclude_secondary_or_nonempirical_publication</t>
        </is>
      </c>
      <c r="C172" s="41" t="inlineStr">
        <is>
          <t>Excluir: publicación secundaria/no empírica</t>
        </is>
      </c>
      <c r="D172" s="41" t="inlineStr">
        <is>
          <t>Revisión, metaanálisis, encuesta de literatura, protocolo, perspectiva, carta, editorial o capítulo de síntesis sin estudio primario elegible.</t>
        </is>
      </c>
      <c r="E172" s="41" t="n"/>
      <c r="F172" s="41" t="n"/>
      <c r="G172" s="126" t="n">
        <v>2025</v>
      </c>
      <c r="H172" s="41" t="inlineStr">
        <is>
          <t>Recent Developments in the Application of Artificial Intelligence and Machine Learning in Early Screening and Diagnosis of Autism</t>
        </is>
      </c>
      <c r="I172" s="41" t="inlineStr">
        <is>
          <t>Shyam Sundar Rajagopalan and Sanjay Ghosh</t>
        </is>
      </c>
      <c r="J172" s="41" t="inlineStr">
        <is>
          <t>10.1007/978-1-0716-4690-8_13</t>
        </is>
      </c>
      <c r="K172" s="41" t="inlineStr">
        <is>
          <t>Methods in Molecular Biology</t>
        </is>
      </c>
      <c r="L172" s="41" t="inlineStr">
        <is>
          <t>https://doi.org/10.1007/978-1-0716-4690-8_13</t>
        </is>
      </c>
      <c r="M172" s="41" t="n"/>
      <c r="N172" s="41" t="inlineStr">
        <is>
          <t>doi:10.1007/978-1-0716-4690-8_13</t>
        </is>
      </c>
    </row>
    <row r="173" ht="38" customHeight="1">
      <c r="A173" s="126" t="n">
        <v>418</v>
      </c>
      <c r="B173" s="41" t="inlineStr">
        <is>
          <t>exclude_secondary_or_nonempirical_publication</t>
        </is>
      </c>
      <c r="C173" s="41" t="inlineStr">
        <is>
          <t>Excluir: publicación secundaria/no empírica</t>
        </is>
      </c>
      <c r="D173" s="41" t="inlineStr">
        <is>
          <t>Revisión, metaanálisis, encuesta de literatura, protocolo, perspectiva, carta, editorial o capítulo de síntesis sin estudio primario elegible.</t>
        </is>
      </c>
      <c r="E173" s="41" t="n"/>
      <c r="F173" s="41" t="n"/>
      <c r="G173" s="126" t="n">
        <v>2025</v>
      </c>
      <c r="H173" s="41" t="inlineStr">
        <is>
          <t>A Review on Autism Spectrum Disorder Screening by Artificial Intelligence Methods</t>
        </is>
      </c>
      <c r="I173" s="41" t="inlineStr">
        <is>
          <t>Si Jia Jia and Jia Qi Jing and Chang Jiang Yang</t>
        </is>
      </c>
      <c r="J173" s="41" t="inlineStr">
        <is>
          <t>10.1007/s10803-024-06429-9</t>
        </is>
      </c>
      <c r="K173" s="41" t="inlineStr">
        <is>
          <t>Journal of Autism and Developmental Disorders</t>
        </is>
      </c>
      <c r="L173" s="41" t="inlineStr">
        <is>
          <t>https://doi.org/10.1007/s10803-024-06429-9</t>
        </is>
      </c>
      <c r="M173" s="41" t="n"/>
      <c r="N173" s="41" t="inlineStr">
        <is>
          <t>doi:10.1007/s10803-024-06429-9</t>
        </is>
      </c>
    </row>
    <row r="174" ht="38" customHeight="1">
      <c r="A174" s="126" t="n">
        <v>419</v>
      </c>
      <c r="B174" s="41" t="inlineStr">
        <is>
          <t>exclude_secondary_or_nonempirical_publication</t>
        </is>
      </c>
      <c r="C174" s="41" t="inlineStr">
        <is>
          <t>Excluir: publicación secundaria/no empírica</t>
        </is>
      </c>
      <c r="D174" s="41" t="inlineStr">
        <is>
          <t>Revisión, metaanálisis, encuesta de literatura, protocolo, perspectiva, carta, editorial o capítulo de síntesis sin estudio primario elegible.</t>
        </is>
      </c>
      <c r="E174" s="41" t="n"/>
      <c r="F174" s="41" t="n"/>
      <c r="G174" s="126" t="n">
        <v>2026</v>
      </c>
      <c r="H174" s="41" t="inlineStr">
        <is>
          <t>Emerging Role of Artificial Intelligence (AI) in Early Autism Diagnosis: Comprehensive Review</t>
        </is>
      </c>
      <c r="I174" s="41" t="inlineStr">
        <is>
          <t>Shivani Pant and Anita Gehlot and Rajesh Singh and Shital Yadav and Rahul Mahala and Nagendar Yamsani</t>
        </is>
      </c>
      <c r="J174" s="41" t="inlineStr">
        <is>
          <t>10.1007/978-3-032-18144-2_16</t>
        </is>
      </c>
      <c r="K174" s="41" t="inlineStr">
        <is>
          <t>Lecture Notes in Networks and Systems</t>
        </is>
      </c>
      <c r="L174" s="41" t="inlineStr">
        <is>
          <t>https://doi.org/10.1007/978-3-032-18144-2_16</t>
        </is>
      </c>
      <c r="M174" s="41" t="n"/>
      <c r="N174" s="41" t="inlineStr">
        <is>
          <t>doi:10.1007/978-3-032-18144-2_16</t>
        </is>
      </c>
    </row>
    <row r="175" ht="38" customHeight="1">
      <c r="A175" s="126" t="n">
        <v>430</v>
      </c>
      <c r="B175" s="41" t="inlineStr">
        <is>
          <t>exclude_secondary_or_nonempirical_publication</t>
        </is>
      </c>
      <c r="C175" s="41" t="inlineStr">
        <is>
          <t>Excluir: publicación secundaria/no empírica</t>
        </is>
      </c>
      <c r="D175" s="41" t="inlineStr">
        <is>
          <t>Revisión, metaanálisis, encuesta de literatura, protocolo, perspectiva, carta, editorial o capítulo de síntesis sin estudio primario elegible.</t>
        </is>
      </c>
      <c r="E175" s="41" t="n"/>
      <c r="F175" s="41" t="n"/>
      <c r="G175" s="126" t="n">
        <v>2026</v>
      </c>
      <c r="H175" s="41" t="inlineStr">
        <is>
          <t>Advancing Autism Spectrum Disorder Diagnosis with Multimodal Data: A Survey</t>
        </is>
      </c>
      <c r="I175" s="41" t="inlineStr">
        <is>
          <t>K Namitha and S Girish and M P Anuvind and R S.Harish Kumar and Harishankar Binu Nair and Dhanya Chandran</t>
        </is>
      </c>
      <c r="J175" s="41" t="inlineStr">
        <is>
          <t>10.1109/OJCS.2026.3666102</t>
        </is>
      </c>
      <c r="K175" s="41" t="inlineStr">
        <is>
          <t>IEEE Open Journal of the Computer Society</t>
        </is>
      </c>
      <c r="L175" s="41" t="inlineStr">
        <is>
          <t>https://ieeexplore.ieee.org/document/11398113</t>
        </is>
      </c>
      <c r="M175" s="41" t="n"/>
      <c r="N175" s="41" t="inlineStr">
        <is>
          <t>doi:10.1109/ojcs.2026.3666102</t>
        </is>
      </c>
    </row>
    <row r="176" ht="38" customHeight="1">
      <c r="A176" s="126" t="n">
        <v>142</v>
      </c>
      <c r="B176" s="41" t="inlineStr">
        <is>
          <t>exclude_out_of_scope_topic_or_population</t>
        </is>
      </c>
      <c r="C176" s="41" t="inlineStr">
        <is>
          <t>Excluir: tema/poblacion fuera de alcance</t>
        </is>
      </c>
      <c r="D176" s="41" t="inlineStr">
        <is>
          <t>Estudio exclusivamente de simulacion con agentes PPO en Unity ML-Agents; no usa datos humanos ni evalua participantes con ASD. Los ensayos con usuarios se plantean como trabajo futuro (EC6).</t>
        </is>
      </c>
      <c r="E176" s="41" t="n"/>
      <c r="F176" s="41" t="n"/>
      <c r="G176" s="126" t="n">
        <v>2025</v>
      </c>
      <c r="H176" s="41" t="inlineStr">
        <is>
          <t>Proximal policy optimization (PPO) algorithm's role in autonomous decision-making for autism</t>
        </is>
      </c>
      <c r="I176" s="41" t="inlineStr">
        <is>
          <t>Joypriyanka Mariselvam and Youseef Alotaibi and Surendran Rajendran</t>
        </is>
      </c>
      <c r="J176" s="41" t="inlineStr">
        <is>
          <t>10.1016/j.rineng.2025.107683</t>
        </is>
      </c>
      <c r="K176" s="41" t="inlineStr">
        <is>
          <t>Results in Engineering</t>
        </is>
      </c>
      <c r="L176" s="41" t="inlineStr">
        <is>
          <t>https://www.sciencedirect.com/science/article/pii/S2590123025037363</t>
        </is>
      </c>
      <c r="M176" s="41" t="inlineStr">
        <is>
          <t>Texto completo revisado en Lote_02_25; exclusion sustentada por ausencia de datos/evaluacion humana ASD.</t>
        </is>
      </c>
      <c r="N176" s="41" t="inlineStr">
        <is>
          <t>doi:10.1016/j.rineng.2025.107683</t>
        </is>
      </c>
    </row>
    <row r="177" ht="38" customHeight="1">
      <c r="A177" s="126" t="n">
        <v>211</v>
      </c>
      <c r="B177" s="41" t="inlineStr">
        <is>
          <t>exclude_secondary_or_nonempirical_publication</t>
        </is>
      </c>
      <c r="C177" s="41" t="inlineStr">
        <is>
          <t>Excluir: publicacion secundaria/no empirica</t>
        </is>
      </c>
      <c r="D177" s="41" t="inlineStr">
        <is>
          <t>Capitulo de libro fuera de los tipos de publicacion elegibles definidos por el protocolo, que limita la inclusion a articulos de revista y trabajos de congreso/proceedings revisados por pares. La exclusion se basa en el tipo de publicacion, no en asumir ausencia de modelado.</t>
        </is>
      </c>
      <c r="E177" s="41" t="n"/>
      <c r="F177" s="41" t="n"/>
      <c r="G177" s="126" t="n">
        <v>2026</v>
      </c>
      <c r="H177" s="41" t="inlineStr">
        <is>
          <t>Predicting Autism</t>
        </is>
      </c>
      <c r="I177" s="41" t="inlineStr">
        <is>
          <t>Soumyendu Das and Soham Patra</t>
        </is>
      </c>
      <c r="J177" s="41" t="inlineStr">
        <is>
          <t>10.1002/9781394271177.CH13</t>
        </is>
      </c>
      <c r="K177" s="41" t="inlineStr">
        <is>
          <t>Wearable Technologies for Digital Medicine: Advancement, Models, and Applications</t>
        </is>
      </c>
      <c r="L177" s="41" t="inlineStr">
        <is>
          <t>https://onlinelibrary.wiley.com/doi/10.1002/9781394271177.ch13</t>
        </is>
      </c>
      <c r="M177" s="41" t="inlineStr">
        <is>
          <t>Texto/contenido editorial suficiente revisado en Lote_03_25; exclusion sustentada por criterio de elegibilidad del protocolo.</t>
        </is>
      </c>
      <c r="N177" s="41" t="inlineStr">
        <is>
          <t>doi:10.1002/9781394271177.ch13</t>
        </is>
      </c>
    </row>
    <row r="178" ht="38" customHeight="1">
      <c r="A178" s="126" t="n">
        <v>230</v>
      </c>
      <c r="B178" s="41" t="inlineStr">
        <is>
          <t>exclude_no_qualifying_ai_application</t>
        </is>
      </c>
      <c r="C178" s="41" t="inlineStr">
        <is>
          <t>Excluir: sin aplicacion de IA elegible</t>
        </is>
      </c>
      <c r="D178" s="41" t="inlineStr">
        <is>
          <t>El estudio evalua la calidad de respuestas sobre autismo generadas por seis plataformas de IA de proposito general; no implementa ni evalua una tecnica de IA/ML aplicada a datos humanos de ASD como componente sustantivo de una etapa funcional del proceso clinico/cuidado.</t>
        </is>
      </c>
      <c r="E178" s="41" t="n"/>
      <c r="F178" s="41" t="n"/>
      <c r="G178" s="126" t="n">
        <v>2026</v>
      </c>
      <c r="H178" s="41" t="inlineStr">
        <is>
          <t>Quality of Autism Information Generated by Artificial Intelligence Tools: Implications for Paediatric Care</t>
        </is>
      </c>
      <c r="I178" s="41" t="inlineStr">
        <is>
          <t>Serife Balikci</t>
        </is>
      </c>
      <c r="J178" s="41" t="inlineStr">
        <is>
          <t>10.1111/JPC.70433</t>
        </is>
      </c>
      <c r="K178" s="41" t="inlineStr">
        <is>
          <t>Journal of Paediatrics and Child Health</t>
        </is>
      </c>
      <c r="L178" s="41" t="inlineStr">
        <is>
          <t>https://onlinelibrary.wiley.com/doi/10.1111/jpc.70433</t>
        </is>
      </c>
      <c r="M178" s="41" t="inlineStr">
        <is>
          <t>Texto/contenido editorial suficiente revisado en Lote_03_25; exclusion sustentada por criterio de elegibilidad del protocolo.</t>
        </is>
      </c>
      <c r="N178" s="41" t="inlineStr">
        <is>
          <t>doi:10.1111/jpc.70433</t>
        </is>
      </c>
    </row>
    <row r="179" ht="38" customHeight="1">
      <c r="A179" s="126" t="n">
        <v>240</v>
      </c>
      <c r="B179" s="41" t="inlineStr">
        <is>
          <t>exclude_out_of_scope_topic_or_population</t>
        </is>
      </c>
      <c r="C179" s="41" t="inlineStr">
        <is>
          <t>Excluir: tema/poblacion fuera de alcance</t>
        </is>
      </c>
      <c r="D179" s="41" t="inlineStr">
        <is>
          <t>El objetivo del ML es discriminar subgrupos geneticos de CNV 16p11.2 (patogenicos frente a comunes) usando sintomas relacionados con ASD. No predice, detecta ni apoya una etapa funcional del proceso clinico/cuidado de ASD como exige IC4; el endpoint primario es la caracterizacion de subgrupos CNV.</t>
        </is>
      </c>
      <c r="E179" s="41" t="n"/>
      <c r="F179" s="41" t="n"/>
      <c r="G179" s="126" t="n">
        <v>2026</v>
      </c>
      <c r="H179" s="41" t="inlineStr">
        <is>
          <t>Symptom-based classification of 16p11.2 copy number variations underlying the multidimensional autism spectrum disorder phenotype using machine learning methods</t>
        </is>
      </c>
      <c r="I179" s="41"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J179" s="41" t="inlineStr">
        <is>
          <t>10.1016/j.reia.2026.202865</t>
        </is>
      </c>
      <c r="K179" s="41" t="inlineStr">
        <is>
          <t>Research in Autism</t>
        </is>
      </c>
      <c r="L179" s="41" t="inlineStr">
        <is>
          <t>https://www.sciencedirect.com/science/article/pii/S3050656526000799</t>
        </is>
      </c>
      <c r="M179" s="41" t="inlineStr">
        <is>
          <t>Texto/contenido editorial suficiente revisado en Lote_03_25; exclusion sustentada por criterio de elegibilidad del protocolo.</t>
        </is>
      </c>
      <c r="N179" s="41" t="inlineStr">
        <is>
          <t>doi:10.1016/j.reia.2026.202865</t>
        </is>
      </c>
    </row>
    <row r="180" ht="38" customHeight="1">
      <c r="A180" s="126" t="n">
        <v>251</v>
      </c>
      <c r="B180" s="41" t="inlineStr">
        <is>
          <t>exclude_secondary_or_nonempirical_publication</t>
        </is>
      </c>
      <c r="C180" s="41" t="inlineStr">
        <is>
          <t>Excluir: publicacion secundaria/no empirica</t>
        </is>
      </c>
      <c r="D180" s="41" t="inlineStr">
        <is>
          <t>Capitulo de libro fuera de los tipos de publicacion elegibles definidos por el protocolo, que limita la inclusion a articulos de revista y trabajos de congreso/proceedings revisados por pares. La exclusion se basa en el tipo de publicacion, no en ausencia de modelado.</t>
        </is>
      </c>
      <c r="E180" s="41" t="n"/>
      <c r="F180" s="41" t="n"/>
      <c r="G180" s="126" t="n">
        <v>2025</v>
      </c>
      <c r="H180" s="41" t="inlineStr">
        <is>
          <t>Leveraging Deep Learning for Early Detection of Autism Spectrum Disorder in Augmented and Virtual Reality Mental Healthcare Environments</t>
        </is>
      </c>
      <c r="I180" s="41" t="inlineStr">
        <is>
          <t>Manjunath Ramanna Lamani and V Asha and K Padmaja</t>
        </is>
      </c>
      <c r="J180" s="41" t="inlineStr">
        <is>
          <t>10.1002/9781394302864.CH6</t>
        </is>
      </c>
      <c r="K180" s="41" t="inlineStr">
        <is>
          <t>Augmented and Virtual Reality in Immersive Healthcare</t>
        </is>
      </c>
      <c r="L180" s="41" t="inlineStr">
        <is>
          <t>https://onlinelibrary.wiley.com/doi/10.1002/9781394302864.ch6</t>
        </is>
      </c>
      <c r="M180" s="41" t="inlineStr">
        <is>
          <t>Contenido editorial suficiente revisado en Lote_04_25; exclusion sustentada por el tipo de publicacion definido en el protocolo.</t>
        </is>
      </c>
      <c r="N180" s="41" t="inlineStr">
        <is>
          <t>doi:10.1002/9781394302864.ch6</t>
        </is>
      </c>
    </row>
    <row r="181" ht="38" customHeight="1">
      <c r="A181" s="126" t="n">
        <v>279</v>
      </c>
      <c r="B181" s="41" t="inlineStr">
        <is>
          <t>exclude_secondary_or_nonempirical_publication</t>
        </is>
      </c>
      <c r="C181" s="41" t="inlineStr">
        <is>
          <t>Excluir: publicacion secundaria/no empirica</t>
        </is>
      </c>
      <c r="D181" s="41" t="inlineStr">
        <is>
          <t>Capitulo de libro fuera de los tipos de publicacion elegibles definidos por el protocolo, que limita la inclusion a articulos de revista y trabajos de congreso/proceedings revisados por pares. La exclusion se basa en el tipo de publicacion, no en ausencia de modelado.</t>
        </is>
      </c>
      <c r="E181" s="41" t="n"/>
      <c r="F181" s="41" t="n"/>
      <c r="G181" s="126" t="n">
        <v>2026</v>
      </c>
      <c r="H181" s="41" t="inlineStr">
        <is>
          <t>Composite AI for Predictive Analysis of Autism Spectrum Disorder Using Facial Features</t>
        </is>
      </c>
      <c r="I181" s="41" t="inlineStr">
        <is>
          <t>S Usharani and A Ganesh and N Muralidharan and G Glorindal</t>
        </is>
      </c>
      <c r="J181" s="41" t="inlineStr">
        <is>
          <t>10.1002/9781394393060.CH12</t>
        </is>
      </c>
      <c r="K181" s="41" t="inlineStr">
        <is>
          <t>Composite Artificial Intelligence: Fundamentals, Challenges and Applications</t>
        </is>
      </c>
      <c r="L181" s="41" t="inlineStr">
        <is>
          <t>https://scrivenerpublishing.com/cart/title.php?id=1248</t>
        </is>
      </c>
      <c r="M181" s="41" t="inlineStr">
        <is>
          <t>Contenido editorial suficiente revisado en Lote_04_25; exclusion sustentada por el tipo de publicacion definido en el protocolo.</t>
        </is>
      </c>
      <c r="N181" s="41" t="inlineStr">
        <is>
          <t>doi:10.1002/9781394393060.ch12</t>
        </is>
      </c>
    </row>
    <row r="182" ht="38" customHeight="1">
      <c r="A182" s="126" t="n">
        <v>360</v>
      </c>
      <c r="B182" s="41" t="inlineStr">
        <is>
          <t>exclude_no_qualifying_ai_application</t>
        </is>
      </c>
      <c r="C182" s="41" t="inlineStr">
        <is>
          <t>Excluir: sin aplicacion de IA elegible</t>
        </is>
      </c>
      <c r="D182" s="41" t="inlineStr">
        <is>
          <t>El componente de machine learning se utiliza para estimar la exposicion ambiental a PM2.5/PM10; el riesgo de ASD se analiza mediante modelos de riesgos proporcionales de Cox. No se implementa ni evalua una tecnica de IA/ML como modelo sustantivo de screening, diagnostico, pronostico, monitorizacion o intervencion de ASD.</t>
        </is>
      </c>
      <c r="E182" s="41" t="n"/>
      <c r="F182" s="41" t="n"/>
      <c r="G182" s="126" t="n">
        <v>2026</v>
      </c>
      <c r="H182" s="41" t="inlineStr">
        <is>
          <t>Prenatal exposure to particulate matter and risk of autism spectrum disorder in children: a population-based cohort study in South Korea</t>
        </is>
      </c>
      <c r="I182" s="41" t="inlineStr">
        <is>
          <t>Hyesung Lee and Sooyoung Kim and Seoyeong Ahn and Whanhee Lee and Jun-Won Hwang and Eunhye Jo and Woo Jin Kim</t>
        </is>
      </c>
      <c r="J182" s="41" t="inlineStr">
        <is>
          <t>10.1016/j.envres.2026.125161</t>
        </is>
      </c>
      <c r="K182" s="41" t="inlineStr">
        <is>
          <t>Environmental Research</t>
        </is>
      </c>
      <c r="L182" s="41" t="inlineStr">
        <is>
          <t>https://pubmed.ncbi.nlm.nih.gov/42379486/</t>
        </is>
      </c>
      <c r="M182" s="41" t="inlineStr">
        <is>
          <t>Contenido suficiente revisado en Lote_05_25; exclusion sustentada por el criterio de elegibilidad/integridad indicado.</t>
        </is>
      </c>
      <c r="N182" s="41" t="inlineStr">
        <is>
          <t>doi:10.1016/j.envres.2026.125161</t>
        </is>
      </c>
    </row>
    <row r="183" ht="38" customHeight="1">
      <c r="A183" s="126" t="n">
        <v>361</v>
      </c>
      <c r="B183" s="41" t="inlineStr">
        <is>
          <t>exclude_out_of_scope_topic_or_population</t>
        </is>
      </c>
      <c r="C183" s="41" t="inlineStr">
        <is>
          <t>Excluir: tema/poblacion fuera de alcance</t>
        </is>
      </c>
      <c r="D183" s="41" t="inlineStr">
        <is>
          <t>El componente de deep learning se aplica a cribado in silico de interacciones farmaco-diana sobre genes de riesgo curados y a priorizacion terapeutica. El estudio es de sistemas moleculares/descubrimiento de farmacos y no evalua un modelo de IA sobre participantes humanos para un resultado clinico o de cuidado de ASD dentro de las etapas definidas por IC4.</t>
        </is>
      </c>
      <c r="E183" s="41" t="n"/>
      <c r="F183" s="41" t="n"/>
      <c r="G183" s="126" t="n">
        <v>2026</v>
      </c>
      <c r="H183" s="41" t="inlineStr">
        <is>
          <t>Systems-level multi-omics dissection of syndromic and idiopathic autism reveals distinct regulatory architectures, candidate molecular signatures, and potential therapeutic targets</t>
        </is>
      </c>
      <c r="I183" s="41" t="inlineStr">
        <is>
          <t>Ondippili Rudhra and Sanjeev Kumar Singh</t>
        </is>
      </c>
      <c r="J183" s="41" t="inlineStr">
        <is>
          <t>10.1016/j.compbiomed.2026.111822</t>
        </is>
      </c>
      <c r="K183" s="41" t="inlineStr">
        <is>
          <t>Computers in Biology and Medicine</t>
        </is>
      </c>
      <c r="L183" s="41" t="inlineStr">
        <is>
          <t>https://pubmed.ncbi.nlm.nih.gov/42330854/</t>
        </is>
      </c>
      <c r="M183" s="41" t="inlineStr">
        <is>
          <t>Contenido suficiente revisado en Lote_05_25; exclusion sustentada por el criterio de elegibilidad/integridad indicado.</t>
        </is>
      </c>
      <c r="N183" s="41" t="inlineStr">
        <is>
          <t>doi:10.1016/j.compbiomed.2026.111822</t>
        </is>
      </c>
    </row>
    <row r="184" ht="38" customHeight="1">
      <c r="A184" s="126" t="n">
        <v>369</v>
      </c>
      <c r="B184" s="41" t="inlineStr">
        <is>
          <t>exclude_integrity_notice_or_retracted</t>
        </is>
      </c>
      <c r="C184" s="41" t="inlineStr">
        <is>
          <t>Excluir por integridad/tipo de registro</t>
        </is>
      </c>
      <c r="D184" s="41" t="inlineStr">
        <is>
          <t>Articulo retractado por el editor. La retractacion cuestiona la procedencia y validez clinica del conjunto de imagenes de menores, senala ausencia de documentacion de diagnostico ASD, supervision etica y consentimiento, y el editor declara que ya no confia en la fiabilidad del articulo.</t>
        </is>
      </c>
      <c r="E184" s="41" t="n"/>
      <c r="F184" s="41" t="n"/>
      <c r="G184" s="126" t="n">
        <v>2025</v>
      </c>
      <c r="H184" s="41" t="inlineStr">
        <is>
          <t>Hybrid deep learning model for autism spectrum disorder diagnosis</t>
        </is>
      </c>
      <c r="I184" s="41" t="inlineStr">
        <is>
          <t>D Aarthi and S Kannimuthu</t>
        </is>
      </c>
      <c r="J184" s="41" t="inlineStr">
        <is>
          <t>10.1038/s41598-025-28819-4</t>
        </is>
      </c>
      <c r="K184" s="41" t="inlineStr">
        <is>
          <t>Scientific Reports</t>
        </is>
      </c>
      <c r="L184" s="41" t="inlineStr">
        <is>
          <t>https://www.nature.com/articles/s41598-025-28819-4</t>
        </is>
      </c>
      <c r="M184" s="41" t="inlineStr">
        <is>
          <t>Contenido suficiente revisado en Lote_05_25; exclusion sustentada por el criterio de elegibilidad/integridad indicado.</t>
        </is>
      </c>
      <c r="N184" s="41" t="inlineStr">
        <is>
          <t>doi:10.1038/s41598-025-28819-4</t>
        </is>
      </c>
    </row>
    <row r="185" ht="38" customHeight="1">
      <c r="A185" s="126" t="n">
        <v>370</v>
      </c>
      <c r="B185" s="41" t="inlineStr">
        <is>
          <t>exclude_no_qualifying_ai_application</t>
        </is>
      </c>
      <c r="C185" s="41" t="inlineStr">
        <is>
          <t>Excluir: sin aplicacion de IA elegible</t>
        </is>
      </c>
      <c r="D185" s="41" t="inlineStr">
        <is>
          <t>Evalua la calidad, legibilidad, tono, referencias, accionabilidad y seguridad de informacion sobre autismo generada por diez plataformas generales de IA; no implementa ni evalua una tecnica de IA/ML aplicada a datos humanos de ASD como componente de una etapa funcional del proceso clinico/cuidado.</t>
        </is>
      </c>
      <c r="E185" s="41" t="n"/>
      <c r="F185" s="41" t="n"/>
      <c r="G185" s="126" t="n">
        <v>2026</v>
      </c>
      <c r="H185" s="41" t="inlineStr">
        <is>
          <t>A comparative and temporal evaluation of autism information across ten AI platforms</t>
        </is>
      </c>
      <c r="I185" s="41" t="inlineStr">
        <is>
          <t>Serife Balikci</t>
        </is>
      </c>
      <c r="J185" s="41" t="inlineStr">
        <is>
          <t>10.1016/j.reia.2026.202965</t>
        </is>
      </c>
      <c r="K185" s="41" t="inlineStr">
        <is>
          <t>Research in Autism</t>
        </is>
      </c>
      <c r="L185" s="41" t="inlineStr">
        <is>
          <t>https://www.sciencedirect.com/science/article/pii/S3050656526001793</t>
        </is>
      </c>
      <c r="M185" s="41" t="inlineStr">
        <is>
          <t>Contenido suficiente revisado en Lote_05_25; exclusion sustentada por el criterio de elegibilidad/integridad indicado.</t>
        </is>
      </c>
      <c r="N185" s="41" t="inlineStr">
        <is>
          <t>doi:10.1016/j.reia.2026.202965</t>
        </is>
      </c>
    </row>
    <row r="186" ht="38" customHeight="1">
      <c r="A186" s="126" t="n">
        <v>34</v>
      </c>
      <c r="B186" s="41" t="inlineStr">
        <is>
          <t>exclude_secondary_or_nonempirical_publication</t>
        </is>
      </c>
      <c r="C186" s="41" t="inlineStr">
        <is>
          <t>Excluir: tipo de publicación no elegible</t>
        </is>
      </c>
      <c r="D186" s="41"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E186" s="41" t="n"/>
      <c r="F186" s="41" t="n"/>
      <c r="G186" s="126" t="n">
        <v>2025</v>
      </c>
      <c r="H186" s="41" t="inlineStr">
        <is>
          <t>Diagnosis of autism spectrum disorder—prediction and analysis of enhanced classification model based on machine learning</t>
        </is>
      </c>
      <c r="I186" s="41" t="inlineStr">
        <is>
          <t>M S Sankari and A Kannammal</t>
        </is>
      </c>
      <c r="J186" s="41" t="inlineStr">
        <is>
          <t>10.1016/B978-0-443-30080-6.00018-3</t>
        </is>
      </c>
      <c r="K186" s="41" t="inlineStr">
        <is>
          <t>Computational Intelligence for Genomics Data</t>
        </is>
      </c>
      <c r="L186" s="41" t="inlineStr">
        <is>
          <t>https://www.sciencedirect.com/science/chapter/edited-volume/pii/B9780443300806000183</t>
        </is>
      </c>
      <c r="M186" s="41" t="inlineStr">
        <is>
          <t>Contenido empírico revisado; reconciliación final 2026-09-07. Excluido por ser capítulo autónomo de libro editado, no por ausencia de experimentos.</t>
        </is>
      </c>
      <c r="N186" s="41" t="inlineStr">
        <is>
          <t>doi:10.1016/b978-0-443-30080-6.00018-3</t>
        </is>
      </c>
    </row>
    <row r="187" ht="38" customHeight="1">
      <c r="A187" s="126" t="n">
        <v>380</v>
      </c>
      <c r="B187" s="41" t="inlineStr">
        <is>
          <t>exclude_out_of_scope_topic_or_population</t>
        </is>
      </c>
      <c r="C187" s="41" t="inlineStr">
        <is>
          <t>Excluir: tema/poblacion fuera de alcance</t>
        </is>
      </c>
      <c r="D187" s="41" t="inlineStr">
        <is>
          <t>El sistema predice trayectorias sacadicas/scanpaths y patrones de atencion visual en personas con ASD; no realiza deteccion, cribado, diagnostico, pronostico, monitorizacion/intervencion ni otro resultado clinico/care-relevant definido por IC4.</t>
        </is>
      </c>
      <c r="E187" s="41" t="n"/>
      <c r="F187" s="41" t="n"/>
      <c r="G187" s="126" t="n">
        <v>2026</v>
      </c>
      <c r="H187" s="41" t="inlineStr">
        <is>
          <t>Semantic-based saccadic scanpath prediction for autism spectrum disorder</t>
        </is>
      </c>
      <c r="I187" s="41" t="inlineStr">
        <is>
          <t>Wenqi Zhong and Hang Sun and Chen Xia and Linzhi Yu and Dingwen Zhang and Kuan Li</t>
        </is>
      </c>
      <c r="J187" s="41" t="inlineStr">
        <is>
          <t>10.1016/j.patcog.2026.114305</t>
        </is>
      </c>
      <c r="K187" s="41" t="inlineStr">
        <is>
          <t>Pattern Recognition</t>
        </is>
      </c>
      <c r="L187" s="41" t="inlineStr">
        <is>
          <t>https://www.sciencedirect.com/science/article/abs/pii/S0031320326012707</t>
        </is>
      </c>
      <c r="M187" s="41" t="inlineStr">
        <is>
          <t>Contenido suficiente revisado en Lote_05_25; exclusion sustentada por el criterio de elegibilidad/integridad indicado.</t>
        </is>
      </c>
      <c r="N187" s="41" t="inlineStr">
        <is>
          <t>doi:10.1016/j.patcog.2026.114305</t>
        </is>
      </c>
    </row>
    <row r="188" ht="38" customHeight="1">
      <c r="A188" s="126" t="n">
        <v>367</v>
      </c>
      <c r="B188" s="41" t="inlineStr">
        <is>
          <t>exclude_secondary_or_nonempirical_publication</t>
        </is>
      </c>
      <c r="C188" s="41" t="inlineStr">
        <is>
          <t>Excluir: publicación secundaria/no empírica</t>
        </is>
      </c>
      <c r="D188" s="41" t="inlineStr">
        <is>
          <t>El artículo presenta un sistema experto híbrido basado en RBR/CBR/ANN/BN y factores de confianza, pero el informe accesible no establece una cohorte/muestra humana derivada ni un protocolo de evaluación clínica empírica verificable. Por ello no se satisfacen de forma reproducible IC3/IC5 sin inferencia.</t>
        </is>
      </c>
      <c r="E188" s="41" t="n"/>
      <c r="F188" s="41" t="n"/>
      <c r="G188" s="126" t="n">
        <v>2026</v>
      </c>
      <c r="H188" s="41" t="inlineStr">
        <is>
          <t>An integrated intelligent model for early diagnosis of autism spectrum disorder</t>
        </is>
      </c>
      <c r="I188" s="41" t="inlineStr">
        <is>
          <t>Archana Tandon and Bireshwar Dass Mazumdar and Manoj Kumar Pal</t>
        </is>
      </c>
      <c r="J188" s="41" t="inlineStr">
        <is>
          <t>10.1016/j.fraope.2026.100663</t>
        </is>
      </c>
      <c r="K188" s="41" t="inlineStr">
        <is>
          <t>Franklin Open</t>
        </is>
      </c>
      <c r="L188" s="41" t="inlineStr">
        <is>
          <t>https://www.sciencedirect.com/science/article/pii/S2773186326001787</t>
        </is>
      </c>
      <c r="M188" s="41" t="inlineStr">
        <is>
          <t>Contenido primario/editorial suficiente revisado en Lote_06_22; exclusión sustentada por el criterio operativo indicado y requiere verificación humana independiente.</t>
        </is>
      </c>
      <c r="N188" s="41" t="inlineStr">
        <is>
          <t>doi:10.1016/j.fraope.2026.100663</t>
        </is>
      </c>
    </row>
    <row r="189" ht="38" customHeight="1">
      <c r="A189" s="126" t="n">
        <v>409</v>
      </c>
      <c r="B189" s="41" t="inlineStr">
        <is>
          <t>exclude_integrity_notice_or_retracted</t>
        </is>
      </c>
      <c r="C189" s="41" t="inlineStr">
        <is>
          <t>Excluir por integridad/tipo de registro</t>
        </is>
      </c>
      <c r="D189" s="41" t="inlineStr">
        <is>
          <t>Capítulo retractado y removido por Springer. El editor reporta preocupaciones sobre el uso de imágenes de menores procedentes de un conjunto no curado y sobre la confiabilidad/ética de los datos; bajo la política de integridad del libro de trabajo, un trabajo retractado se excluye.</t>
        </is>
      </c>
      <c r="E189" s="41" t="n"/>
      <c r="F189" s="41" t="n"/>
      <c r="G189" s="126" t="n">
        <v>2025</v>
      </c>
      <c r="H189" s="41" t="inlineStr">
        <is>
          <t>Assessing the Efficacy of Deep Learning Algorithms for Behavioral and Neurological Markers in Autism Diagnosis in Children</t>
        </is>
      </c>
      <c r="I189" s="41" t="inlineStr">
        <is>
          <t>Neetigya Maurya and Namrata Nagpal and Gauri Gupta and Meenakshi Srivastava</t>
        </is>
      </c>
      <c r="J189" s="41" t="inlineStr">
        <is>
          <t>10.1007/978-981-96-6297-5_20</t>
        </is>
      </c>
      <c r="K189" s="41" t="inlineStr">
        <is>
          <t>Lecture Notes in Networks and Systems</t>
        </is>
      </c>
      <c r="L189" s="41" t="inlineStr">
        <is>
          <t>https://link.springer.com/book/10.1007/978-981-96-6297-5?page=2</t>
        </is>
      </c>
      <c r="M189" s="41" t="inlineStr">
        <is>
          <t>Contenido primario/editorial suficiente revisado en Lote_06_22; exclusión sustentada por el criterio operativo indicado y requiere verificación humana independiente.</t>
        </is>
      </c>
      <c r="N189" s="41" t="inlineStr">
        <is>
          <t>doi:10.1007/978-981-96-6297-5_20</t>
        </is>
      </c>
    </row>
  </sheetData>
  <conditionalFormatting sqref="C2:C175">
    <cfRule type="containsText" priority="1" operator="containsText" dxfId="5" text="Excluir"/>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24" customWidth="1" min="1" max="1"/>
    <col width="58" customWidth="1" min="2" max="2"/>
    <col width="32" customWidth="1" min="3" max="3"/>
    <col width="30" customWidth="1" min="4" max="4"/>
    <col width="22" customWidth="1" min="5" max="5"/>
    <col width="32" customWidth="1" min="6" max="6"/>
    <col width="50" customWidth="1" min="7" max="7"/>
    <col width="72" customWidth="1" min="8" max="8"/>
    <col width="32" customWidth="1" min="9" max="9"/>
    <col width="34" customWidth="1" min="10" max="10"/>
    <col width="28" customWidth="1" min="11" max="11"/>
    <col width="34" customWidth="1" min="12" max="12"/>
    <col width="44" customWidth="1" min="13" max="13"/>
    <col width="40" customWidth="1" min="14" max="14"/>
  </cols>
  <sheetData>
    <row r="1" ht="30" customHeight="1">
      <c r="A1" s="82" t="inlineStr">
        <is>
          <t>Seguimiento de recuperacion y evaluacion de capitulos identificados</t>
        </is>
      </c>
    </row>
    <row r="2" ht="44" customHeight="1">
      <c r="A2" s="84" t="inlineStr">
        <is>
          <t>Reports not retrieved</t>
        </is>
      </c>
      <c r="B2" s="84">
        <f>COUNTIF('Actualizacion_430'!$D$2:$D$431,"Report not retrieved")</f>
        <v/>
      </c>
    </row>
    <row r="3" ht="44" customHeight="1"/>
    <row r="4" ht="44" customHeight="1">
      <c r="A4" s="87" t="inlineStr">
        <is>
          <t>bib_index</t>
        </is>
      </c>
      <c r="B4" s="87" t="inlineStr">
        <is>
          <t>título</t>
        </is>
      </c>
      <c r="C4" s="87" t="inlineStr">
        <is>
          <t>DOI</t>
        </is>
      </c>
      <c r="D4" s="87" t="inlineStr">
        <is>
          <t>estado_documento</t>
        </is>
      </c>
      <c r="E4" s="87" t="inlineStr">
        <is>
          <t>bucket_actual</t>
        </is>
      </c>
      <c r="F4" s="87" t="inlineStr">
        <is>
          <t>siguiente_acción</t>
        </is>
      </c>
      <c r="G4" s="87" t="inlineStr">
        <is>
          <t>URL_fuente</t>
        </is>
      </c>
      <c r="H4" s="87" t="inlineStr">
        <is>
          <t>fundamento</t>
        </is>
      </c>
    </row>
    <row r="5" ht="58" customHeight="1">
      <c r="A5" s="48" t="n">
        <v>211</v>
      </c>
      <c r="B5" s="48" t="inlineStr">
        <is>
          <t>Predicting Autism</t>
        </is>
      </c>
      <c r="C5" s="48" t="inlineStr">
        <is>
          <t>10.1002/9781394271177.CH13</t>
        </is>
      </c>
      <c r="D5" s="48" t="inlineStr">
        <is>
          <t>Report located; publication type adjudicated</t>
        </is>
      </c>
      <c r="E5" s="48" t="inlineStr">
        <is>
          <t>Excluded</t>
        </is>
      </c>
      <c r="F5" s="48" t="inlineStr">
        <is>
          <t>Ninguna; exclusion por tipo de publicacion (verificacion humana final pendiente)</t>
        </is>
      </c>
      <c r="G5" s="48" t="inlineStr">
        <is>
          <t>https://onlinelibrary.wiley.com/doi/10.1002/9781394271177.ch13</t>
        </is>
      </c>
      <c r="H5" s="48" t="inlineStr">
        <is>
          <t>Wiley identifica el registro como capitulo de libro. Fue excluido en Lote_03_25 porque el protocolo limita la inclusion a articulos de revista y trabajos de congreso/proceedings revisados por pares.</t>
        </is>
      </c>
    </row>
    <row r="6" ht="58" customHeight="1">
      <c r="A6" s="48" t="n">
        <v>251</v>
      </c>
      <c r="B6" s="48" t="inlineStr">
        <is>
          <t>Leveraging Deep Learning for Early Detection of Autism Spectrum Disorder in Augmented and Virtual Reality Mental Healthcare Environments</t>
        </is>
      </c>
      <c r="C6" s="48" t="inlineStr">
        <is>
          <t>10.1002/9781394302864.CH6</t>
        </is>
      </c>
      <c r="D6" s="48" t="inlineStr">
        <is>
          <t>Report located; publication type adjudicated</t>
        </is>
      </c>
      <c r="E6" s="48" t="inlineStr">
        <is>
          <t>Excluded</t>
        </is>
      </c>
      <c r="F6" s="48" t="inlineStr">
        <is>
          <t>Ninguna; exclusion por tipo de publicacion (verificacion humana final pendiente)</t>
        </is>
      </c>
      <c r="G6" s="48" t="inlineStr">
        <is>
          <t>https://onlinelibrary.wiley.com/doi/10.1002/9781394302864.ch6</t>
        </is>
      </c>
      <c r="H6" s="48" t="inlineStr">
        <is>
          <t>Wiley identifica el registro como Chapter 6 (pp. 151-173) del libro Augmented and Virtual Reality in Immersive Healthcare. Excluido por tipo de publicacion en Lote_04_25.</t>
        </is>
      </c>
    </row>
    <row r="7" ht="58" customHeight="1">
      <c r="A7" s="48" t="n">
        <v>279</v>
      </c>
      <c r="B7" s="48" t="inlineStr">
        <is>
          <t>Composite AI for Predictive Analysis of Autism Spectrum Disorder Using Facial Features</t>
        </is>
      </c>
      <c r="C7" s="48" t="inlineStr">
        <is>
          <t>10.1002/9781394393060.CH12</t>
        </is>
      </c>
      <c r="D7" s="48" t="inlineStr">
        <is>
          <t>Report located; publication type adjudicated</t>
        </is>
      </c>
      <c r="E7" s="48" t="inlineStr">
        <is>
          <t>Excluded</t>
        </is>
      </c>
      <c r="F7" s="48" t="inlineStr">
        <is>
          <t>Ninguna; exclusion por tipo de publicacion (verificacion humana final pendiente)</t>
        </is>
      </c>
      <c r="G7" s="48" t="inlineStr">
        <is>
          <t>https://onlinelibrary.wiley.com/doi/10.1002/9781394393060.ch12</t>
        </is>
      </c>
      <c r="H7" s="48" t="inlineStr">
        <is>
          <t>El registro corresponde al Chapter 12 del libro Composite Artificial Intelligence: Fundamentals, Challenges, and Applications. Excluido por tipo de publicacion en Lote_04_25.</t>
        </is>
      </c>
    </row>
    <row r="8" ht="58" customHeight="1">
      <c r="A8" s="48" t="n">
        <v>379</v>
      </c>
      <c r="B8" s="48" t="inlineStr">
        <is>
          <t>Advaning Early Autism Detection and Enhancing Diagnostic Accuracy with Deep Learning Models</t>
        </is>
      </c>
      <c r="C8" s="48" t="inlineStr">
        <is>
          <t>10.1007/978-3-032-03558-5_4</t>
        </is>
      </c>
      <c r="D8" s="48" t="inlineStr">
        <is>
          <t>Resolved at title/abstract</t>
        </is>
      </c>
      <c r="E8" s="48" t="inlineStr">
        <is>
          <t>Excluded</t>
        </is>
      </c>
      <c r="F8" s="48" t="inlineStr">
        <is>
          <t>Ninguna; exclusión fundamentada</t>
        </is>
      </c>
      <c r="G8" s="48" t="inlineStr">
        <is>
          <t>https://link.springer.com/chapter/10.1007/978-3-032-03558-5_4</t>
        </is>
      </c>
      <c r="H8" s="48" t="inlineStr">
        <is>
          <t>La página oficial de Springer proporciona el resumen suficiente para excluirlo por publicación secundaria: el propio texto indica que revisa sistemáticamente distintos enfoques de aprendizaje profundo.</t>
        </is>
      </c>
    </row>
    <row r="9" ht="58" customHeight="1">
      <c r="A9" s="48" t="n">
        <v>371</v>
      </c>
      <c r="B9" s="48" t="inlineStr">
        <is>
          <t>A Hybrid CNN-GAT Model for MRI Screening of Autism Spectrum Disorder</t>
        </is>
      </c>
      <c r="C9" s="48" t="inlineStr">
        <is>
          <t>10.1007/978-3-032-14531-4_4</t>
        </is>
      </c>
      <c r="D9" s="48" t="inlineStr">
        <is>
          <t>Report located; conference/proceedings type verified</t>
        </is>
      </c>
      <c r="E9" s="48" t="inlineStr">
        <is>
          <t>Included</t>
        </is>
      </c>
      <c r="F9" s="48" t="inlineStr">
        <is>
          <t>Ninguna; paper completo de congreso/proceedings elegible (verificacion humana final pendiente)</t>
        </is>
      </c>
      <c r="G9" s="48" t="inlineStr">
        <is>
          <t>https://link.springer.com/chapter/10.1007/978-3-032-14531-4_4</t>
        </is>
      </c>
      <c r="H9" s="48" t="inlineStr">
        <is>
          <t>Springer identifica el registro como conference paper en MIND 2024; el volumen padre corresponde a proceedings revisados por pares. Incluido tras reconciliación del 2026-09-07.</t>
        </is>
      </c>
    </row>
  </sheetData>
  <mergeCells count="1">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RowHeight="15"/>
  <cols>
    <col width="14" customWidth="1" min="1" max="1"/>
    <col width="40" customWidth="1" min="2" max="2"/>
    <col width="28" customWidth="1" min="3" max="3"/>
    <col width="44" customWidth="1" min="4" max="4"/>
    <col width="18" customWidth="1" min="5" max="5"/>
    <col width="14" customWidth="1" min="6" max="6"/>
    <col width="9" customWidth="1" min="7" max="7"/>
    <col width="48" customWidth="1" min="8" max="8"/>
    <col width="32" customWidth="1" min="9" max="9"/>
    <col width="34" customWidth="1" min="10" max="10"/>
    <col width="28" customWidth="1" min="11" max="11"/>
    <col width="34" customWidth="1" min="12" max="12"/>
    <col width="44" customWidth="1" min="13" max="13"/>
    <col width="40" customWidth="1" min="14" max="14"/>
  </cols>
  <sheetData>
    <row r="1" ht="38" customHeight="1">
      <c r="A1" s="35" t="inlineStr">
        <is>
          <t>bib_index</t>
        </is>
      </c>
      <c r="B1" s="36" t="inlineStr">
        <is>
          <t>decision_code</t>
        </is>
      </c>
      <c r="C1" s="36" t="inlineStr">
        <is>
          <t>decision</t>
        </is>
      </c>
      <c r="D1" s="36" t="inlineStr">
        <is>
          <t>motivo</t>
        </is>
      </c>
      <c r="E1" s="36" t="inlineStr">
        <is>
          <t>duplicado_de</t>
        </is>
      </c>
      <c r="F1" s="36" t="inlineStr">
        <is>
          <t>study_id_en_276</t>
        </is>
      </c>
      <c r="G1" s="36" t="inlineStr">
        <is>
          <t>año</t>
        </is>
      </c>
      <c r="H1" s="36" t="inlineStr">
        <is>
          <t>título</t>
        </is>
      </c>
      <c r="I1" s="36" t="inlineStr">
        <is>
          <t>autores</t>
        </is>
      </c>
      <c r="J1" s="36" t="inlineStr">
        <is>
          <t>DOI</t>
        </is>
      </c>
      <c r="K1" s="36" t="inlineStr">
        <is>
          <t>revista_o_libro</t>
        </is>
      </c>
      <c r="L1" s="36" t="inlineStr">
        <is>
          <t>URL_fuente</t>
        </is>
      </c>
      <c r="M1" s="36" t="inlineStr">
        <is>
          <t>nota_verificación</t>
        </is>
      </c>
      <c r="N1" s="37" t="inlineStr">
        <is>
          <t>canonical_key</t>
        </is>
      </c>
    </row>
    <row r="2" ht="32" customHeight="1">
      <c r="A2" s="130" t="n">
        <v>14</v>
      </c>
      <c r="B2" s="43" t="inlineStr">
        <is>
          <t>already_in_current_276</t>
        </is>
      </c>
      <c r="C2" s="41" t="inlineStr">
        <is>
          <t>No agregar: ya está en los 276</t>
        </is>
      </c>
      <c r="D2" s="41" t="inlineStr">
        <is>
          <t>Coincidencia por DOI o título normalizado con el corpus analítico vigente de 276 estudios.</t>
        </is>
      </c>
      <c r="E2" s="43" t="n"/>
      <c r="F2" s="43" t="n">
        <v>29</v>
      </c>
      <c r="G2" s="130" t="n">
        <v>2025</v>
      </c>
      <c r="H2" s="41" t="inlineStr">
        <is>
          <t>An intellectual autism spectrum disorder classification framework in healthcare industry using ViT-based adaptive deep learning model</t>
        </is>
      </c>
      <c r="I2" s="43" t="inlineStr">
        <is>
          <t>Rama Parvathy and Rajesh Arunachalam and Sukumaran Damodaran and Muna Al-Razgan and Yasser A Ali and Yogapriya J</t>
        </is>
      </c>
      <c r="J2" s="43" t="inlineStr">
        <is>
          <t>10.1016/j.bspc.2025.107737</t>
        </is>
      </c>
      <c r="K2" s="41" t="inlineStr">
        <is>
          <t>Biomedical Signal Processing and Control</t>
        </is>
      </c>
      <c r="L2" s="43" t="inlineStr">
        <is>
          <t>https://www.sciencedirect.com/science/article/pii/S1746809425002484</t>
        </is>
      </c>
      <c r="M2" s="41" t="str"/>
      <c r="N2" s="43" t="inlineStr">
        <is>
          <t>doi:10.1016/j.bspc.2025.107737</t>
        </is>
      </c>
    </row>
    <row r="3" ht="32" customHeight="1">
      <c r="A3" s="130" t="n">
        <v>17</v>
      </c>
      <c r="B3" s="43" t="inlineStr">
        <is>
          <t>already_in_current_276</t>
        </is>
      </c>
      <c r="C3" s="41" t="inlineStr">
        <is>
          <t>No agregar: ya está en los 276</t>
        </is>
      </c>
      <c r="D3" s="41" t="inlineStr">
        <is>
          <t>Coincidencia por DOI o título normalizado con el corpus analítico vigente de 276 estudios.</t>
        </is>
      </c>
      <c r="E3" s="43" t="n"/>
      <c r="F3" s="43" t="n">
        <v>203</v>
      </c>
      <c r="G3" s="130" t="n">
        <v>2025</v>
      </c>
      <c r="H3" s="41" t="inlineStr">
        <is>
          <t>Multimodal autism detection: Deep hybrid model with improved feature level fusion</t>
        </is>
      </c>
      <c r="I3" s="43" t="inlineStr">
        <is>
          <t>S Vidivelli and P Padmakumari and P Shanthi</t>
        </is>
      </c>
      <c r="J3" s="43" t="inlineStr">
        <is>
          <t>10.1016/j.cmpb.2024.108492</t>
        </is>
      </c>
      <c r="K3" s="41" t="inlineStr">
        <is>
          <t>Computer Methods and Programs in Biomedicine</t>
        </is>
      </c>
      <c r="L3" s="43" t="inlineStr">
        <is>
          <t>https://www.sciencedirect.com/science/article/pii/S0169260724004851</t>
        </is>
      </c>
      <c r="M3" s="41" t="str"/>
      <c r="N3" s="43" t="inlineStr">
        <is>
          <t>doi:10.1016/j.cmpb.2024.108492</t>
        </is>
      </c>
    </row>
    <row r="4" ht="32" customHeight="1">
      <c r="A4" s="130" t="n">
        <v>19</v>
      </c>
      <c r="B4" s="43" t="inlineStr">
        <is>
          <t>already_in_current_276</t>
        </is>
      </c>
      <c r="C4" s="41" t="inlineStr">
        <is>
          <t>No agregar: ya está en los 276</t>
        </is>
      </c>
      <c r="D4" s="41" t="inlineStr">
        <is>
          <t>Coincidencia por DOI o título normalizado con el corpus analítico vigente de 276 estudios.</t>
        </is>
      </c>
      <c r="E4" s="43" t="n"/>
      <c r="F4" s="43" t="n">
        <v>92</v>
      </c>
      <c r="G4" s="130" t="n">
        <v>2025</v>
      </c>
      <c r="H4" s="41" t="inlineStr">
        <is>
          <t>Learning discriminative functional connectivity networks for identifying Autism spectrum disorder</t>
        </is>
      </c>
      <c r="I4" s="43" t="inlineStr">
        <is>
          <t>Mengxue Pang and Lei Liu and Feng Zhao and Bin Fu and Limei Zhang and Lishan Qiao</t>
        </is>
      </c>
      <c r="J4" s="43" t="inlineStr">
        <is>
          <t>10.1016/j.bspc.2024.107466</t>
        </is>
      </c>
      <c r="K4" s="41" t="inlineStr">
        <is>
          <t>Biomedical Signal Processing and Control</t>
        </is>
      </c>
      <c r="L4" s="43" t="inlineStr">
        <is>
          <t>https://www.sciencedirect.com/science/article/pii/S1746809424015246</t>
        </is>
      </c>
      <c r="M4" s="41" t="str"/>
      <c r="N4" s="43" t="inlineStr">
        <is>
          <t>doi:10.1016/j.bspc.2024.107466</t>
        </is>
      </c>
    </row>
    <row r="5" ht="32" customHeight="1">
      <c r="A5" s="130" t="n">
        <v>20</v>
      </c>
      <c r="B5" s="43" t="inlineStr">
        <is>
          <t>already_in_current_276</t>
        </is>
      </c>
      <c r="C5" s="41" t="inlineStr">
        <is>
          <t>No agregar: ya está en los 276</t>
        </is>
      </c>
      <c r="D5" s="41" t="inlineStr">
        <is>
          <t>Coincidencia por DOI o título normalizado con el corpus analítico vigente de 276 estudios.</t>
        </is>
      </c>
      <c r="E5" s="43" t="n"/>
      <c r="F5" s="43" t="n">
        <v>11</v>
      </c>
      <c r="G5" s="130" t="n">
        <v>2025</v>
      </c>
      <c r="H5" s="41" t="inlineStr">
        <is>
          <t>Data Mining–Based Model for Computer-Aided Diagnosis of Autism and Gelotophobia: Mixed Methods Deep Learning Approach</t>
        </is>
      </c>
      <c r="I5" s="43" t="inlineStr">
        <is>
          <t>Mohamed Eldawansy and Hazem El Bakry and Samaa M Shohieb</t>
        </is>
      </c>
      <c r="J5" s="43" t="inlineStr">
        <is>
          <t>10.2196/72115</t>
        </is>
      </c>
      <c r="K5" s="41" t="inlineStr">
        <is>
          <t>JMIR Formative Research</t>
        </is>
      </c>
      <c r="L5" s="43" t="inlineStr">
        <is>
          <t>https://formative.jmir.org/2026/1/e91833</t>
        </is>
      </c>
      <c r="M5" s="41" t="inlineStr">
        <is>
          <t>El artículo ya está en los 276 y tiene una expresión de preocupación posterior (DOI 10.2196/91833). No cambia N automáticamente, pero requiere bandera de integridad.</t>
        </is>
      </c>
      <c r="N5" s="43" t="inlineStr">
        <is>
          <t>doi:10.2196/72115</t>
        </is>
      </c>
    </row>
    <row r="6" ht="32" customHeight="1">
      <c r="A6" s="130" t="n">
        <v>55</v>
      </c>
      <c r="B6" s="43" t="inlineStr">
        <is>
          <t>already_in_current_276</t>
        </is>
      </c>
      <c r="C6" s="41" t="inlineStr">
        <is>
          <t>No agregar: ya está en los 276</t>
        </is>
      </c>
      <c r="D6" s="41" t="inlineStr">
        <is>
          <t>Coincidencia por DOI o título normalizado con el corpus analítico vigente de 276 estudios.</t>
        </is>
      </c>
      <c r="E6" s="43" t="n"/>
      <c r="F6" s="43" t="n">
        <v>83</v>
      </c>
      <c r="G6" s="130" t="n">
        <v>2025</v>
      </c>
      <c r="H6" s="41" t="inlineStr">
        <is>
          <t>Converging Representations of Attention-Deficit/Hyperactivity Disorder and Autism on Social Media: Linguistic and Topic Analysis of Trends in Reddit Data</t>
        </is>
      </c>
      <c r="I6" s="43" t="inlineStr">
        <is>
          <t>Jemima Kang and Nick Haslam and Mike Conway</t>
        </is>
      </c>
      <c r="J6" s="43" t="inlineStr">
        <is>
          <t>10.2196/70914</t>
        </is>
      </c>
      <c r="K6" s="41" t="inlineStr">
        <is>
          <t>Journal of Medical Internet Research</t>
        </is>
      </c>
      <c r="L6" s="43" t="inlineStr">
        <is>
          <t>https://www.sciencedirect.com/science/article/pii/S1438887125007150</t>
        </is>
      </c>
      <c r="M6" s="41" t="str"/>
      <c r="N6" s="43" t="inlineStr">
        <is>
          <t>doi:10.2196/70914</t>
        </is>
      </c>
    </row>
    <row r="7" ht="32" customHeight="1">
      <c r="A7" s="130" t="n">
        <v>72</v>
      </c>
      <c r="B7" s="43" t="inlineStr">
        <is>
          <t>already_in_current_276</t>
        </is>
      </c>
      <c r="C7" s="41" t="inlineStr">
        <is>
          <t>No agregar: ya está en los 276</t>
        </is>
      </c>
      <c r="D7" s="41" t="inlineStr">
        <is>
          <t>Coincidencia por DOI o título normalizado con el corpus analítico vigente de 276 estudios.</t>
        </is>
      </c>
      <c r="E7" s="43" t="n"/>
      <c r="F7" s="43" t="n">
        <v>32</v>
      </c>
      <c r="G7" s="130" t="n">
        <v>2025</v>
      </c>
      <c r="H7" s="41" t="inlineStr">
        <is>
          <t>ASD-GraphNet: A novel graph learning approach for Autism Spectrum Disorder diagnosis using fMRI data</t>
        </is>
      </c>
      <c r="I7" s="43" t="inlineStr">
        <is>
          <t>Mina Zeraati and Amirehsan Davoodi</t>
        </is>
      </c>
      <c r="J7" s="43" t="inlineStr">
        <is>
          <t>10.1016/j.compbiomed.2025.110723</t>
        </is>
      </c>
      <c r="K7" s="41" t="inlineStr">
        <is>
          <t>Computers in Biology and Medicine</t>
        </is>
      </c>
      <c r="L7" s="43" t="inlineStr">
        <is>
          <t>https://www.sciencedirect.com/science/article/pii/S0010482525010741</t>
        </is>
      </c>
      <c r="M7" s="41" t="str"/>
      <c r="N7" s="43" t="inlineStr">
        <is>
          <t>doi:10.1016/j.compbiomed.2025.110723</t>
        </is>
      </c>
    </row>
    <row r="8" ht="32" customHeight="1">
      <c r="A8" s="130" t="n">
        <v>80</v>
      </c>
      <c r="B8" s="43" t="inlineStr">
        <is>
          <t>already_in_current_276</t>
        </is>
      </c>
      <c r="C8" s="41" t="inlineStr">
        <is>
          <t>No agregar: ya está en los 276</t>
        </is>
      </c>
      <c r="D8" s="41" t="inlineStr">
        <is>
          <t>Coincidencia por DOI o título normalizado con el corpus analítico vigente de 276 estudios.</t>
        </is>
      </c>
      <c r="E8" s="43" t="n"/>
      <c r="F8" s="43" t="n">
        <v>285</v>
      </c>
      <c r="G8" s="130" t="n">
        <v>2025</v>
      </c>
      <c r="H8" s="41" t="inlineStr">
        <is>
          <t>Exploring pesticide risk in autism via integrative machine learning and network toxicology</t>
        </is>
      </c>
      <c r="I8" s="43" t="inlineStr">
        <is>
          <t>Ling Qi and Jingran Yang and Qiao Niu and Jianan Li</t>
        </is>
      </c>
      <c r="J8" s="43" t="inlineStr">
        <is>
          <t>10.1016/j.ecoenv.2025.118233</t>
        </is>
      </c>
      <c r="K8" s="41" t="inlineStr">
        <is>
          <t>Ecotoxicology and Environmental Safety</t>
        </is>
      </c>
      <c r="L8" s="43" t="inlineStr">
        <is>
          <t>https://www.sciencedirect.com/science/article/pii/S014765132500569X</t>
        </is>
      </c>
      <c r="M8" s="41" t="str"/>
      <c r="N8" s="43" t="inlineStr">
        <is>
          <t>doi:10.1016/j.ecoenv.2025.118233</t>
        </is>
      </c>
    </row>
    <row r="9" ht="32" customHeight="1">
      <c r="A9" s="130" t="n">
        <v>106</v>
      </c>
      <c r="B9" s="43" t="inlineStr">
        <is>
          <t>already_in_current_276</t>
        </is>
      </c>
      <c r="C9" s="41" t="inlineStr">
        <is>
          <t>No agregar: ya está en los 276</t>
        </is>
      </c>
      <c r="D9" s="41" t="inlineStr">
        <is>
          <t>Coincidencia por DOI o título normalizado con el corpus analítico vigente de 276 estudios.</t>
        </is>
      </c>
      <c r="E9" s="43" t="n"/>
      <c r="F9" s="43" t="n">
        <v>266</v>
      </c>
      <c r="G9" s="130" t="n">
        <v>2025</v>
      </c>
      <c r="H9" s="41" t="inlineStr">
        <is>
          <t>Prenatal exposure to criteria air pollution and traffic-related air toxics and risk of autism spectrum disorder: A population-based cohort study of California births (1990–2018)</t>
        </is>
      </c>
      <c r="I9" s="43" t="inlineStr">
        <is>
          <t>Karl O'Sharkey and Sanjali Mitra and Ting Chow and Seung a. Paik and Laura Thompson and Jason Su and Myles Cockburn and Beate Ritz</t>
        </is>
      </c>
      <c r="J9" s="43" t="inlineStr">
        <is>
          <t>10.1016/j.envint.2025.109562</t>
        </is>
      </c>
      <c r="K9" s="41" t="inlineStr">
        <is>
          <t>Environment International</t>
        </is>
      </c>
      <c r="L9" s="43" t="inlineStr">
        <is>
          <t>https://www.sciencedirect.com/science/article/pii/S0160412025003137</t>
        </is>
      </c>
      <c r="M9" s="41" t="str"/>
      <c r="N9" s="43" t="inlineStr">
        <is>
          <t>doi:10.1016/j.envint.2025.109562</t>
        </is>
      </c>
    </row>
    <row r="10" ht="32" customHeight="1">
      <c r="A10" s="130" t="n">
        <v>114</v>
      </c>
      <c r="B10" s="43" t="inlineStr">
        <is>
          <t>already_in_current_276</t>
        </is>
      </c>
      <c r="C10" s="41" t="inlineStr">
        <is>
          <t>No agregar: ya está en los 276</t>
        </is>
      </c>
      <c r="D10" s="41" t="inlineStr">
        <is>
          <t>Coincidencia por DOI o título normalizado con el corpus analítico vigente de 276 estudios.</t>
        </is>
      </c>
      <c r="E10" s="43" t="n"/>
      <c r="F10" s="43" t="n">
        <v>27</v>
      </c>
      <c r="G10" s="130" t="n">
        <v>2025</v>
      </c>
      <c r="H10" s="41" t="inlineStr">
        <is>
          <t>An analytics-driven model for identifying autism spectrum disorder using eye tracking</t>
        </is>
      </c>
      <c r="I10" s="43" t="inlineStr">
        <is>
          <t>Deblina Mazumder Setu</t>
        </is>
      </c>
      <c r="J10" s="43" t="inlineStr">
        <is>
          <t>10.1016/j.health.2025.100409</t>
        </is>
      </c>
      <c r="K10" s="41" t="inlineStr">
        <is>
          <t>Healthcare Analytics</t>
        </is>
      </c>
      <c r="L10" s="43" t="inlineStr">
        <is>
          <t>https://www.sciencedirect.com/science/article/pii/S2772442525000280</t>
        </is>
      </c>
      <c r="M10" s="41" t="str"/>
      <c r="N10" s="43" t="inlineStr">
        <is>
          <t>doi:10.1016/j.health.2025.100409</t>
        </is>
      </c>
    </row>
    <row r="11" ht="32" customHeight="1">
      <c r="A11" s="130" t="n">
        <v>193</v>
      </c>
      <c r="B11" s="43" t="inlineStr">
        <is>
          <t>already_in_current_276</t>
        </is>
      </c>
      <c r="C11" s="41" t="inlineStr">
        <is>
          <t>No agregar: ya está en los 276</t>
        </is>
      </c>
      <c r="D11" s="41" t="inlineStr">
        <is>
          <t>Coincidencia por DOI o título normalizado con el corpus analítico vigente de 276 estudios.</t>
        </is>
      </c>
      <c r="E11" s="43" t="n"/>
      <c r="F11" s="43" t="n">
        <v>142</v>
      </c>
      <c r="G11" s="130" t="n">
        <v>2025</v>
      </c>
      <c r="H11" s="41" t="inlineStr">
        <is>
          <t>AV-FOS: Transformer-Based Audio-Visual Multimodal Interaction Style Recognition for Children With Autism Using the Revised Family Observation Schedule 3rd Edition (FOS-R-III)</t>
        </is>
      </c>
      <c r="I11" s="43" t="inlineStr">
        <is>
          <t>Zhenhao Zhao and Eunsun Chung and Kyong Mee Chung and Chung Hyuk Park</t>
        </is>
      </c>
      <c r="J11" s="43" t="inlineStr">
        <is>
          <t>10.1109/JBHI.2025.3542066</t>
        </is>
      </c>
      <c r="K11" s="41" t="inlineStr">
        <is>
          <t>IEEE Journal of Biomedical and Health Informatics</t>
        </is>
      </c>
      <c r="L11" s="43" t="inlineStr">
        <is>
          <t>https://doi.org/10.1109/JBHI.2025.3542066</t>
        </is>
      </c>
      <c r="M11" s="41" t="str"/>
      <c r="N11" s="43" t="inlineStr">
        <is>
          <t>doi:10.1109/jbhi.2025.3542066</t>
        </is>
      </c>
    </row>
    <row r="12" ht="32" customHeight="1">
      <c r="A12" s="130" t="n">
        <v>194</v>
      </c>
      <c r="B12" s="43" t="inlineStr">
        <is>
          <t>duplicate_within_export</t>
        </is>
      </c>
      <c r="C12" s="41" t="inlineStr">
        <is>
          <t>No agregar: duplicado interno</t>
        </is>
      </c>
      <c r="D12" s="41" t="inlineStr">
        <is>
          <t>Mismo DOI o título que otro registro anterior de esta exportación.</t>
        </is>
      </c>
      <c r="E12" s="43" t="n">
        <v>154</v>
      </c>
      <c r="F12" s="43" t="n"/>
      <c r="G12" s="130" t="n">
        <v>2026</v>
      </c>
      <c r="H12" s="41" t="inlineStr">
        <is>
          <t>A two-step temporal data augmentation and supervised learning framework for predicting autism diagnosis at 36 months in patients with tuberous sclerosis complex</t>
        </is>
      </c>
      <c r="I12" s="43" t="inlineStr">
        <is>
          <t>Cancan Zhang and Runqiu Wang and Jamie K Capal and Siddharth Srivastava and Rajna Filip-Dhima and E Martina Bebin and Darcy A Krueger and Hope Northrup and Joyce Y Wu and Simon K Warfield and Mustafa Sahin and Bo Zhang</t>
        </is>
      </c>
      <c r="J12" s="43" t="inlineStr">
        <is>
          <t>10.1016/j.compbiomed.2026.111719</t>
        </is>
      </c>
      <c r="K12" s="41" t="inlineStr">
        <is>
          <t>Computers in Biology and Medicine</t>
        </is>
      </c>
      <c r="L12" s="43" t="inlineStr">
        <is>
          <t>https://doi.org/10.1016/j.compbiomed.2026.111719</t>
        </is>
      </c>
      <c r="M12" s="41" t="str"/>
      <c r="N12" s="43" t="inlineStr">
        <is>
          <t>doi:10.1016/j.compbiomed.2026.111719</t>
        </is>
      </c>
    </row>
    <row r="13" ht="32" customHeight="1">
      <c r="A13" s="130" t="n">
        <v>202</v>
      </c>
      <c r="B13" s="43" t="inlineStr">
        <is>
          <t>duplicate_within_export</t>
        </is>
      </c>
      <c r="C13" s="41" t="inlineStr">
        <is>
          <t>No agregar: duplicado interno</t>
        </is>
      </c>
      <c r="D13" s="41" t="inlineStr">
        <is>
          <t>Mismo DOI o título que otro registro anterior de esta exportación.</t>
        </is>
      </c>
      <c r="E13" s="43" t="n">
        <v>149</v>
      </c>
      <c r="F13" s="43" t="n"/>
      <c r="G13" s="130" t="n">
        <v>2026</v>
      </c>
      <c r="H13" s="41" t="inlineStr">
        <is>
          <t>A new approach in autism diagnosis: Evaluating natural interaction using point of view (POV) glasses</t>
        </is>
      </c>
      <c r="I13" s="43" t="inlineStr">
        <is>
          <t>Hakan Kayış and Murat Çelik and Çınar Gedizlioğlu and Elif Kayış and Cumhur Aydemir and Arda Hatipoğlu and Seda Sarı and Nurhak Dogan and Elif Mumcu and Rabia Arı and Burcu Özbaran</t>
        </is>
      </c>
      <c r="J13" s="43" t="inlineStr">
        <is>
          <t>10.1016/j.ajp.2025.104798</t>
        </is>
      </c>
      <c r="K13" s="41" t="inlineStr">
        <is>
          <t>Asian Journal of Psychiatry</t>
        </is>
      </c>
      <c r="L13" s="43" t="inlineStr">
        <is>
          <t>https://doi.org/10.1016/j.ajp.2025.104798</t>
        </is>
      </c>
      <c r="M13" s="41" t="str"/>
      <c r="N13" s="43" t="inlineStr">
        <is>
          <t>doi:10.1016/j.ajp.2025.104798</t>
        </is>
      </c>
    </row>
    <row r="14" ht="32" customHeight="1">
      <c r="A14" s="130" t="n">
        <v>205</v>
      </c>
      <c r="B14" s="43" t="inlineStr">
        <is>
          <t>already_in_current_276</t>
        </is>
      </c>
      <c r="C14" s="41" t="inlineStr">
        <is>
          <t>No agregar: ya está en los 276</t>
        </is>
      </c>
      <c r="D14" s="41" t="inlineStr">
        <is>
          <t>Coincidencia por DOI o título normalizado con el corpus analítico vigente de 276 estudios.</t>
        </is>
      </c>
      <c r="E14" s="43" t="n"/>
      <c r="F14" s="43" t="n">
        <v>224</v>
      </c>
      <c r="G14" s="130" t="n">
        <v>2025</v>
      </c>
      <c r="H14" s="41" t="inlineStr">
        <is>
          <t>An ensemble classifier for emotion classification from EEG and GSR signals for autism detection</t>
        </is>
      </c>
      <c r="I14" s="43" t="inlineStr">
        <is>
          <t>Soshya Joshi and Srinivas LNB</t>
        </is>
      </c>
      <c r="J14" s="43" t="inlineStr">
        <is>
          <t>10.1016/j.cmpb.2025.108921</t>
        </is>
      </c>
      <c r="K14" s="41" t="inlineStr">
        <is>
          <t>Computer Methods and Programs in Biomedicine</t>
        </is>
      </c>
      <c r="L14" s="43" t="inlineStr">
        <is>
          <t>https://doi.org/10.1016/j.cmpb.2025.108921</t>
        </is>
      </c>
      <c r="M14" s="41" t="str"/>
      <c r="N14" s="43" t="inlineStr">
        <is>
          <t>doi:10.1016/j.cmpb.2025.108921</t>
        </is>
      </c>
    </row>
    <row r="15" ht="32" customHeight="1">
      <c r="A15" s="130" t="n">
        <v>207</v>
      </c>
      <c r="B15" s="43" t="inlineStr">
        <is>
          <t>duplicate_within_export</t>
        </is>
      </c>
      <c r="C15" s="41" t="inlineStr">
        <is>
          <t>No agregar: duplicado interno</t>
        </is>
      </c>
      <c r="D15" s="41" t="inlineStr">
        <is>
          <t>Mismo DOI o título que otro registro anterior de esta exportación.</t>
        </is>
      </c>
      <c r="E15" s="43" t="n">
        <v>172</v>
      </c>
      <c r="F15" s="43" t="n"/>
      <c r="G15" s="130" t="n">
        <v>2026</v>
      </c>
      <c r="H15" s="41" t="inlineStr">
        <is>
          <t>Evaluating Public Sentiment on Attention-Deficit/Hyperactivity Disorder and Autism Spectrum Disorder Compared With Other Mental Health Disorders From Posts on X (Formerly Known as Twitter): Longitudinal Analysis.</t>
        </is>
      </c>
      <c r="I15" s="43" t="inlineStr">
        <is>
          <t>Vitor Tiosso Batistetti and Facundo G Sanchez and Andrea Varaona and Francisco Lara-Abelenda and Mariana Pinto da Costa and Juan Pablo Chart-Pascual and Alberto Rodriguez-Quiroga and Javier Quintero and Miguel Angel Alvarez-Mon</t>
        </is>
      </c>
      <c r="J15" s="43" t="inlineStr">
        <is>
          <t>10.2196/74440</t>
        </is>
      </c>
      <c r="K15" s="41" t="inlineStr">
        <is>
          <t>JMIR infodemiology</t>
        </is>
      </c>
      <c r="L15" s="43" t="inlineStr">
        <is>
          <t>http://www.ncbi.nlm.nih.gov/pubmed/41955613 http://www.pubmedcentral.nih.gov/articlerender.fcgi?artid=PMC13107104</t>
        </is>
      </c>
      <c r="M15" s="41" t="str"/>
      <c r="N15" s="43" t="inlineStr">
        <is>
          <t>doi:10.2196/74440</t>
        </is>
      </c>
    </row>
    <row r="16" ht="32" customHeight="1">
      <c r="A16" s="130" t="n">
        <v>219</v>
      </c>
      <c r="B16" s="43" t="inlineStr">
        <is>
          <t>duplicate_within_export</t>
        </is>
      </c>
      <c r="C16" s="41" t="inlineStr">
        <is>
          <t>No agregar: duplicado interno</t>
        </is>
      </c>
      <c r="D16" s="41" t="inlineStr">
        <is>
          <t>Mismo DOI o título que otro registro anterior de esta exportación.</t>
        </is>
      </c>
      <c r="E16" s="43" t="n">
        <v>179</v>
      </c>
      <c r="F16" s="43" t="n"/>
      <c r="G16" s="130" t="n">
        <v>2025</v>
      </c>
      <c r="H16" s="41" t="inlineStr">
        <is>
          <t>Free Water Corrected Diffusion Magnetic Resonance Imaging Reveals Microstructural Alterations in Corpus Callosum Subregions of Preschool Children With Autism</t>
        </is>
      </c>
      <c r="I16" s="43" t="inlineStr">
        <is>
          <t>Doudou Cao and Litong Ni and Qi Qi and Lan Zhou and Junyi Wang and Yijie Li and Wei Zhang and Jiayan Wei and Yixiu Luo and Yi Wang and Fan Zhang and Shijun Li</t>
        </is>
      </c>
      <c r="J16" s="43" t="inlineStr">
        <is>
          <t>10.1002/HBM.70435</t>
        </is>
      </c>
      <c r="K16" s="41" t="inlineStr">
        <is>
          <t>Human Brain Mapping</t>
        </is>
      </c>
      <c r="L16" s="43" t="inlineStr">
        <is>
          <t>https://doi.org/10.1002/HBM.70435</t>
        </is>
      </c>
      <c r="M16" s="41" t="str"/>
      <c r="N16" s="43" t="inlineStr">
        <is>
          <t>doi:10.1002/hbm.70435</t>
        </is>
      </c>
    </row>
    <row r="17" ht="32" customHeight="1">
      <c r="A17" s="130" t="n">
        <v>225</v>
      </c>
      <c r="B17" s="43" t="inlineStr">
        <is>
          <t>already_in_current_276</t>
        </is>
      </c>
      <c r="C17" s="41" t="inlineStr">
        <is>
          <t>No agregar: ya está en los 276</t>
        </is>
      </c>
      <c r="D17" s="41" t="inlineStr">
        <is>
          <t>Coincidencia por DOI o título normalizado con el corpus analítico vigente de 276 estudios.</t>
        </is>
      </c>
      <c r="E17" s="43" t="n"/>
      <c r="F17" s="43" t="n">
        <v>299</v>
      </c>
      <c r="G17" s="130" t="n">
        <v>2025</v>
      </c>
      <c r="H17" s="41" t="inlineStr">
        <is>
          <t>Three-dimensional quantification of oxytocin neurons in the hypothalamic paraventricular nucleus reveals sex- and subregion-specific differences in two genetic mouse models of autism</t>
        </is>
      </c>
      <c r="I17" s="43" t="inlineStr">
        <is>
          <t>Aishwarya Patwardhan and Siyao Li and Jessica Chen and Katrina Y Choe</t>
        </is>
      </c>
      <c r="J17" s="43" t="inlineStr">
        <is>
          <t>10.1111/JNE.70092</t>
        </is>
      </c>
      <c r="K17" s="41" t="inlineStr">
        <is>
          <t>Journal of Neuroendocrinology</t>
        </is>
      </c>
      <c r="L17" s="43" t="inlineStr">
        <is>
          <t>https://doi.org/10.1111/JNE.70092</t>
        </is>
      </c>
      <c r="M17" s="41" t="str"/>
      <c r="N17" s="43" t="inlineStr">
        <is>
          <t>doi:10.1111/jne.70092</t>
        </is>
      </c>
    </row>
    <row r="18" ht="32" customHeight="1">
      <c r="A18" s="130" t="n">
        <v>234</v>
      </c>
      <c r="B18" s="43" t="inlineStr">
        <is>
          <t>duplicate_within_export</t>
        </is>
      </c>
      <c r="C18" s="41" t="inlineStr">
        <is>
          <t>No agregar: duplicado interno</t>
        </is>
      </c>
      <c r="D18" s="41" t="inlineStr">
        <is>
          <t>Mismo DOI o título que otro registro anterior de esta exportación.</t>
        </is>
      </c>
      <c r="E18" s="43" t="n">
        <v>215</v>
      </c>
      <c r="F18" s="43" t="n"/>
      <c r="G18" s="130" t="n">
        <v>2026</v>
      </c>
      <c r="H18" s="41" t="inlineStr">
        <is>
          <t>Integrated transcriptomic and clinical analysis of autism spectrum disorder reveals structured heterogeneity and links Methyl-CpG Binding Domain Protein 2 expression with symptom severity</t>
        </is>
      </c>
      <c r="I18" s="43" t="inlineStr">
        <is>
          <t>Wasana Yuwattana and Chayanit Poolcharoen and Thanit Saeliw and Marlieke Lisanne van Erp and Songphon Kanlayaprasit and Natchaya Vanwong and Valerie W Hu and Pon Trairatvorakul and Weerasak Chonchaiya and Kim Anh Lê Cao and Tewarit Sarachana</t>
        </is>
      </c>
      <c r="J18" s="43" t="inlineStr">
        <is>
          <t>10.1111/PCN.70065</t>
        </is>
      </c>
      <c r="K18" s="41" t="inlineStr">
        <is>
          <t>Psychiatry and Clinical Neurosciences</t>
        </is>
      </c>
      <c r="L18" s="43" t="inlineStr">
        <is>
          <t>https://doi.org/10.1111/PCN.70065</t>
        </is>
      </c>
      <c r="M18" s="41" t="str"/>
      <c r="N18" s="43" t="inlineStr">
        <is>
          <t>doi:10.1111/pcn.70065</t>
        </is>
      </c>
    </row>
    <row r="19" ht="32" customHeight="1">
      <c r="A19" s="130" t="n">
        <v>241</v>
      </c>
      <c r="B19" s="43" t="inlineStr">
        <is>
          <t>duplicate_within_export</t>
        </is>
      </c>
      <c r="C19" s="41" t="inlineStr">
        <is>
          <t>No agregar: duplicado interno</t>
        </is>
      </c>
      <c r="D19" s="41" t="inlineStr">
        <is>
          <t>Mismo DOI o título que otro registro anterior de esta exportación.</t>
        </is>
      </c>
      <c r="E19" s="43" t="n">
        <v>198</v>
      </c>
      <c r="F19" s="43" t="n"/>
      <c r="G19" s="130" t="n">
        <v>2026</v>
      </c>
      <c r="H19" s="41" t="inlineStr">
        <is>
          <t>A Multimodal AI Framework for Early Autism Identification Using CbRNN–Ensemble Modelling and Advanced NCIAPPF-Based Temporal Encoding</t>
        </is>
      </c>
      <c r="I19" s="43" t="inlineStr">
        <is>
          <t>Indhu Bonthala and Sravanthi Chadubudhi and Sreeja Linga and Shaik Khasim Saheb</t>
        </is>
      </c>
      <c r="J19" s="43" t="inlineStr">
        <is>
          <t>10.1002/JDN.70117</t>
        </is>
      </c>
      <c r="K19" s="41" t="inlineStr">
        <is>
          <t>International Journal of Developmental Neuroscience</t>
        </is>
      </c>
      <c r="L19" s="43" t="inlineStr">
        <is>
          <t>https://doi.org/10.1002/JDN.70117</t>
        </is>
      </c>
      <c r="M19" s="41" t="str"/>
      <c r="N19" s="43" t="inlineStr">
        <is>
          <t>doi:10.1002/jdn.70117</t>
        </is>
      </c>
    </row>
    <row r="20" ht="32" customHeight="1">
      <c r="A20" s="130" t="n">
        <v>245</v>
      </c>
      <c r="B20" s="43" t="inlineStr">
        <is>
          <t>duplicate_within_export</t>
        </is>
      </c>
      <c r="C20" s="41" t="inlineStr">
        <is>
          <t>No agregar: duplicado interno</t>
        </is>
      </c>
      <c r="D20" s="41" t="inlineStr">
        <is>
          <t>Mismo DOI o título que otro registro anterior de esta exportación.</t>
        </is>
      </c>
      <c r="E20" s="43" t="n">
        <v>173</v>
      </c>
      <c r="F20" s="43" t="n"/>
      <c r="G20" s="130" t="n">
        <v>2025</v>
      </c>
      <c r="H20" s="41" t="inlineStr">
        <is>
          <t>From Click to Chat: A Comparative, Bilingual Study of Autism-Related Information on Websites and General-Purpose AI Chatbots (Preprint)</t>
        </is>
      </c>
      <c r="I20" s="43" t="inlineStr">
        <is>
          <t>Valentin Nădășan and Ciprian-Rareș Păroiu and Alexandra Neguțescu and Elena-Gabriela Strete</t>
        </is>
      </c>
      <c r="J20" s="43" t="inlineStr">
        <is>
          <t>10.2196/85196</t>
        </is>
      </c>
      <c r="K20" s="41" t="inlineStr">
        <is>
          <t>JMIR Formative Research</t>
        </is>
      </c>
      <c r="L20" s="43" t="inlineStr">
        <is>
          <t>https://www.sciencedirect.com/science/article/pii/S2561326X26005287</t>
        </is>
      </c>
      <c r="M20" s="41" t="str"/>
      <c r="N20" s="43" t="inlineStr">
        <is>
          <t>doi:10.2196/85196</t>
        </is>
      </c>
    </row>
    <row r="21" ht="32" customHeight="1">
      <c r="A21" s="130" t="n">
        <v>256</v>
      </c>
      <c r="B21" s="43" t="inlineStr">
        <is>
          <t>duplicate_within_export</t>
        </is>
      </c>
      <c r="C21" s="41" t="inlineStr">
        <is>
          <t>No agregar: duplicado interno</t>
        </is>
      </c>
      <c r="D21" s="41" t="inlineStr">
        <is>
          <t>Mismo DOI o título que otro registro anterior de esta exportación.</t>
        </is>
      </c>
      <c r="E21" s="43" t="n">
        <v>172</v>
      </c>
      <c r="F21" s="43" t="n"/>
      <c r="G21" s="130" t="n">
        <v>2026</v>
      </c>
      <c r="H21" s="41" t="inlineStr">
        <is>
          <t>Evaluating Public Sentiment on Attention-Deficit/Hyperactivity Disorder and Autism Spectrum Disorder Compared With Other Mental Health Disorders From Posts on X (Formerly Known as Twitter): Longitudinal Analysis</t>
        </is>
      </c>
      <c r="I21" s="43" t="inlineStr">
        <is>
          <t>Vitor Tiosso Batistetti and Facundo G Sanchez and Andrea Varaona and Francisco Lara-Abelenda and Mariana Pinto da Costa and Juan Pablo Chart-Pascual and Alberto Rodriguez-Quiroga and Javier Quintero and Miguel Angel Alvarez-Mon</t>
        </is>
      </c>
      <c r="J21" s="43" t="inlineStr">
        <is>
          <t>10.2196/74440</t>
        </is>
      </c>
      <c r="K21" s="41" t="inlineStr">
        <is>
          <t>JMIR Infodemiology</t>
        </is>
      </c>
      <c r="L21" s="43" t="inlineStr">
        <is>
          <t>https://www.sciencedirect.com/science/article/pii/S2564189126000150</t>
        </is>
      </c>
      <c r="M21" s="41" t="str"/>
      <c r="N21" s="43" t="inlineStr">
        <is>
          <t>doi:10.2196/74440</t>
        </is>
      </c>
    </row>
    <row r="22" ht="32" customHeight="1">
      <c r="A22" s="130" t="n">
        <v>258</v>
      </c>
      <c r="B22" s="43" t="inlineStr">
        <is>
          <t>duplicate_within_export</t>
        </is>
      </c>
      <c r="C22" s="41" t="inlineStr">
        <is>
          <t>No agregar: duplicado interno</t>
        </is>
      </c>
      <c r="D22" s="41" t="inlineStr">
        <is>
          <t>Mismo DOI o título que otro registro anterior de esta exportación.</t>
        </is>
      </c>
      <c r="E22" s="43" t="n">
        <v>166</v>
      </c>
      <c r="F22" s="43" t="n"/>
      <c r="G22" s="130" t="n">
        <v>2026</v>
      </c>
      <c r="H22" s="41" t="inlineStr">
        <is>
          <t>Feasibility and Acceptability of AI-Powered Tools for Early Autism Screening in Egypt: Semistructured Focus Group Study</t>
        </is>
      </c>
      <c r="I22" s="43" t="inlineStr">
        <is>
          <t>Pratheepan Yogarajah and Ammal M Metwally and Priyanka Chaurasia and Ghada A Elshaarawy and Shereen M El Khateeb and Engy A Ashaat and Amal Elsaeid and Nahed A Elghareeb and Amira S ElRifay</t>
        </is>
      </c>
      <c r="J22" s="43" t="inlineStr">
        <is>
          <t>10.2196/82564</t>
        </is>
      </c>
      <c r="K22" s="41" t="inlineStr">
        <is>
          <t>Journal of Medical Internet Research</t>
        </is>
      </c>
      <c r="L22" s="43" t="inlineStr">
        <is>
          <t>https://doi.org/10.2196/82564</t>
        </is>
      </c>
      <c r="M22" s="41" t="str"/>
      <c r="N22" s="43" t="inlineStr">
        <is>
          <t>doi:10.2196/82564</t>
        </is>
      </c>
    </row>
    <row r="23" ht="32" customHeight="1">
      <c r="A23" s="130" t="n">
        <v>264</v>
      </c>
      <c r="B23" s="43" t="inlineStr">
        <is>
          <t>duplicate_within_export</t>
        </is>
      </c>
      <c r="C23" s="41" t="inlineStr">
        <is>
          <t>No agregar: duplicado interno</t>
        </is>
      </c>
      <c r="D23" s="41" t="inlineStr">
        <is>
          <t>Mismo DOI o título que otro registro anterior de esta exportación.</t>
        </is>
      </c>
      <c r="E23" s="43" t="n">
        <v>222</v>
      </c>
      <c r="F23" s="43" t="n"/>
      <c r="G23" s="130" t="n">
        <v>2026</v>
      </c>
      <c r="H23" s="41" t="inlineStr">
        <is>
          <t>Adaptive network based fuzzy inference system efficientnet for autism spectrum disorder detection with optimization based pivotal region extraction</t>
        </is>
      </c>
      <c r="I23" s="43" t="inlineStr">
        <is>
          <t>Satish Muppidi and Kishore Bhamidipati and Grandhi Siva Sankar and Anupkumar M Bongale and Ramesh Babu P</t>
        </is>
      </c>
      <c r="J23" s="43" t="inlineStr">
        <is>
          <t>10.1016/j.pscychresns.2025.112109</t>
        </is>
      </c>
      <c r="K23" s="41" t="inlineStr">
        <is>
          <t>Psychiatry Research - Neuroimaging</t>
        </is>
      </c>
      <c r="L23" s="43" t="inlineStr">
        <is>
          <t>https://www.sciencedirect.com/science/article/pii/S0925492725001647</t>
        </is>
      </c>
      <c r="M23" s="41" t="str"/>
      <c r="N23" s="43" t="inlineStr">
        <is>
          <t>doi:10.1016/j.pscychresns.2025.112109</t>
        </is>
      </c>
    </row>
    <row r="24" ht="32" customHeight="1">
      <c r="A24" s="130" t="n">
        <v>265</v>
      </c>
      <c r="B24" s="43" t="inlineStr">
        <is>
          <t>duplicate_within_export</t>
        </is>
      </c>
      <c r="C24" s="41" t="inlineStr">
        <is>
          <t>No agregar: duplicado interno</t>
        </is>
      </c>
      <c r="D24" s="41" t="inlineStr">
        <is>
          <t>Mismo DOI o título que otro registro anterior de esta exportación.</t>
        </is>
      </c>
      <c r="E24" s="43" t="n">
        <v>218</v>
      </c>
      <c r="F24" s="43" t="n"/>
      <c r="G24" s="130" t="n">
        <v>2026</v>
      </c>
      <c r="H24" s="41" t="inlineStr">
        <is>
          <t>A Robust Computational Framework for Autism Spectrum Disorder Identification Using Optimized Image Processing and Hybrid Learning Models</t>
        </is>
      </c>
      <c r="I24" s="43" t="inlineStr">
        <is>
          <t>A Kanchana and Rashmitha Khilar</t>
        </is>
      </c>
      <c r="J24" s="43" t="inlineStr">
        <is>
          <t>10.1002/DNEU.70028</t>
        </is>
      </c>
      <c r="K24" s="41" t="inlineStr">
        <is>
          <t>Developmental Neurobiology</t>
        </is>
      </c>
      <c r="L24" s="43" t="inlineStr">
        <is>
          <t>https://doi.org/10.1002/DNEU.70028</t>
        </is>
      </c>
      <c r="M24" s="41" t="str"/>
      <c r="N24" s="43" t="inlineStr">
        <is>
          <t>doi:10.1002/dneu.70028</t>
        </is>
      </c>
    </row>
    <row r="25" ht="32" customHeight="1">
      <c r="A25" s="130" t="n">
        <v>267</v>
      </c>
      <c r="B25" s="43" t="inlineStr">
        <is>
          <t>duplicate_within_export</t>
        </is>
      </c>
      <c r="C25" s="41" t="inlineStr">
        <is>
          <t>No agregar: duplicado interno</t>
        </is>
      </c>
      <c r="D25" s="41" t="inlineStr">
        <is>
          <t>Mismo DOI o título que otro registro anterior de esta exportación.</t>
        </is>
      </c>
      <c r="E25" s="43" t="n">
        <v>166</v>
      </c>
      <c r="F25" s="43" t="n"/>
      <c r="G25" s="130" t="n">
        <v>2026</v>
      </c>
      <c r="H25" s="41" t="inlineStr">
        <is>
          <t>Feasibility and Acceptability of AI-Powered Tools for Early Autism Screening in Egypt: Semistructured Focus Group Study</t>
        </is>
      </c>
      <c r="I25" s="43" t="inlineStr">
        <is>
          <t>Pratheepan Yogarajah and Ammal M Metwally and Priyanka Chaurasia and Ghada A Elshaarawy and Shereen M El Khateeb and Engy A Ashaat and Amal Elsaeid and Nahed A Elghareeb and Amira S ElRifay</t>
        </is>
      </c>
      <c r="J25" s="43" t="inlineStr">
        <is>
          <t>10.2196/82564</t>
        </is>
      </c>
      <c r="K25" s="41" t="inlineStr">
        <is>
          <t>Journal of Medical Internet Research</t>
        </is>
      </c>
      <c r="L25" s="43" t="inlineStr">
        <is>
          <t>https://www.sciencedirect.com/science/article/pii/S1438887126003249</t>
        </is>
      </c>
      <c r="M25" s="41" t="str"/>
      <c r="N25" s="43" t="inlineStr">
        <is>
          <t>doi:10.2196/82564</t>
        </is>
      </c>
    </row>
    <row r="26" ht="32" customHeight="1">
      <c r="A26" s="130" t="n">
        <v>272</v>
      </c>
      <c r="B26" s="43" t="inlineStr">
        <is>
          <t>duplicate_within_export</t>
        </is>
      </c>
      <c r="C26" s="41" t="inlineStr">
        <is>
          <t>No agregar: duplicado interno</t>
        </is>
      </c>
      <c r="D26" s="41" t="inlineStr">
        <is>
          <t>Mismo DOI o título que otro registro anterior de esta exportación.</t>
        </is>
      </c>
      <c r="E26" s="43" t="n">
        <v>35</v>
      </c>
      <c r="F26" s="43" t="n"/>
      <c r="G26" s="130" t="n">
        <v>2025</v>
      </c>
      <c r="H26" s="41" t="inlineStr">
        <is>
          <t>Deep Learning Approaches for Classifying Children With and Without Autism Spectrum Disorder Using Inertial Measurement Unit Hand Tracking Data: Comparative Study.</t>
        </is>
      </c>
      <c r="I26" s="43" t="inlineStr">
        <is>
          <t>John Mutersbaugh and Wan-Chun Su and Anjana Bhat and Amir Gandjbakhche</t>
        </is>
      </c>
      <c r="J26" s="43" t="inlineStr">
        <is>
          <t>10.2196/73440</t>
        </is>
      </c>
      <c r="K26" s="41" t="inlineStr">
        <is>
          <t>JMIR medical informatics</t>
        </is>
      </c>
      <c r="L26" s="43" t="inlineStr">
        <is>
          <t>http://www.ncbi.nlm.nih.gov/pubmed/41428363 http://www.pubmedcentral.nih.gov/articlerender.fcgi?artid=PMC12721220</t>
        </is>
      </c>
      <c r="M26" s="41" t="str"/>
      <c r="N26" s="43" t="inlineStr">
        <is>
          <t>doi:10.2196/73440</t>
        </is>
      </c>
    </row>
    <row r="27" ht="32" customHeight="1">
      <c r="A27" s="130" t="n">
        <v>276</v>
      </c>
      <c r="B27" s="43" t="inlineStr">
        <is>
          <t>duplicate_within_export</t>
        </is>
      </c>
      <c r="C27" s="41" t="inlineStr">
        <is>
          <t>No agregar: duplicado interno</t>
        </is>
      </c>
      <c r="D27" s="41" t="inlineStr">
        <is>
          <t>Mismo DOI o título que otro registro anterior de esta exportación.</t>
        </is>
      </c>
      <c r="E27" s="43" t="n">
        <v>238</v>
      </c>
      <c r="F27" s="43" t="n"/>
      <c r="G27" s="130" t="n">
        <v>2026</v>
      </c>
      <c r="H27" s="41" t="inlineStr">
        <is>
          <t>Use of Automation Technologies and Data Mining in Speech Recognition for Autism</t>
        </is>
      </c>
      <c r="I27" s="43" t="inlineStr">
        <is>
          <t>Rongjie Mao and Yuncheng Zhu</t>
        </is>
      </c>
      <c r="J27" s="43" t="inlineStr">
        <is>
          <t>10.1002/brb3.71229</t>
        </is>
      </c>
      <c r="K27" s="41" t="inlineStr">
        <is>
          <t>Brain and Behavior</t>
        </is>
      </c>
      <c r="L27" s="43" t="inlineStr">
        <is>
          <t>https://doi.org/10.1002/brb3.71229</t>
        </is>
      </c>
      <c r="M27" s="41" t="str"/>
      <c r="N27" s="43" t="inlineStr">
        <is>
          <t>doi:10.1002/brb3.71229</t>
        </is>
      </c>
    </row>
    <row r="28" ht="32" customHeight="1">
      <c r="A28" s="130" t="n">
        <v>278</v>
      </c>
      <c r="B28" s="43" t="inlineStr">
        <is>
          <t>duplicate_within_export</t>
        </is>
      </c>
      <c r="C28" s="41" t="inlineStr">
        <is>
          <t>No agregar: duplicado interno</t>
        </is>
      </c>
      <c r="D28" s="41" t="inlineStr">
        <is>
          <t>Mismo DOI o título que otro registro anterior de esta exportación.</t>
        </is>
      </c>
      <c r="E28" s="43" t="n">
        <v>191</v>
      </c>
      <c r="F28" s="43" t="n"/>
      <c r="G28" s="130" t="n">
        <v>2026</v>
      </c>
      <c r="H28" s="41" t="inlineStr">
        <is>
          <t>A functional system-informed graph neural network framework to quantify interpretable brain dysfunction in ASD</t>
        </is>
      </c>
      <c r="I28" s="43" t="inlineStr">
        <is>
          <t>Yong Jiao and Xinxu Wei and Lifang He and Yu Zhang</t>
        </is>
      </c>
      <c r="J28" s="43" t="inlineStr">
        <is>
          <t>10.1016/j.neunet.2025.108295</t>
        </is>
      </c>
      <c r="K28" s="41" t="inlineStr">
        <is>
          <t>Neural Networks</t>
        </is>
      </c>
      <c r="L28" s="43" t="inlineStr">
        <is>
          <t>https://www.sciencedirect.com/science/article/pii/S0893608025011761</t>
        </is>
      </c>
      <c r="M28" s="41" t="str"/>
      <c r="N28" s="43" t="inlineStr">
        <is>
          <t>doi:10.1016/j.neunet.2025.108295</t>
        </is>
      </c>
    </row>
    <row r="29" ht="32" customHeight="1">
      <c r="A29" s="130" t="n">
        <v>282</v>
      </c>
      <c r="B29" s="43" t="inlineStr">
        <is>
          <t>duplicate_within_export</t>
        </is>
      </c>
      <c r="C29" s="41" t="inlineStr">
        <is>
          <t>No agregar: duplicado interno</t>
        </is>
      </c>
      <c r="D29" s="41" t="inlineStr">
        <is>
          <t>Mismo DOI o título que otro registro anterior de esta exportación.</t>
        </is>
      </c>
      <c r="E29" s="43" t="n">
        <v>269</v>
      </c>
      <c r="F29" s="43" t="n"/>
      <c r="G29" s="130" t="n">
        <v>2026</v>
      </c>
      <c r="H29" s="41" t="inlineStr">
        <is>
          <t>Predicting fine motor deficit in autism by measuring brain activities and characterizing motor impairments</t>
        </is>
      </c>
      <c r="I29" s="43" t="inlineStr">
        <is>
          <t>Zaibunnisa L H Malik and Pooja Raundale</t>
        </is>
      </c>
      <c r="J29" s="43" t="inlineStr">
        <is>
          <t>10.1016/j.compbiomed.2026.111470</t>
        </is>
      </c>
      <c r="K29" s="41" t="inlineStr">
        <is>
          <t>Computers in Biology and Medicine</t>
        </is>
      </c>
      <c r="L29" s="43" t="inlineStr">
        <is>
          <t>https://doi.org/10.1016/j.compbiomed.2026.111470</t>
        </is>
      </c>
      <c r="M29" s="41" t="str"/>
      <c r="N29" s="43" t="inlineStr">
        <is>
          <t>doi:10.1016/j.compbiomed.2026.111470</t>
        </is>
      </c>
    </row>
    <row r="30" ht="32" customHeight="1">
      <c r="A30" s="130" t="n">
        <v>284</v>
      </c>
      <c r="B30" s="43" t="inlineStr">
        <is>
          <t>duplicate_within_export</t>
        </is>
      </c>
      <c r="C30" s="41" t="inlineStr">
        <is>
          <t>No agregar: duplicado interno</t>
        </is>
      </c>
      <c r="D30" s="41" t="inlineStr">
        <is>
          <t>Mismo DOI o título que otro registro anterior de esta exportación.</t>
        </is>
      </c>
      <c r="E30" s="43" t="n">
        <v>188</v>
      </c>
      <c r="F30" s="43" t="n"/>
      <c r="G30" s="130" t="n">
        <v>2026</v>
      </c>
      <c r="H30" s="41" t="inlineStr">
        <is>
          <t>Baseline symptom severity and response to multisession cathodal transcranial direct current stimulation in adolescents and young adults with autism: an exploratory analysis</t>
        </is>
      </c>
      <c r="I30" s="43" t="inlineStr">
        <is>
          <t>Melody M Y Chan and Ka Lai Wong and Caroline K S Shea and Divya Saxena and Mei chun Cheung and Agnes S Chan and Yvonne M Y Han</t>
        </is>
      </c>
      <c r="J30" s="43" t="inlineStr">
        <is>
          <t>10.1016/j.jpsychires.2026.03.043</t>
        </is>
      </c>
      <c r="K30" s="41" t="inlineStr">
        <is>
          <t>Journal of Psychiatric Research</t>
        </is>
      </c>
      <c r="L30" s="43" t="inlineStr">
        <is>
          <t>https://www.sciencedirect.com/science/article/pii/S0022395626001998</t>
        </is>
      </c>
      <c r="M30" s="41" t="str"/>
      <c r="N30" s="43" t="inlineStr">
        <is>
          <t>doi:10.1016/j.jpsychires.2026.03.043</t>
        </is>
      </c>
    </row>
    <row r="31" ht="32" customHeight="1">
      <c r="A31" s="130" t="n">
        <v>291</v>
      </c>
      <c r="B31" s="43" t="inlineStr">
        <is>
          <t>duplicate_within_export</t>
        </is>
      </c>
      <c r="C31" s="41" t="inlineStr">
        <is>
          <t>No agregar: duplicado interno</t>
        </is>
      </c>
      <c r="D31" s="41" t="inlineStr">
        <is>
          <t>Mismo DOI o título que otro registro anterior de esta exportación.</t>
        </is>
      </c>
      <c r="E31" s="43" t="n">
        <v>261</v>
      </c>
      <c r="F31" s="43" t="n"/>
      <c r="G31" s="130" t="n">
        <v>2025</v>
      </c>
      <c r="H31" s="41" t="inlineStr">
        <is>
          <t>Artificial Intelligence Networks Combining Histopathology and Machine Learning Can Extract Axon Pathology in Autism Spectrum Disorder</t>
        </is>
      </c>
      <c r="I31" s="43" t="inlineStr">
        <is>
          <t>Arash Yazdanbakhsh and Kim T M Dang and Kelvin Kuang and Tingru Lian and Xuefeng Liu and Songlin Xie and Basilis Zikopoulos</t>
        </is>
      </c>
      <c r="J31" s="43" t="inlineStr">
        <is>
          <t>10.1002/aur.70135</t>
        </is>
      </c>
      <c r="K31" s="41" t="inlineStr">
        <is>
          <t>Autism Research</t>
        </is>
      </c>
      <c r="L31" s="43" t="inlineStr">
        <is>
          <t>https://doi.org/10.1002/aur.70135</t>
        </is>
      </c>
      <c r="M31" s="41" t="str"/>
      <c r="N31" s="43" t="inlineStr">
        <is>
          <t>doi:10.1002/aur.70135</t>
        </is>
      </c>
    </row>
    <row r="32" ht="32" customHeight="1">
      <c r="A32" s="130" t="n">
        <v>297</v>
      </c>
      <c r="B32" s="43" t="inlineStr">
        <is>
          <t>duplicate_within_export</t>
        </is>
      </c>
      <c r="C32" s="41" t="inlineStr">
        <is>
          <t>No agregar: duplicado interno</t>
        </is>
      </c>
      <c r="D32" s="41" t="inlineStr">
        <is>
          <t>Mismo DOI o título que otro registro anterior de esta exportación.</t>
        </is>
      </c>
      <c r="E32" s="43" t="n">
        <v>197</v>
      </c>
      <c r="F32" s="43" t="n"/>
      <c r="G32" s="130" t="n">
        <v>2026</v>
      </c>
      <c r="H32" s="41" t="inlineStr">
        <is>
          <t>Deep learning for autism detection using clinical notes: A comparison of transfer learning for a transparent and black-box approach</t>
        </is>
      </c>
      <c r="I32" s="43" t="inlineStr">
        <is>
          <t>Gondy Leroy and Prakash Bisht and Sai Madhuri Kandula and Nell Maltman and Sydney Rice</t>
        </is>
      </c>
      <c r="J32" s="43" t="inlineStr">
        <is>
          <t>10.1016/j.artmed.2025.103318</t>
        </is>
      </c>
      <c r="K32" s="41" t="inlineStr">
        <is>
          <t>Artificial Intelligence in Medicine</t>
        </is>
      </c>
      <c r="L32" s="43" t="inlineStr">
        <is>
          <t>https://doi.org/10.1016/j.artmed.2025.103318</t>
        </is>
      </c>
      <c r="M32" s="41" t="str"/>
      <c r="N32" s="43" t="inlineStr">
        <is>
          <t>doi:10.1016/j.artmed.2025.103318</t>
        </is>
      </c>
    </row>
    <row r="33" ht="32" customHeight="1">
      <c r="A33" s="130" t="n">
        <v>300</v>
      </c>
      <c r="B33" s="43" t="inlineStr">
        <is>
          <t>duplicate_within_export</t>
        </is>
      </c>
      <c r="C33" s="41" t="inlineStr">
        <is>
          <t>No agregar: duplicado interno</t>
        </is>
      </c>
      <c r="D33" s="41" t="inlineStr">
        <is>
          <t>Mismo DOI o título que otro registro anterior de esta exportación.</t>
        </is>
      </c>
      <c r="E33" s="43" t="n">
        <v>12</v>
      </c>
      <c r="F33" s="43" t="n"/>
      <c r="G33" s="130" t="n">
        <v>2025</v>
      </c>
      <c r="H33" s="41" t="inlineStr">
        <is>
          <t>Integration of an Artificial Intelligence-Based Autism Diagnostic Device into the ECHO Autism Primary Care Workflow: Prospective Observational Study.</t>
        </is>
      </c>
      <c r="I33" s="43" t="inlineStr">
        <is>
          <t>Kristin Sohl and Erik Linstead and Kelianne Heinz and Elia Eiroa Lledo and Alicia Brewer Curran and Melissa Mahurin and Valeria Nanclares-Nogués and Carmela Salomon and Minda Seal and Sharief Taraman</t>
        </is>
      </c>
      <c r="J33" s="43" t="inlineStr">
        <is>
          <t>10.2196/80733</t>
        </is>
      </c>
      <c r="K33" s="41" t="inlineStr">
        <is>
          <t>JMIR formative research</t>
        </is>
      </c>
      <c r="L33" s="43" t="inlineStr">
        <is>
          <t>http://www.ncbi.nlm.nih.gov/pubmed/41124399 http://www.pubmedcentral.nih.gov/articlerender.fcgi?artid=PMC12543035</t>
        </is>
      </c>
      <c r="M33" s="41" t="str"/>
      <c r="N33" s="43" t="inlineStr">
        <is>
          <t>doi:10.2196/80733</t>
        </is>
      </c>
    </row>
    <row r="34" ht="32" customHeight="1">
      <c r="A34" s="130" t="n">
        <v>302</v>
      </c>
      <c r="B34" s="43" t="inlineStr">
        <is>
          <t>duplicate_within_export</t>
        </is>
      </c>
      <c r="C34" s="41" t="inlineStr">
        <is>
          <t>No agregar: duplicado interno</t>
        </is>
      </c>
      <c r="D34" s="41" t="inlineStr">
        <is>
          <t>Mismo DOI o título que otro registro anterior de esta exportación.</t>
        </is>
      </c>
      <c r="E34" s="43" t="n">
        <v>180</v>
      </c>
      <c r="F34" s="43" t="n"/>
      <c r="G34" s="130" t="n">
        <v>2026</v>
      </c>
      <c r="H34" s="41" t="inlineStr">
        <is>
          <t>The effect of spatial and intensity level augmentation of structural magnetic resonance images on autism diagnosis model</t>
        </is>
      </c>
      <c r="I34" s="43" t="inlineStr">
        <is>
          <t>D Swainson Sujana and Peter Augustin D</t>
        </is>
      </c>
      <c r="J34" s="43" t="inlineStr">
        <is>
          <t>10.1016/j.ajp.2026.104830</t>
        </is>
      </c>
      <c r="K34" s="41" t="inlineStr">
        <is>
          <t>Asian Journal of Psychiatry</t>
        </is>
      </c>
      <c r="L34" s="43" t="inlineStr">
        <is>
          <t>https://www.sciencedirect.com/science/article/pii/S1876201826000031</t>
        </is>
      </c>
      <c r="M34" s="41" t="str"/>
      <c r="N34" s="43" t="inlineStr">
        <is>
          <t>doi:10.1016/j.ajp.2026.104830</t>
        </is>
      </c>
    </row>
    <row r="35" ht="32" customHeight="1">
      <c r="A35" s="130" t="n">
        <v>309</v>
      </c>
      <c r="B35" s="43" t="inlineStr">
        <is>
          <t>duplicate_within_export</t>
        </is>
      </c>
      <c r="C35" s="41" t="inlineStr">
        <is>
          <t>No agregar: duplicado interno</t>
        </is>
      </c>
      <c r="D35" s="41" t="inlineStr">
        <is>
          <t>Mismo DOI o título que otro registro anterior de esta exportación.</t>
        </is>
      </c>
      <c r="E35" s="43" t="n">
        <v>239</v>
      </c>
      <c r="F35" s="43" t="n"/>
      <c r="G35" s="130" t="n">
        <v>2025</v>
      </c>
      <c r="H35" s="41" t="inlineStr">
        <is>
          <t>Real-Time Classification for EEG Data in Children With ASD Using Deep Learning Techniques</t>
        </is>
      </c>
      <c r="I35" s="43" t="inlineStr">
        <is>
          <t>P L Lekshmylal and E Suresh Kumar and Ashalatha Radhakrishnan and G Shiny</t>
        </is>
      </c>
      <c r="J35" s="43" t="inlineStr">
        <is>
          <t>10.1002/dneu.23009</t>
        </is>
      </c>
      <c r="K35" s="41" t="inlineStr">
        <is>
          <t>Developmental Neurobiology</t>
        </is>
      </c>
      <c r="L35" s="43" t="inlineStr">
        <is>
          <t>https://doi.org/10.1002/dneu.23009</t>
        </is>
      </c>
      <c r="M35" s="41" t="str"/>
      <c r="N35" s="43" t="inlineStr">
        <is>
          <t>doi:10.1002/dneu.23009</t>
        </is>
      </c>
    </row>
    <row r="36" ht="32" customHeight="1">
      <c r="A36" s="130" t="n">
        <v>312</v>
      </c>
      <c r="B36" s="43" t="inlineStr">
        <is>
          <t>duplicate_within_export</t>
        </is>
      </c>
      <c r="C36" s="41" t="inlineStr">
        <is>
          <t>No agregar: duplicado interno</t>
        </is>
      </c>
      <c r="D36" s="41" t="inlineStr">
        <is>
          <t>Mismo DOI o título que otro registro anterior de esta exportación.</t>
        </is>
      </c>
      <c r="E36" s="43" t="n">
        <v>174</v>
      </c>
      <c r="F36" s="43" t="n"/>
      <c r="G36" s="130" t="n">
        <v>2026</v>
      </c>
      <c r="H36" s="41" t="inlineStr">
        <is>
          <t>Empowering caregivers of individuals with autism spectrum disorder through sensor-based monitoring of emotional dysregulation: A scoping review</t>
        </is>
      </c>
      <c r="I36" s="43" t="inlineStr">
        <is>
          <t>Moid Sandhu and Siddique Latif and Andrew Bayor and Wei Lu and Mahnoosh Kholghi and Deepa Prabhu and David Silvera-Tawil</t>
        </is>
      </c>
      <c r="J36" s="43" t="inlineStr">
        <is>
          <t>10.1016/j.ijmedinf.2026.106262</t>
        </is>
      </c>
      <c r="K36" s="41" t="inlineStr">
        <is>
          <t>International Journal of Medical Informatics</t>
        </is>
      </c>
      <c r="L36" s="43" t="inlineStr">
        <is>
          <t>https://doi.org/10.1016/j.ijmedinf.2026.106262</t>
        </is>
      </c>
      <c r="M36" s="41" t="str"/>
      <c r="N36" s="43" t="inlineStr">
        <is>
          <t>doi:10.1016/j.ijmedinf.2026.106262</t>
        </is>
      </c>
    </row>
    <row r="37" ht="32" customHeight="1">
      <c r="A37" s="130" t="n">
        <v>317</v>
      </c>
      <c r="B37" s="43" t="inlineStr">
        <is>
          <t>duplicate_within_export</t>
        </is>
      </c>
      <c r="C37" s="41" t="inlineStr">
        <is>
          <t>No agregar: duplicado interno</t>
        </is>
      </c>
      <c r="D37" s="41" t="inlineStr">
        <is>
          <t>Mismo DOI o título que otro registro anterior de esta exportación.</t>
        </is>
      </c>
      <c r="E37" s="43" t="n">
        <v>122</v>
      </c>
      <c r="F37" s="43" t="n"/>
      <c r="G37" s="130" t="n">
        <v>2026</v>
      </c>
      <c r="H37" s="41" t="inlineStr">
        <is>
          <t>A novel hybrid deep learning model using MEResNextfor autism spectrum disorder detection</t>
        </is>
      </c>
      <c r="I37" s="43" t="inlineStr">
        <is>
          <t>Saloni Rai</t>
        </is>
      </c>
      <c r="J37" s="43" t="inlineStr">
        <is>
          <t>10.1016/j.compbiolchem.2025.108619</t>
        </is>
      </c>
      <c r="K37" s="41" t="inlineStr">
        <is>
          <t>Computational Biology and Chemistry</t>
        </is>
      </c>
      <c r="L37" s="43" t="inlineStr">
        <is>
          <t>https://doi.org/10.1016/j.compbiolchem.2025.108619</t>
        </is>
      </c>
      <c r="M37" s="41" t="str"/>
      <c r="N37" s="43" t="inlineStr">
        <is>
          <t>doi:10.1016/j.compbiolchem.2025.108619</t>
        </is>
      </c>
    </row>
    <row r="38" ht="32" customHeight="1">
      <c r="A38" s="130" t="n">
        <v>324</v>
      </c>
      <c r="B38" s="43" t="inlineStr">
        <is>
          <t>duplicate_within_export</t>
        </is>
      </c>
      <c r="C38" s="41" t="inlineStr">
        <is>
          <t>No agregar: duplicado interno</t>
        </is>
      </c>
      <c r="D38" s="41" t="inlineStr">
        <is>
          <t>Mismo DOI o título que otro registro anterior de esta exportación.</t>
        </is>
      </c>
      <c r="E38" s="43" t="n">
        <v>206</v>
      </c>
      <c r="F38" s="43" t="n"/>
      <c r="G38" s="130" t="n">
        <v>2025</v>
      </c>
      <c r="H38" s="41" t="inlineStr">
        <is>
          <t>Diagnostic accuracy of AI-based models for autism spectrum disorder: A systematic review and meta-analysis with a focus on Arab populations</t>
        </is>
      </c>
      <c r="I38" s="43" t="inlineStr">
        <is>
          <t>Ali Fahad Aldakhil and Khalid N Alasim</t>
        </is>
      </c>
      <c r="J38" s="43" t="inlineStr">
        <is>
          <t>10.1016/j.ridd.2025.105166</t>
        </is>
      </c>
      <c r="K38" s="41" t="inlineStr">
        <is>
          <t>Research in Developmental Disabilities</t>
        </is>
      </c>
      <c r="L38" s="43" t="inlineStr">
        <is>
          <t>https://doi.org/10.1016/j.ridd.2025.105166</t>
        </is>
      </c>
      <c r="M38" s="41" t="str"/>
      <c r="N38" s="43" t="inlineStr">
        <is>
          <t>doi:10.1016/j.ridd.2025.105166</t>
        </is>
      </c>
    </row>
    <row r="39" ht="32" customHeight="1">
      <c r="A39" s="130" t="n">
        <v>327</v>
      </c>
      <c r="B39" s="43" t="inlineStr">
        <is>
          <t>duplicate_within_export</t>
        </is>
      </c>
      <c r="C39" s="41" t="inlineStr">
        <is>
          <t>No agregar: duplicado interno</t>
        </is>
      </c>
      <c r="D39" s="41" t="inlineStr">
        <is>
          <t>Mismo DOI o título que otro registro anterior de esta exportación.</t>
        </is>
      </c>
      <c r="E39" s="43" t="n">
        <v>250</v>
      </c>
      <c r="F39" s="43" t="n"/>
      <c r="G39" s="130" t="n">
        <v>2026</v>
      </c>
      <c r="H39" s="41" t="inlineStr">
        <is>
          <t>An Effective LRSF-DLNN-Based Autism Spectrum Disorder Prediction Using EEG and fMRI</t>
        </is>
      </c>
      <c r="I39" s="43" t="inlineStr">
        <is>
          <t>Sahunthala S and Malathi S and Tamil Thendral M and Sudhahar T N</t>
        </is>
      </c>
      <c r="J39" s="43" t="inlineStr">
        <is>
          <t>10.1002/dneu.70047</t>
        </is>
      </c>
      <c r="K39" s="41" t="inlineStr">
        <is>
          <t>Developmental neurobiology</t>
        </is>
      </c>
      <c r="L39" s="43" t="inlineStr">
        <is>
          <t>https://doi.org/10.1002/dneu.70047</t>
        </is>
      </c>
      <c r="M39" s="41" t="str"/>
      <c r="N39" s="43" t="inlineStr">
        <is>
          <t>doi:10.1002/dneu.70047</t>
        </is>
      </c>
    </row>
    <row r="40" ht="32" customHeight="1">
      <c r="A40" s="130" t="n">
        <v>329</v>
      </c>
      <c r="B40" s="43" t="inlineStr">
        <is>
          <t>duplicate_within_export</t>
        </is>
      </c>
      <c r="C40" s="41" t="inlineStr">
        <is>
          <t>No agregar: duplicado interno</t>
        </is>
      </c>
      <c r="D40" s="41" t="inlineStr">
        <is>
          <t>Mismo DOI o título que otro registro anterior de esta exportación.</t>
        </is>
      </c>
      <c r="E40" s="43" t="n">
        <v>254</v>
      </c>
      <c r="F40" s="43" t="n"/>
      <c r="G40" s="130" t="n">
        <v>2026</v>
      </c>
      <c r="H40" s="41" t="inlineStr">
        <is>
          <t>Hybrid groupers-moray orangutan optimization algorithm-based dense-resolution network for autism spectrum disorder detection using multimodal data</t>
        </is>
      </c>
      <c r="I40" s="43" t="inlineStr">
        <is>
          <t>Urtti Bhagyalatha and Bidush Kumar Sahoo and Satish Muppidi</t>
        </is>
      </c>
      <c r="J40" s="43" t="inlineStr">
        <is>
          <t>10.1016/j.pscychresns.2026.112204</t>
        </is>
      </c>
      <c r="K40" s="41" t="inlineStr">
        <is>
          <t>Psychiatry Research - Neuroimaging</t>
        </is>
      </c>
      <c r="L40" s="43" t="inlineStr">
        <is>
          <t>https://www.sciencedirect.com/science/article/pii/S0925492726000697</t>
        </is>
      </c>
      <c r="M40" s="41" t="str"/>
      <c r="N40" s="43" t="inlineStr">
        <is>
          <t>doi:10.1016/j.pscychresns.2026.112204</t>
        </is>
      </c>
    </row>
    <row r="41" ht="32" customHeight="1">
      <c r="A41" s="130" t="n">
        <v>330</v>
      </c>
      <c r="B41" s="43" t="inlineStr">
        <is>
          <t>duplicate_within_export</t>
        </is>
      </c>
      <c r="C41" s="41" t="inlineStr">
        <is>
          <t>No agregar: duplicado interno</t>
        </is>
      </c>
      <c r="D41" s="41" t="inlineStr">
        <is>
          <t>Mismo DOI o título que otro registro anterior de esta exportación.</t>
        </is>
      </c>
      <c r="E41" s="43" t="n">
        <v>325</v>
      </c>
      <c r="F41" s="43" t="n"/>
      <c r="G41" s="130" t="n">
        <v>2026</v>
      </c>
      <c r="H41" s="41" t="inlineStr">
        <is>
          <t>Challenges in translating AI-driven ASD/ADHD diagnosis: A methodological systematic review</t>
        </is>
      </c>
      <c r="I41" s="43" t="inlineStr">
        <is>
          <t>Abdur Rasool and Faizan Ahmad and Chayut Bunterngchit and Saba Aslam</t>
        </is>
      </c>
      <c r="J41" s="43" t="inlineStr">
        <is>
          <t>10.1016/j.ijmedinf.2026.106417</t>
        </is>
      </c>
      <c r="K41" s="41" t="inlineStr">
        <is>
          <t>International Journal of Medical Informatics</t>
        </is>
      </c>
      <c r="L41" s="43" t="inlineStr">
        <is>
          <t>https://doi.org/10.1016/j.ijmedinf.2026.106417</t>
        </is>
      </c>
      <c r="M41" s="41" t="str"/>
      <c r="N41" s="43" t="inlineStr">
        <is>
          <t>doi:10.1016/j.ijmedinf.2026.106417</t>
        </is>
      </c>
    </row>
    <row r="42" ht="32" customHeight="1">
      <c r="A42" s="130" t="n">
        <v>332</v>
      </c>
      <c r="B42" s="43" t="inlineStr">
        <is>
          <t>duplicate_within_export</t>
        </is>
      </c>
      <c r="C42" s="41" t="inlineStr">
        <is>
          <t>No agregar: duplicado interno</t>
        </is>
      </c>
      <c r="D42" s="41" t="inlineStr">
        <is>
          <t>Mismo DOI o título que otro registro anterior de esta exportación.</t>
        </is>
      </c>
      <c r="E42" s="43" t="n">
        <v>248</v>
      </c>
      <c r="F42" s="43" t="n"/>
      <c r="G42" s="130" t="n">
        <v>2026</v>
      </c>
      <c r="H42" s="41" t="inlineStr">
        <is>
          <t>Optimized quadrangle attention consolidated convolutional multi-scale vision transformer based autism detection</t>
        </is>
      </c>
      <c r="I42" s="43" t="inlineStr">
        <is>
          <t>Jagadesh Balasubramani</t>
        </is>
      </c>
      <c r="J42" s="43" t="inlineStr">
        <is>
          <t>10.1016/j.pscychresns.2026.112251</t>
        </is>
      </c>
      <c r="K42" s="41" t="inlineStr">
        <is>
          <t>Psychiatry Research - Neuroimaging</t>
        </is>
      </c>
      <c r="L42" s="43" t="inlineStr">
        <is>
          <t>https://www.sciencedirect.com/science/article/pii/S0925492726001162</t>
        </is>
      </c>
      <c r="M42" s="41" t="str"/>
      <c r="N42" s="43" t="inlineStr">
        <is>
          <t>doi:10.1016/j.pscychresns.2026.112251</t>
        </is>
      </c>
    </row>
    <row r="43" ht="32" customHeight="1">
      <c r="A43" s="130" t="n">
        <v>336</v>
      </c>
      <c r="B43" s="43" t="inlineStr">
        <is>
          <t>duplicate_within_export</t>
        </is>
      </c>
      <c r="C43" s="41" t="inlineStr">
        <is>
          <t>No agregar: duplicado interno</t>
        </is>
      </c>
      <c r="D43" s="41" t="inlineStr">
        <is>
          <t>Mismo DOI o título que otro registro anterior de esta exportación.</t>
        </is>
      </c>
      <c r="E43" s="43" t="n">
        <v>270</v>
      </c>
      <c r="F43" s="43" t="n"/>
      <c r="G43" s="130" t="n">
        <v>2026</v>
      </c>
      <c r="H43" s="41" t="inlineStr">
        <is>
          <t>Diagnosing autism spectrum disorders using ensemble-aided weighted fused features and attention-based residual LSTM with brain MRI images</t>
        </is>
      </c>
      <c r="I43" s="43" t="inlineStr">
        <is>
          <t>Nandhini V and Ananthajothi K</t>
        </is>
      </c>
      <c r="J43" s="43" t="inlineStr">
        <is>
          <t>10.1016/j.pscychresns.2026.112230</t>
        </is>
      </c>
      <c r="K43" s="41" t="inlineStr">
        <is>
          <t>Psychiatry Research - Neuroimaging</t>
        </is>
      </c>
      <c r="L43" s="43" t="inlineStr">
        <is>
          <t>https://www.sciencedirect.com/science/article/pii/S0925492726000958</t>
        </is>
      </c>
      <c r="M43" s="41" t="str"/>
      <c r="N43" s="43" t="inlineStr">
        <is>
          <t>doi:10.1016/j.pscychresns.2026.112230</t>
        </is>
      </c>
    </row>
    <row r="44" ht="32" customHeight="1">
      <c r="A44" s="130" t="n">
        <v>339</v>
      </c>
      <c r="B44" s="43" t="inlineStr">
        <is>
          <t>duplicate_within_export</t>
        </is>
      </c>
      <c r="C44" s="41" t="inlineStr">
        <is>
          <t>No agregar: duplicado interno</t>
        </is>
      </c>
      <c r="D44" s="41" t="inlineStr">
        <is>
          <t>Mismo DOI o título que otro registro anterior de esta exportación.</t>
        </is>
      </c>
      <c r="E44" s="43" t="n">
        <v>281</v>
      </c>
      <c r="F44" s="43" t="n"/>
      <c r="G44" s="130" t="n">
        <v>2026</v>
      </c>
      <c r="H44" s="41" t="inlineStr">
        <is>
          <t>Artificial Intelligence Methods in Early Detection of Autism Spectrum Disorder: A DSM-5 Criterion-Based Systematic Review.</t>
        </is>
      </c>
      <c r="I44" s="43" t="inlineStr">
        <is>
          <t>Mohamed Ali Zoromba and Heba Emad El-Gazar</t>
        </is>
      </c>
      <c r="J44" s="43" t="inlineStr">
        <is>
          <t>10.1002/aur.70279</t>
        </is>
      </c>
      <c r="K44" s="41" t="inlineStr">
        <is>
          <t>Autism research : official journal of the International Society for Autism Research</t>
        </is>
      </c>
      <c r="L44" s="43" t="inlineStr">
        <is>
          <t>http://www.ncbi.nlm.nih.gov/pubmed/42226557</t>
        </is>
      </c>
      <c r="M44" s="41" t="str"/>
      <c r="N44" s="43" t="inlineStr">
        <is>
          <t>doi:10.1002/aur.70279</t>
        </is>
      </c>
    </row>
    <row r="45" ht="32" customHeight="1">
      <c r="A45" s="130" t="n">
        <v>345</v>
      </c>
      <c r="B45" s="43" t="inlineStr">
        <is>
          <t>duplicate_within_export</t>
        </is>
      </c>
      <c r="C45" s="41" t="inlineStr">
        <is>
          <t>No agregar: duplicado interno</t>
        </is>
      </c>
      <c r="D45" s="41" t="inlineStr">
        <is>
          <t>Mismo DOI o título que otro registro anterior de esta exportación.</t>
        </is>
      </c>
      <c r="E45" s="43" t="n">
        <v>214</v>
      </c>
      <c r="F45" s="43" t="n"/>
      <c r="G45" s="130" t="n">
        <v>2025</v>
      </c>
      <c r="H45" s="41" t="inlineStr">
        <is>
          <t>Hippocampal Subregion Function and Its Clinical Correlations in Childhood Autism Spectrum Disorders</t>
        </is>
      </c>
      <c r="I45" s="43" t="inlineStr">
        <is>
          <t>Hui Xian Li and De Sheng Xuan and Ronghao Mu and Chi Qin and Xin Zhao</t>
        </is>
      </c>
      <c r="J45" s="43" t="inlineStr">
        <is>
          <t>10.1002/aur.70124</t>
        </is>
      </c>
      <c r="K45" s="41" t="inlineStr">
        <is>
          <t>Autism Research</t>
        </is>
      </c>
      <c r="L45" s="43" t="inlineStr">
        <is>
          <t>https://doi.org/10.1002/aur.70124</t>
        </is>
      </c>
      <c r="M45" s="41" t="str"/>
      <c r="N45" s="43" t="inlineStr">
        <is>
          <t>doi:10.1002/aur.70124</t>
        </is>
      </c>
    </row>
    <row r="46" ht="32" customHeight="1">
      <c r="A46" s="130" t="n">
        <v>346</v>
      </c>
      <c r="B46" s="43" t="inlineStr">
        <is>
          <t>duplicate_within_export</t>
        </is>
      </c>
      <c r="C46" s="41" t="inlineStr">
        <is>
          <t>No agregar: duplicado interno</t>
        </is>
      </c>
      <c r="D46" s="41" t="inlineStr">
        <is>
          <t>Mismo DOI o título que otro registro anterior de esta exportación.</t>
        </is>
      </c>
      <c r="E46" s="43" t="n">
        <v>209</v>
      </c>
      <c r="F46" s="43" t="n"/>
      <c r="G46" s="130" t="n">
        <v>2026</v>
      </c>
      <c r="H46" s="41" t="inlineStr">
        <is>
          <t>Integrating EEG microstate dynamics in a stacked ensemble for neurodiagnostic ASD assessment</t>
        </is>
      </c>
      <c r="I46" s="43" t="inlineStr">
        <is>
          <t>Delna Kuriyakose and Gowsalya M.</t>
        </is>
      </c>
      <c r="J46" s="43" t="inlineStr">
        <is>
          <t>10.1016/j.bbr.2026.116220</t>
        </is>
      </c>
      <c r="K46" s="41" t="inlineStr">
        <is>
          <t>Behavioural Brain Research</t>
        </is>
      </c>
      <c r="L46" s="43" t="inlineStr">
        <is>
          <t>https://www.sciencedirect.com/science/article/pii/S0166432826001968</t>
        </is>
      </c>
      <c r="M46" s="41" t="str"/>
      <c r="N46" s="43" t="inlineStr">
        <is>
          <t>doi:10.1016/j.bbr.2026.116220</t>
        </is>
      </c>
    </row>
    <row r="47" ht="32" customHeight="1">
      <c r="A47" s="130" t="n">
        <v>350</v>
      </c>
      <c r="B47" s="43" t="inlineStr">
        <is>
          <t>duplicate_within_export</t>
        </is>
      </c>
      <c r="C47" s="41" t="inlineStr">
        <is>
          <t>No agregar: duplicado interno</t>
        </is>
      </c>
      <c r="D47" s="41" t="inlineStr">
        <is>
          <t>Mismo DOI o título que otro registro anterior de esta exportación.</t>
        </is>
      </c>
      <c r="E47" s="43" t="n">
        <v>134</v>
      </c>
      <c r="F47" s="43" t="n"/>
      <c r="G47" s="130" t="n">
        <v>2025</v>
      </c>
      <c r="H47" s="41" t="inlineStr">
        <is>
          <t>ASD-HybridNet: A hybrid deep learning framework for detection of autism spectrum disorder</t>
        </is>
      </c>
      <c r="I47" s="43" t="inlineStr">
        <is>
          <t>Nirmal Rai and P C Pradhan and Hemanta Saikia and Rinkila Bhutia and O P Singh</t>
        </is>
      </c>
      <c r="J47" s="43" t="inlineStr">
        <is>
          <t>10.1016/j.mri.2025.110492</t>
        </is>
      </c>
      <c r="K47" s="41" t="inlineStr">
        <is>
          <t>Magnetic Resonance Imaging</t>
        </is>
      </c>
      <c r="L47" s="43" t="inlineStr">
        <is>
          <t>https://doi.org/10.1016/j.mri.2025.110492</t>
        </is>
      </c>
      <c r="M47" s="41" t="str"/>
      <c r="N47" s="43" t="inlineStr">
        <is>
          <t>doi:10.1016/j.mri.2025.110492</t>
        </is>
      </c>
    </row>
    <row r="48" ht="32" customHeight="1">
      <c r="A48" s="130" t="n">
        <v>351</v>
      </c>
      <c r="B48" s="43" t="inlineStr">
        <is>
          <t>duplicate_within_export</t>
        </is>
      </c>
      <c r="C48" s="41" t="inlineStr">
        <is>
          <t>No agregar: duplicado interno</t>
        </is>
      </c>
      <c r="D48" s="41" t="inlineStr">
        <is>
          <t>Mismo DOI o título que otro registro anterior de esta exportación.</t>
        </is>
      </c>
      <c r="E48" s="43" t="n">
        <v>266</v>
      </c>
      <c r="F48" s="43" t="n"/>
      <c r="G48" s="130" t="n">
        <v>2026</v>
      </c>
      <c r="H48" s="41" t="inlineStr">
        <is>
          <t>Machine Learning-Based Early Prediction Model for Autism Spectrum Disorder in Infants Using Acoustic Feature</t>
        </is>
      </c>
      <c r="I48" s="43" t="inlineStr">
        <is>
          <t>Shengjian Yin and Zhijia Li and Luyang Guan and Zenghe Yue and Jincen Wang and Jinyi Zhu and Yazhu Han and Qian Li and Lan Lin and Yaxin Dai and Haozhen Chen and Yuheng Chen and Yun Li and Xiaoyan Ke</t>
        </is>
      </c>
      <c r="J48" s="43" t="inlineStr">
        <is>
          <t>10.1002/aur.70179</t>
        </is>
      </c>
      <c r="K48" s="41" t="inlineStr">
        <is>
          <t>Autism Research</t>
        </is>
      </c>
      <c r="L48" s="43" t="inlineStr">
        <is>
          <t>https://doi.org/10.1002/aur.70179</t>
        </is>
      </c>
      <c r="M48" s="41" t="str"/>
      <c r="N48" s="43" t="inlineStr">
        <is>
          <t>doi:10.1002/aur.70179</t>
        </is>
      </c>
    </row>
    <row r="49" ht="32" customHeight="1">
      <c r="A49" s="130" t="n">
        <v>356</v>
      </c>
      <c r="B49" s="43" t="inlineStr">
        <is>
          <t>duplicate_within_export</t>
        </is>
      </c>
      <c r="C49" s="41" t="inlineStr">
        <is>
          <t>No agregar: duplicado interno</t>
        </is>
      </c>
      <c r="D49" s="41" t="inlineStr">
        <is>
          <t>Mismo DOI o título que otro registro anterior de esta exportación.</t>
        </is>
      </c>
      <c r="E49" s="43" t="n">
        <v>72</v>
      </c>
      <c r="F49" s="43" t="n">
        <v>32</v>
      </c>
      <c r="G49" s="130" t="n">
        <v>2025</v>
      </c>
      <c r="H49" s="41" t="inlineStr">
        <is>
          <t>ASD-GraphNet: A novel graph learning approach for Autism Spectrum Disorder diagnosis using fMRI data</t>
        </is>
      </c>
      <c r="I49" s="43" t="inlineStr">
        <is>
          <t>Mina Zeraati and Amirehsan Davoodi</t>
        </is>
      </c>
      <c r="J49" s="43" t="inlineStr">
        <is>
          <t>10.1016/j.compbiomed.2025.110723</t>
        </is>
      </c>
      <c r="K49" s="41" t="inlineStr">
        <is>
          <t>Computers in Biology and Medicine</t>
        </is>
      </c>
      <c r="L49" s="43" t="inlineStr">
        <is>
          <t>https://doi.org/10.1016/j.compbiomed.2025.110723</t>
        </is>
      </c>
      <c r="M49" s="41" t="str"/>
      <c r="N49" s="43" t="inlineStr">
        <is>
          <t>doi:10.1016/j.compbiomed.2025.110723</t>
        </is>
      </c>
    </row>
    <row r="50" ht="32" customHeight="1">
      <c r="A50" s="130" t="n">
        <v>358</v>
      </c>
      <c r="B50" s="43" t="inlineStr">
        <is>
          <t>already_in_current_276</t>
        </is>
      </c>
      <c r="C50" s="41" t="inlineStr">
        <is>
          <t>No agregar: ya está en los 276</t>
        </is>
      </c>
      <c r="D50" s="41" t="inlineStr">
        <is>
          <t>Coincidencia por DOI o título normalizado con el corpus analítico vigente de 276 estudios.</t>
        </is>
      </c>
      <c r="E50" s="43" t="n"/>
      <c r="F50" s="43" t="n">
        <v>129</v>
      </c>
      <c r="G50" s="130" t="n">
        <v>2025</v>
      </c>
      <c r="H50" s="41" t="inlineStr">
        <is>
          <t>Investigating Diagnostic Data and Performance Implications in the Autism AI Dataset</t>
        </is>
      </c>
      <c r="I50" s="43" t="inlineStr">
        <is>
          <t>Rabia Naseer Rao and Hiran Thabrew and Seyed Reza Shahamiri</t>
        </is>
      </c>
      <c r="J50" s="43" t="inlineStr">
        <is>
          <t>10.1007/978-981-96-6960-8_26</t>
        </is>
      </c>
      <c r="K50" s="41" t="inlineStr">
        <is>
          <t>Communications in Computer and Information Science</t>
        </is>
      </c>
      <c r="L50" s="43" t="inlineStr">
        <is>
          <t>https://doi.org/10.1007/978-981-96-6960-8_26</t>
        </is>
      </c>
      <c r="M50" s="41" t="str"/>
      <c r="N50" s="43" t="inlineStr">
        <is>
          <t>doi:10.1007/978-981-96-6960-8_26</t>
        </is>
      </c>
    </row>
    <row r="51" ht="32" customHeight="1">
      <c r="A51" s="130" t="n">
        <v>362</v>
      </c>
      <c r="B51" s="43" t="inlineStr">
        <is>
          <t>duplicate_within_export</t>
        </is>
      </c>
      <c r="C51" s="41" t="inlineStr">
        <is>
          <t>No agregar: duplicado interno</t>
        </is>
      </c>
      <c r="D51" s="41" t="inlineStr">
        <is>
          <t>Mismo DOI o título que otro registro anterior de esta exportación.</t>
        </is>
      </c>
      <c r="E51" s="43" t="n">
        <v>123</v>
      </c>
      <c r="F51" s="43" t="n"/>
      <c r="G51" s="130" t="n">
        <v>2025</v>
      </c>
      <c r="H51" s="41" t="inlineStr">
        <is>
          <t>FaithfulNet: An explainable deep learning framework for autism diagnosis using structural MRI</t>
        </is>
      </c>
      <c r="I51" s="43" t="inlineStr">
        <is>
          <t>D Swainson Sujana and D Peter Augustine</t>
        </is>
      </c>
      <c r="J51" s="43" t="inlineStr">
        <is>
          <t>10.1016/j.brainres.2025.149904</t>
        </is>
      </c>
      <c r="K51" s="41" t="inlineStr">
        <is>
          <t>Brain Research</t>
        </is>
      </c>
      <c r="L51" s="43" t="inlineStr">
        <is>
          <t>https://doi.org/10.1016/j.brainres.2025.149904</t>
        </is>
      </c>
      <c r="M51" s="41" t="str"/>
      <c r="N51" s="43" t="inlineStr">
        <is>
          <t>doi:10.1016/j.brainres.2025.149904</t>
        </is>
      </c>
    </row>
    <row r="52" ht="32" customHeight="1">
      <c r="A52" s="130" t="n">
        <v>365</v>
      </c>
      <c r="B52" s="43" t="inlineStr">
        <is>
          <t>already_in_current_276</t>
        </is>
      </c>
      <c r="C52" s="41" t="inlineStr">
        <is>
          <t>No agregar: ya está en los 276</t>
        </is>
      </c>
      <c r="D52" s="41" t="inlineStr">
        <is>
          <t>Coincidencia por DOI o título normalizado con el corpus analítico vigente de 276 estudios.</t>
        </is>
      </c>
      <c r="E52" s="43" t="n"/>
      <c r="F52" s="43" t="n">
        <v>120</v>
      </c>
      <c r="G52" s="130" t="n">
        <v>2025</v>
      </c>
      <c r="H52" s="41" t="inlineStr">
        <is>
          <t>Screening autism spectrum disorder in children using machine learning on speech transcripts</t>
        </is>
      </c>
      <c r="I52" s="43" t="inlineStr">
        <is>
          <t>Rida Assaf and Zein Shehabeddine and Vikram Ramesh</t>
        </is>
      </c>
      <c r="J52" s="43" t="inlineStr">
        <is>
          <t>10.1038/s41598-025-01500-6</t>
        </is>
      </c>
      <c r="K52" s="41" t="inlineStr">
        <is>
          <t>Scientific Reports</t>
        </is>
      </c>
      <c r="L52" s="43" t="inlineStr">
        <is>
          <t>https://doi.org/10.1038/s41598-025-01500-6</t>
        </is>
      </c>
      <c r="M52" s="41" t="str"/>
      <c r="N52" s="43" t="inlineStr">
        <is>
          <t>doi:10.1038/s41598-025-01500-6</t>
        </is>
      </c>
    </row>
    <row r="53" ht="32" customHeight="1">
      <c r="A53" s="130" t="n">
        <v>374</v>
      </c>
      <c r="B53" s="43" t="inlineStr">
        <is>
          <t>duplicate_within_export</t>
        </is>
      </c>
      <c r="C53" s="41" t="inlineStr">
        <is>
          <t>No agregar: duplicado interno</t>
        </is>
      </c>
      <c r="D53" s="41" t="inlineStr">
        <is>
          <t>Mismo DOI o título que otro registro anterior de esta exportación.</t>
        </is>
      </c>
      <c r="E53" s="43" t="n">
        <v>249</v>
      </c>
      <c r="F53" s="43" t="n"/>
      <c r="G53" s="130" t="n">
        <v>2025</v>
      </c>
      <c r="H53" s="41" t="inlineStr">
        <is>
          <t>An early detection of autism spectrum disorder using machine learning</t>
        </is>
      </c>
      <c r="I53" s="43" t="inlineStr">
        <is>
          <t>Shaba Irram and Mohammad Suaib</t>
        </is>
      </c>
      <c r="J53" s="43" t="inlineStr">
        <is>
          <t>10.1016/j.compbiomed.2025.111238</t>
        </is>
      </c>
      <c r="K53" s="41" t="inlineStr">
        <is>
          <t>Computers in Biology and Medicine</t>
        </is>
      </c>
      <c r="L53" s="43" t="inlineStr">
        <is>
          <t>https://doi.org/10.1016/j.compbiomed.2025.111238</t>
        </is>
      </c>
      <c r="M53" s="41" t="str"/>
      <c r="N53" s="43" t="inlineStr">
        <is>
          <t>doi:10.1016/j.compbiomed.2025.111238</t>
        </is>
      </c>
    </row>
    <row r="54" ht="32" customHeight="1">
      <c r="A54" s="130" t="n">
        <v>375</v>
      </c>
      <c r="B54" s="43" t="inlineStr">
        <is>
          <t>duplicate_within_export</t>
        </is>
      </c>
      <c r="C54" s="41" t="inlineStr">
        <is>
          <t>No agregar: duplicado interno</t>
        </is>
      </c>
      <c r="D54" s="41" t="inlineStr">
        <is>
          <t>Mismo DOI o título que otro registro anterior de esta exportación.</t>
        </is>
      </c>
      <c r="E54" s="43" t="n">
        <v>299</v>
      </c>
      <c r="F54" s="43" t="n"/>
      <c r="G54" s="130" t="n">
        <v>2026</v>
      </c>
      <c r="H54" s="41" t="inlineStr">
        <is>
          <t>Decoding the Neural Basis of Sensory Phenotypes in Autism</t>
        </is>
      </c>
      <c r="I54"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J54" s="43" t="inlineStr">
        <is>
          <t>10.1016/j.bpsc.2025.12.013</t>
        </is>
      </c>
      <c r="K54" s="41" t="inlineStr">
        <is>
          <t>Biological Psychiatry: Cognitive Neuroscience and Neuroimaging</t>
        </is>
      </c>
      <c r="L54" s="43" t="inlineStr">
        <is>
          <t>https://doi.org/10.1016/j.bpsc.2025.12.013</t>
        </is>
      </c>
      <c r="M54" s="41" t="str"/>
      <c r="N54" s="43" t="inlineStr">
        <is>
          <t>doi:10.1016/j.bpsc.2025.12.013</t>
        </is>
      </c>
    </row>
    <row r="55" ht="32" customHeight="1">
      <c r="A55" s="130" t="n">
        <v>382</v>
      </c>
      <c r="B55" s="43" t="inlineStr">
        <is>
          <t>duplicate_within_export</t>
        </is>
      </c>
      <c r="C55" s="41" t="inlineStr">
        <is>
          <t>No agregar: duplicado interno</t>
        </is>
      </c>
      <c r="D55" s="41" t="inlineStr">
        <is>
          <t>Mismo DOI o título que otro registro anterior de esta exportación.</t>
        </is>
      </c>
      <c r="E55" s="43" t="n">
        <v>220</v>
      </c>
      <c r="F55" s="43" t="n"/>
      <c r="G55" s="130" t="n">
        <v>2026</v>
      </c>
      <c r="H55" s="41" t="inlineStr">
        <is>
          <t>Machine Learning Algorithms for Detection of Autism Spectrum Disorders in Early Childhood: A Scoping Review</t>
        </is>
      </c>
      <c r="I55" s="43" t="inlineStr">
        <is>
          <t>Xiaoling Gu and Jinghan Jia and Xinrui Zhang and Hongyue Wei and Yaowei Han and Ping Rong and Xin Cui and Huayu Tian</t>
        </is>
      </c>
      <c r="J55" s="43" t="inlineStr">
        <is>
          <t>10.1111/jcap.70052</t>
        </is>
      </c>
      <c r="K55" s="41" t="inlineStr">
        <is>
          <t>Journal of Child and Adolescent Psychiatric Nursing</t>
        </is>
      </c>
      <c r="L55" s="43" t="inlineStr">
        <is>
          <t>https://doi.org/10.1111/jcap.70052</t>
        </is>
      </c>
      <c r="M55" s="41" t="str"/>
      <c r="N55" s="43" t="inlineStr">
        <is>
          <t>doi:10.1111/jcap.70052</t>
        </is>
      </c>
    </row>
    <row r="56" ht="32" customHeight="1">
      <c r="A56" s="130" t="n">
        <v>388</v>
      </c>
      <c r="B56" s="43" t="inlineStr">
        <is>
          <t>duplicate_within_export</t>
        </is>
      </c>
      <c r="C56" s="41" t="inlineStr">
        <is>
          <t>No agregar: duplicado interno</t>
        </is>
      </c>
      <c r="D56" s="41" t="inlineStr">
        <is>
          <t>Mismo DOI o título que otro registro anterior de esta exportación.</t>
        </is>
      </c>
      <c r="E56" s="43" t="n">
        <v>243</v>
      </c>
      <c r="F56" s="43" t="n"/>
      <c r="G56" s="130" t="n">
        <v>2026</v>
      </c>
      <c r="H56" s="41" t="inlineStr">
        <is>
          <t>Machine learning-based diagnosis of autism spectrum disorder in children and adolescents using eye-tracking data: a systematic review and meta-analysis</t>
        </is>
      </c>
      <c r="I56" s="43" t="inlineStr">
        <is>
          <t>Wenhao Han and Xinyu Yang and Xin Li and Jiacheng Wang and Juan Liu and Wei Pang</t>
        </is>
      </c>
      <c r="J56" s="43" t="inlineStr">
        <is>
          <t>10.1016/j.ijmedinf.2025.106235</t>
        </is>
      </c>
      <c r="K56" s="41" t="inlineStr">
        <is>
          <t>International Journal of Medical Informatics</t>
        </is>
      </c>
      <c r="L56" s="43" t="inlineStr">
        <is>
          <t>https://doi.org/10.1016/j.ijmedinf.2025.106235</t>
        </is>
      </c>
      <c r="M56" s="41" t="str"/>
      <c r="N56" s="43" t="inlineStr">
        <is>
          <t>doi:10.1016/j.ijmedinf.2025.106235</t>
        </is>
      </c>
    </row>
    <row r="57" ht="32" customHeight="1">
      <c r="A57" s="130" t="n">
        <v>392</v>
      </c>
      <c r="B57" s="43" t="inlineStr">
        <is>
          <t>duplicate_within_export</t>
        </is>
      </c>
      <c r="C57" s="41" t="inlineStr">
        <is>
          <t>No agregar: duplicado interno</t>
        </is>
      </c>
      <c r="D57" s="41" t="inlineStr">
        <is>
          <t>Mismo DOI o título que otro registro anterior de esta exportación.</t>
        </is>
      </c>
      <c r="E57" s="43" t="n">
        <v>129</v>
      </c>
      <c r="F57" s="43" t="n"/>
      <c r="G57" s="130" t="n">
        <v>2025</v>
      </c>
      <c r="H57" s="41" t="inlineStr">
        <is>
          <t>Artificial intelligence for tracking social behaviours and supporting an autism spectrum disorder diagnosis: systematic review and meta-analysis</t>
        </is>
      </c>
      <c r="I57" s="43" t="inlineStr">
        <is>
          <t>Carter Sun and Alistair McEwan and Kelsie A Boulton and Eleni Andrea Demetriou and Ayesha K Sadozai and Amit Lampit and Adam J Guastella</t>
        </is>
      </c>
      <c r="J57" s="43" t="inlineStr">
        <is>
          <t>10.1016/j.ebiom.2025.105931</t>
        </is>
      </c>
      <c r="K57" s="41" t="inlineStr">
        <is>
          <t>eBioMedicine</t>
        </is>
      </c>
      <c r="L57" s="43" t="inlineStr">
        <is>
          <t>https://doi.org/10.1016/j.ebiom.2025.105931</t>
        </is>
      </c>
      <c r="M57" s="41" t="str"/>
      <c r="N57" s="43" t="inlineStr">
        <is>
          <t>doi:10.1016/j.ebiom.2025.105931</t>
        </is>
      </c>
    </row>
    <row r="58" ht="32" customHeight="1">
      <c r="A58" s="130" t="n">
        <v>401</v>
      </c>
      <c r="B58" s="43" t="inlineStr">
        <is>
          <t>duplicate_within_export</t>
        </is>
      </c>
      <c r="C58" s="41" t="inlineStr">
        <is>
          <t>No agregar: duplicado interno</t>
        </is>
      </c>
      <c r="D58" s="41" t="inlineStr">
        <is>
          <t>Mismo DOI o título que otro registro anterior de esta exportación.</t>
        </is>
      </c>
      <c r="E58" s="43" t="n">
        <v>118</v>
      </c>
      <c r="F58" s="43" t="n"/>
      <c r="G58" s="130" t="n">
        <v>2025</v>
      </c>
      <c r="H58" s="41" t="inlineStr">
        <is>
          <t>Massively parallel characterization of non-coding de novo mutations in autism spectrum disorder</t>
        </is>
      </c>
      <c r="I58" s="43" t="inlineStr">
        <is>
          <t>Congcong Chen and Songwei Guo and Yanan Shi and Xinyu Gu and Ziye Xu and Yingjia Chen and Yayun Gu and Na Qin and Yue Jiang and Juncheng Dai and Yuanlin He and Xiao Han and Yan Liu and Zhibin Hu and Xiaoyan Ke and Cheng Wang</t>
        </is>
      </c>
      <c r="J58" s="43" t="inlineStr">
        <is>
          <t>10.1016/j.jgg.2025.07.008</t>
        </is>
      </c>
      <c r="K58" s="41" t="inlineStr">
        <is>
          <t>Journal of Genetics and Genomics</t>
        </is>
      </c>
      <c r="L58" s="43" t="inlineStr">
        <is>
          <t>https://doi.org/10.1016/j.jgg.2025.07.008</t>
        </is>
      </c>
      <c r="M58" s="41" t="str"/>
      <c r="N58" s="43" t="inlineStr">
        <is>
          <t>doi:10.1016/j.jgg.2025.07.008</t>
        </is>
      </c>
    </row>
    <row r="59" ht="32" customHeight="1">
      <c r="A59" s="130" t="n">
        <v>403</v>
      </c>
      <c r="B59" s="43" t="inlineStr">
        <is>
          <t>duplicate_within_export</t>
        </is>
      </c>
      <c r="C59" s="41" t="inlineStr">
        <is>
          <t>No agregar: duplicado interno</t>
        </is>
      </c>
      <c r="D59" s="41" t="inlineStr">
        <is>
          <t>Mismo DOI o título que otro registro anterior de esta exportación.</t>
        </is>
      </c>
      <c r="E59" s="43" t="n">
        <v>321</v>
      </c>
      <c r="F59" s="43" t="n"/>
      <c r="G59" s="130" t="n">
        <v>2025</v>
      </c>
      <c r="H59" s="41" t="inlineStr">
        <is>
          <t>Bridging the gap: explainable ai for autism diagnosis and parental support with TabPFNMix and SHAP</t>
        </is>
      </c>
      <c r="I59" s="43" t="inlineStr">
        <is>
          <t>Shimei Jiang</t>
        </is>
      </c>
      <c r="J59" s="43" t="inlineStr">
        <is>
          <t>10.1038/S41598-025-24662-9</t>
        </is>
      </c>
      <c r="K59" s="41" t="inlineStr">
        <is>
          <t>Scientific Reports</t>
        </is>
      </c>
      <c r="L59" s="43" t="inlineStr">
        <is>
          <t>https://doi.org/10.1038/S41598-025-24662-9</t>
        </is>
      </c>
      <c r="M59" s="41" t="str"/>
      <c r="N59" s="43" t="inlineStr">
        <is>
          <t>doi:10.1038/s41598-025-24662-9</t>
        </is>
      </c>
    </row>
    <row r="60" ht="32" customHeight="1">
      <c r="A60" s="130" t="n">
        <v>404</v>
      </c>
      <c r="B60" s="43" t="inlineStr">
        <is>
          <t>already_in_current_276</t>
        </is>
      </c>
      <c r="C60" s="41" t="inlineStr">
        <is>
          <t>No agregar: ya está en los 276</t>
        </is>
      </c>
      <c r="D60" s="41" t="inlineStr">
        <is>
          <t>Coincidencia por DOI o título normalizado con el corpus analítico vigente de 276 estudios.</t>
        </is>
      </c>
      <c r="E60" s="43" t="n"/>
      <c r="F60" s="43" t="n">
        <v>141</v>
      </c>
      <c r="G60" s="130" t="n">
        <v>2025</v>
      </c>
      <c r="H60" s="41" t="inlineStr">
        <is>
          <t>Automatic Cry Analysis: Deep Learning for Screening of Autism Spectrum Disorder in Early Childhood</t>
        </is>
      </c>
      <c r="I60" s="43" t="inlineStr">
        <is>
          <t>Ana Laguna and Sandra Pusil and Anna Lucia Paltrinieri and Silvia Orlandi</t>
        </is>
      </c>
      <c r="J60" s="43" t="inlineStr">
        <is>
          <t>10.1007/S10803-025-06811-1</t>
        </is>
      </c>
      <c r="K60" s="41" t="inlineStr">
        <is>
          <t>Journal of Autism and Developmental Disorders</t>
        </is>
      </c>
      <c r="L60" s="43" t="inlineStr">
        <is>
          <t>https://doi.org/10.1007/S10803-025-06811-1</t>
        </is>
      </c>
      <c r="M60" s="41" t="str"/>
      <c r="N60" s="43" t="inlineStr">
        <is>
          <t>doi:10.1007/s10803-025-06811-1</t>
        </is>
      </c>
    </row>
    <row r="61" ht="32" customHeight="1">
      <c r="A61" s="130" t="n">
        <v>405</v>
      </c>
      <c r="B61" s="43" t="inlineStr">
        <is>
          <t>already_in_current_276</t>
        </is>
      </c>
      <c r="C61" s="41" t="inlineStr">
        <is>
          <t>No agregar: ya está en los 276</t>
        </is>
      </c>
      <c r="D61" s="41" t="inlineStr">
        <is>
          <t>Coincidencia por DOI o título normalizado con el corpus analítico vigente de 276 estudios.</t>
        </is>
      </c>
      <c r="E61" s="43" t="n"/>
      <c r="F61" s="43" t="n">
        <v>86</v>
      </c>
      <c r="G61" s="130" t="n">
        <v>2025</v>
      </c>
      <c r="H61" s="41" t="inlineStr">
        <is>
          <t>Dissecting the heterogeneity of autism spectrum disorder with sensory behavior, brain, and epigenetic factors</t>
        </is>
      </c>
      <c r="I61" s="43" t="inlineStr">
        <is>
          <t>Yongjeon Cheong and Jihyun Bae and Seonkyoung Lee and Jihyeong Ro and Hidehiko Okazawa and Hirotaka Kosaka and Minyoung Jung</t>
        </is>
      </c>
      <c r="J61" s="43" t="inlineStr">
        <is>
          <t>10.1038/s41398-025-03566-2</t>
        </is>
      </c>
      <c r="K61" s="41" t="inlineStr">
        <is>
          <t>Translational Psychiatry</t>
        </is>
      </c>
      <c r="L61" s="43" t="inlineStr">
        <is>
          <t>https://doi.org/10.1038/s41398-025-03566-2</t>
        </is>
      </c>
      <c r="M61" s="41" t="str"/>
      <c r="N61" s="43" t="inlineStr">
        <is>
          <t>doi:10.1038/s41398-025-03566-2</t>
        </is>
      </c>
    </row>
    <row r="62" ht="32" customHeight="1">
      <c r="A62" s="130" t="n">
        <v>426</v>
      </c>
      <c r="B62" s="43" t="inlineStr">
        <is>
          <t>duplicate_within_export</t>
        </is>
      </c>
      <c r="C62" s="41" t="inlineStr">
        <is>
          <t>No agregar: duplicado interno</t>
        </is>
      </c>
      <c r="D62" s="41" t="inlineStr">
        <is>
          <t>Mismo DOI o título que otro registro anterior de esta exportación.</t>
        </is>
      </c>
      <c r="E62" s="43" t="n">
        <v>183</v>
      </c>
      <c r="F62" s="43" t="n"/>
      <c r="G62" s="130" t="n">
        <v>2025</v>
      </c>
      <c r="H62" s="41" t="inlineStr">
        <is>
          <t>Adaptive Multi-Scale Dynamic Graph Representation Learning With Overlapping Community-Awareness for ASD Classification</t>
        </is>
      </c>
      <c r="I62" s="43" t="inlineStr">
        <is>
          <t>Wenwen Zeng and Feiyu Yin and Pengfei Song and Yonghuang Wu and Chengqian Zhao and Guoqing Wu and Jinhua Yu</t>
        </is>
      </c>
      <c r="J62" s="43" t="inlineStr">
        <is>
          <t>10.1109/JBHI.2025.3622540</t>
        </is>
      </c>
      <c r="K62" s="41" t="inlineStr">
        <is>
          <t>IEEE Journal of Biomedical and Health Informatics</t>
        </is>
      </c>
      <c r="L62" s="43" t="inlineStr">
        <is>
          <t>https://ieeexplore.ieee.org/document/11284680</t>
        </is>
      </c>
      <c r="M62" s="41" t="str"/>
      <c r="N62" s="43" t="inlineStr">
        <is>
          <t>doi:10.1109/jbhi.2025.3622540</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4"/>
  <sheetViews>
    <sheetView showGridLines="0" workbookViewId="0">
      <selection activeCell="A1" sqref="A1"/>
    </sheetView>
  </sheetViews>
  <sheetFormatPr baseColWidth="8" defaultRowHeight="15"/>
  <cols>
    <col width="14" customWidth="1" min="1" max="1"/>
    <col width="40" customWidth="1" min="2" max="2"/>
    <col width="28" customWidth="1" min="3" max="3"/>
    <col width="44" customWidth="1" min="4" max="4"/>
    <col width="18" customWidth="1" min="5" max="5"/>
    <col width="14" customWidth="1" min="6" max="6"/>
    <col width="9" customWidth="1" min="7" max="7"/>
    <col width="48" customWidth="1" min="8" max="8"/>
    <col width="32" customWidth="1" min="9" max="9"/>
    <col width="34" customWidth="1" min="10" max="10"/>
    <col width="28" customWidth="1" min="11" max="11"/>
    <col width="34" customWidth="1" min="12" max="12"/>
    <col width="44" customWidth="1" min="13" max="13"/>
    <col width="40" customWidth="1" min="14" max="14"/>
  </cols>
  <sheetData>
    <row r="1" ht="38" customHeight="1">
      <c r="A1" s="35" t="inlineStr">
        <is>
          <t>bib_index</t>
        </is>
      </c>
      <c r="B1" s="36" t="inlineStr">
        <is>
          <t>decision_code</t>
        </is>
      </c>
      <c r="C1" s="36" t="inlineStr">
        <is>
          <t>decision</t>
        </is>
      </c>
      <c r="D1" s="36" t="inlineStr">
        <is>
          <t>motivo</t>
        </is>
      </c>
      <c r="E1" s="36" t="inlineStr">
        <is>
          <t>duplicado_de</t>
        </is>
      </c>
      <c r="F1" s="36" t="inlineStr">
        <is>
          <t>study_id_en_276</t>
        </is>
      </c>
      <c r="G1" s="36" t="inlineStr">
        <is>
          <t>año</t>
        </is>
      </c>
      <c r="H1" s="36" t="inlineStr">
        <is>
          <t>título</t>
        </is>
      </c>
      <c r="I1" s="36" t="inlineStr">
        <is>
          <t>autores</t>
        </is>
      </c>
      <c r="J1" s="36" t="inlineStr">
        <is>
          <t>DOI</t>
        </is>
      </c>
      <c r="K1" s="36" t="inlineStr">
        <is>
          <t>revista_o_libro</t>
        </is>
      </c>
      <c r="L1" s="36" t="inlineStr">
        <is>
          <t>URL_fuente</t>
        </is>
      </c>
      <c r="M1" s="36" t="inlineStr">
        <is>
          <t>nota_verificación</t>
        </is>
      </c>
      <c r="N1" s="37" t="inlineStr">
        <is>
          <t>canonical_key</t>
        </is>
      </c>
    </row>
    <row r="2" ht="44" customHeight="1">
      <c r="A2" s="130" t="n">
        <v>357</v>
      </c>
      <c r="B2" s="43" t="inlineStr">
        <is>
          <t>invalid_malformed_search_record</t>
        </is>
      </c>
      <c r="C2" s="41" t="inlineStr">
        <is>
          <t>Excluir: registro inválido</t>
        </is>
      </c>
      <c r="D2" s="41" t="inlineStr">
        <is>
          <t>Cadena de búsqueda exportada erróneamente como si fuera una referencia bibliográfica.</t>
        </is>
      </c>
      <c r="E2" s="43" t="n"/>
      <c r="F2" s="43" t="n"/>
      <c r="G2" s="130" t="n"/>
      <c r="H2" s="41" t="inlineStr">
        <is>
          <t>(("autism"[Title] OR "autism spectrum disorder"[Title] OR ASD[Title]) AND ("artificial intelligence"[Title/Abstract] OR "machine learning"[Title/Abstract] OR "deep learning"[Title/Abstract] OR "computer vision"[Title/Abstract] OR "natural language pr - S…</t>
        </is>
      </c>
      <c r="I2" s="43" t="n"/>
      <c r="J2" s="43" t="n"/>
      <c r="K2" s="41" t="n"/>
      <c r="L2"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M2" s="41" t="str"/>
      <c r="N2" s="43" t="inlineStr">
        <is>
          <t>title:autism title or autism spectrum disorder title or asd title and artificial intelligence title abstract or machine learning title abstract or deep learning title abstract or computer vision title abstract or natural language pr s</t>
        </is>
      </c>
    </row>
    <row r="3" ht="44" customHeight="1">
      <c r="A3" s="130" t="n">
        <v>368</v>
      </c>
      <c r="B3" s="43" t="inlineStr">
        <is>
          <t>invalid_malformed_search_record</t>
        </is>
      </c>
      <c r="C3" s="41" t="inlineStr">
        <is>
          <t>Excluir: registro inválido</t>
        </is>
      </c>
      <c r="D3" s="41" t="inlineStr">
        <is>
          <t>Cadena de búsqueda exportada erróneamente como si fuera una referencia bibliográfica.</t>
        </is>
      </c>
      <c r="E3" s="43" t="n">
        <v>357</v>
      </c>
      <c r="F3" s="43" t="n"/>
      <c r="G3" s="130" t="n"/>
      <c r="H3" s="41" t="inlineStr">
        <is>
          <t>(("autism"[Title] OR "autism spectrum disorder"[Title] OR ASD[Title]) AND ("artificial intelligence"[Title/Abstract] OR "machine learning"[Title/Abstract] OR "deep learning"[Title/Abstract] OR "computer vision"[Title/Abstract] OR "natural language pr - S…</t>
        </is>
      </c>
      <c r="I3" s="43" t="n"/>
      <c r="J3" s="43" t="n"/>
      <c r="K3" s="41" t="n"/>
      <c r="L3"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M3" s="41" t="str"/>
      <c r="N3" s="43" t="inlineStr">
        <is>
          <t>title:autism title or autism spectrum disorder title or asd title and artificial intelligence title abstract or machine learning title abstract or deep learning title abstract or computer vision title abstract or natural language pr s</t>
        </is>
      </c>
    </row>
    <row r="4" ht="44" customHeight="1">
      <c r="A4" s="130" t="n">
        <v>414</v>
      </c>
      <c r="B4" s="43" t="inlineStr">
        <is>
          <t>invalid_malformed_search_record</t>
        </is>
      </c>
      <c r="C4" s="41" t="inlineStr">
        <is>
          <t>Excluir: registro inválido</t>
        </is>
      </c>
      <c r="D4" s="41" t="inlineStr">
        <is>
          <t>Cadena de búsqueda exportada erróneamente como si fuera una referencia bibliográfica.</t>
        </is>
      </c>
      <c r="E4" s="43" t="n">
        <v>357</v>
      </c>
      <c r="F4" s="43" t="n"/>
      <c r="G4" s="130" t="n"/>
      <c r="H4" s="41" t="inlineStr">
        <is>
          <t>(("autism"[Title] OR "autism spectrum disorder"[Title] OR ASD[Title]) AND ("artificial intelligence"[Title/Abstract] OR "machine learning"[Title/Abstract] OR "deep learning"[Title/Abstract] OR "computer vision"[Title/Abstract] OR "natural language pr - S…</t>
        </is>
      </c>
      <c r="I4" s="43" t="n"/>
      <c r="J4" s="43" t="n"/>
      <c r="K4" s="41" t="n"/>
      <c r="L4" s="43"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M4" s="41" t="str"/>
      <c r="N4" s="43" t="inlineStr">
        <is>
          <t>title:autism title or autism spectrum disorder title or asd title and artificial intelligence title abstract or machine learning title abstract or deep learning title abstract or computer vision title abstract or natural language pr 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18" customWidth="1" min="1" max="1"/>
    <col width="14" customWidth="1" min="2" max="2"/>
    <col width="14" customWidth="1" min="3" max="3"/>
    <col width="52" customWidth="1" min="4" max="4"/>
    <col width="34" customWidth="1" min="5" max="5"/>
    <col width="28" customWidth="1" min="6" max="6"/>
    <col width="46" customWidth="1" min="7" max="7"/>
    <col width="44" customWidth="1" min="8" max="8"/>
    <col width="18" customWidth="1" min="9" max="9"/>
    <col width="58" customWidth="1" min="10" max="10"/>
  </cols>
  <sheetData>
    <row r="1" ht="38" customHeight="1">
      <c r="A1" s="35" t="inlineStr">
        <is>
          <t>cohort</t>
        </is>
      </c>
      <c r="B1" s="36" t="inlineStr">
        <is>
          <t>bib_index</t>
        </is>
      </c>
      <c r="C1" s="36" t="inlineStr">
        <is>
          <t>study_id_276</t>
        </is>
      </c>
      <c r="D1" s="36" t="inlineStr">
        <is>
          <t>title</t>
        </is>
      </c>
      <c r="E1" s="36" t="inlineStr">
        <is>
          <t>article_DOI</t>
        </is>
      </c>
      <c r="F1" s="36" t="inlineStr">
        <is>
          <t>integrity_status</t>
        </is>
      </c>
      <c r="G1" s="36" t="inlineStr">
        <is>
          <t>screening_effect</t>
        </is>
      </c>
      <c r="H1" s="36" t="inlineStr">
        <is>
          <t>source_URL</t>
        </is>
      </c>
      <c r="I1" s="36" t="inlineStr">
        <is>
          <t>verified_date</t>
        </is>
      </c>
      <c r="J1" s="37" t="inlineStr">
        <is>
          <t>note</t>
        </is>
      </c>
    </row>
    <row r="2" ht="58" customHeight="1">
      <c r="A2" s="43" t="inlineStr">
        <is>
          <t>Base 276</t>
        </is>
      </c>
      <c r="B2" s="130" t="n"/>
      <c r="C2" s="43" t="n">
        <v>11</v>
      </c>
      <c r="D2" s="41" t="inlineStr">
        <is>
          <t>Data Mining-Based Model for Computer-Aided Diagnosis of Autism and Gelotophobia: Mixed Methods Deep Learning Approach</t>
        </is>
      </c>
      <c r="E2" s="43" t="inlineStr">
        <is>
          <t>10.2196/72115</t>
        </is>
      </c>
      <c r="F2" s="41" t="inlineStr">
        <is>
          <t>Expression of Concern</t>
        </is>
      </c>
      <c r="G2" s="41" t="inlineStr">
        <is>
          <t>Included in base corpus with flag; N unchanged</t>
        </is>
      </c>
      <c r="H2" s="43" t="inlineStr">
        <is>
          <t>https://formative.jmir.org/2026/1/e91833</t>
        </is>
      </c>
      <c r="I2" s="131" t="n">
        <v>46240</v>
      </c>
      <c r="J2" s="41" t="inlineStr">
        <is>
          <t>The journal states that the dataset validity is under investigation.</t>
        </is>
      </c>
    </row>
    <row r="3" ht="58" customHeight="1">
      <c r="A3" s="43" t="inlineStr">
        <is>
          <t>Update 2026</t>
        </is>
      </c>
      <c r="B3" s="130" t="n">
        <v>125</v>
      </c>
      <c r="C3" s="43" t="n"/>
      <c r="D3" s="41" t="inlineStr">
        <is>
          <t>Identification of critical brain regions for autism diagnosis from fMRI data using explainable AI: an observational analysis of the ABIDE dataset</t>
        </is>
      </c>
      <c r="E3" s="43" t="inlineStr">
        <is>
          <t>10.1016/j.eclinm.2025.103452</t>
        </is>
      </c>
      <c r="F3" s="41" t="inlineStr">
        <is>
          <t>Expression of Concern</t>
        </is>
      </c>
      <c r="G3" s="41" t="inlineStr">
        <is>
          <t>Provisional include with explicit flag</t>
        </is>
      </c>
      <c r="H3" s="43" t="inlineStr">
        <is>
          <t>https://www.sciencedirect.com/science/article/pii/S2589537026003056</t>
        </is>
      </c>
      <c r="I3" s="131" t="n">
        <v>46240</v>
      </c>
      <c r="J3" s="41" t="inlineStr">
        <is>
          <t>Full text meets the scientific scope, but the subsequent editorial notice affects interpretation of performance and XAI findings.</t>
        </is>
      </c>
    </row>
    <row r="4" ht="58" customHeight="1">
      <c r="A4" s="43" t="inlineStr">
        <is>
          <t>Update 2026</t>
        </is>
      </c>
      <c r="B4" s="130" t="n">
        <v>26</v>
      </c>
      <c r="C4" s="43" t="n"/>
      <c r="D4" s="41" t="inlineStr">
        <is>
          <t>Code Error in “Diagnostic Classification and Prognostic Prediction Using Common Genetic Variants in Autism Spectrum Disorder: Genotype-Based Deep Learning”</t>
        </is>
      </c>
      <c r="E4" s="43" t="inlineStr">
        <is>
          <t>10.2196/66556</t>
        </is>
      </c>
      <c r="F4" s="41" t="inlineStr">
        <is>
          <t>Code error notice</t>
        </is>
      </c>
      <c r="G4" s="41" t="inlineStr">
        <is>
          <t>Excluded as an integrity-related editorial record or retracted article</t>
        </is>
      </c>
      <c r="H4" s="43" t="inlineStr">
        <is>
          <t>https://www.sciencedirect.com/science/article/pii/S2291969425000845</t>
        </is>
      </c>
      <c r="I4" s="131" t="n"/>
      <c r="J4" s="41" t="inlineStr">
        <is>
          <t>Aviso editorial, corrección, retirada, retractación o artículo retractado; no constituye un estudio nuevo incorporable.</t>
        </is>
      </c>
    </row>
    <row r="5" ht="58" customHeight="1">
      <c r="A5" s="43" t="inlineStr">
        <is>
          <t>Update 2026</t>
        </is>
      </c>
      <c r="B5" s="130" t="n">
        <v>79</v>
      </c>
      <c r="C5" s="43" t="n">
        <v>11</v>
      </c>
      <c r="D5" s="41" t="inlineStr">
        <is>
          <t>Expression of Concern: Data Mining–Based Model for Computer-Aided Diagnosis of Autism and Gelotophobia: Mixed Methods Deep Learning Approach (JMIR Formative Research (2025) 9 (e72115) DOI: 10.2196/72115)</t>
        </is>
      </c>
      <c r="E5" s="43" t="inlineStr">
        <is>
          <t>10.2196/91833</t>
        </is>
      </c>
      <c r="F5" s="41" t="inlineStr">
        <is>
          <t>Expression of Concern notice</t>
        </is>
      </c>
      <c r="G5" s="41" t="inlineStr">
        <is>
          <t>Excluded as an integrity-related editorial record or retracted article</t>
        </is>
      </c>
      <c r="H5" s="43" t="inlineStr">
        <is>
          <t>https://formative.jmir.org/2026/1/e91833</t>
        </is>
      </c>
      <c r="I5" s="131" t="n">
        <v>46240</v>
      </c>
      <c r="J5" s="41" t="inlineStr">
        <is>
          <t>Es la expresión de preocupación del artículo DOI 10.2196/72115, ya incluido en los 276; no es un estudio adicional.</t>
        </is>
      </c>
    </row>
    <row r="6" ht="58" customHeight="1">
      <c r="A6" s="43" t="inlineStr">
        <is>
          <t>Update 2026</t>
        </is>
      </c>
      <c r="B6" s="130" t="n">
        <v>175</v>
      </c>
      <c r="C6" s="43" t="n"/>
      <c r="D6" s="41" t="inlineStr">
        <is>
          <t>Removal notice to “Machine learning in automated diagnosis of autism spectrum disorder: a comprehensive review”(Computer Science Review, (2025), 56, C, (100730), (S1574013725000073), 10.1016/j.cosrev.2025.100730)</t>
        </is>
      </c>
      <c r="E6" s="43" t="inlineStr">
        <is>
          <t>10.1016/j.cosrev.2026.100959</t>
        </is>
      </c>
      <c r="F6" s="41" t="inlineStr">
        <is>
          <t>Removal notice</t>
        </is>
      </c>
      <c r="G6" s="41" t="inlineStr">
        <is>
          <t>Excluded as an integrity-related editorial record or retracted article</t>
        </is>
      </c>
      <c r="H6" s="43" t="inlineStr">
        <is>
          <t>https://www.sciencedirect.com/science/article/pii/S1574013726000675</t>
        </is>
      </c>
      <c r="I6" s="131" t="n"/>
      <c r="J6" s="41" t="inlineStr">
        <is>
          <t>Aviso editorial, corrección, retirada, retractación o artículo retractado; no constituye un estudio nuevo incorporable.</t>
        </is>
      </c>
    </row>
    <row r="7" ht="58" customHeight="1">
      <c r="A7" s="43" t="inlineStr">
        <is>
          <t>Update 2026</t>
        </is>
      </c>
      <c r="B7" s="130" t="n">
        <v>184</v>
      </c>
      <c r="C7" s="43" t="n"/>
      <c r="D7" s="41" t="inlineStr">
        <is>
          <t>Expression of Concern on "A deep learning algorithm-based visual strategy intervention study for children with autism spectrum disorders - extraction and detection of children's behavioral features".</t>
        </is>
      </c>
      <c r="E7" s="43" t="inlineStr">
        <is>
          <t>10.26355/eurrev_202603_37714</t>
        </is>
      </c>
      <c r="F7" s="41" t="inlineStr">
        <is>
          <t>Expression of Concern notice</t>
        </is>
      </c>
      <c r="G7" s="41" t="inlineStr">
        <is>
          <t>Excluded as an integrity-related editorial record or retracted article</t>
        </is>
      </c>
      <c r="H7" s="43" t="inlineStr">
        <is>
          <t>http://www.ncbi.nlm.nih.gov/pubmed/41925352</t>
        </is>
      </c>
      <c r="I7" s="131" t="n"/>
      <c r="J7" s="41" t="inlineStr">
        <is>
          <t>Aviso editorial, corrección, retirada, retractación o artículo retractado; no constituye un estudio nuevo incorporable.</t>
        </is>
      </c>
    </row>
    <row r="8" ht="58" customHeight="1">
      <c r="A8" s="43" t="inlineStr">
        <is>
          <t>Update 2026</t>
        </is>
      </c>
      <c r="B8" s="130" t="n">
        <v>196</v>
      </c>
      <c r="C8" s="43" t="n"/>
      <c r="D8" s="41" t="inlineStr">
        <is>
          <t>Can artificial intelligence and face recognition using deep learning detect emotions in children with autism?</t>
        </is>
      </c>
      <c r="E8" s="43" t="inlineStr">
        <is>
          <t>10.1371/journal.pone.0338701</t>
        </is>
      </c>
      <c r="F8" s="41" t="inlineStr">
        <is>
          <t>Retracted article</t>
        </is>
      </c>
      <c r="G8" s="41" t="inlineStr">
        <is>
          <t>Excluded as an integrity-related editorial record or retracted article</t>
        </is>
      </c>
      <c r="H8" s="43" t="inlineStr">
        <is>
          <t>https://journals.plos.org/plosone/article?id=10.1371/journal.pone.0338701</t>
        </is>
      </c>
      <c r="I8" s="131" t="n">
        <v>46240</v>
      </c>
      <c r="J8" s="41" t="inlineStr">
        <is>
          <t>El editor marca el artículo como RETRACTED y retiró su contenido por problemas de ética y validez del conjunto de datos.</t>
        </is>
      </c>
    </row>
    <row r="9" ht="58" customHeight="1">
      <c r="A9" s="43" t="inlineStr">
        <is>
          <t>Update 2026</t>
        </is>
      </c>
      <c r="B9" s="130" t="n">
        <v>201</v>
      </c>
      <c r="C9" s="43" t="n"/>
      <c r="D9" s="41" t="inlineStr">
        <is>
          <t>Retraction: Can artificial intelligence and face recognition using deep learning detect emotions in children with autism?</t>
        </is>
      </c>
      <c r="E9" s="43" t="inlineStr">
        <is>
          <t>10.1371/JOURNAL.PONE.0340338</t>
        </is>
      </c>
      <c r="F9" s="41" t="inlineStr">
        <is>
          <t>Retraction notice</t>
        </is>
      </c>
      <c r="G9" s="41" t="inlineStr">
        <is>
          <t>Excluded as an integrity-related editorial record or retracted article</t>
        </is>
      </c>
      <c r="H9" s="43" t="inlineStr">
        <is>
          <t>https://journals.plos.org/plosone/article?id=10.1371/journal.pone.0340338</t>
        </is>
      </c>
      <c r="I9" s="131" t="n">
        <v>46240</v>
      </c>
      <c r="J9" s="41" t="inlineStr">
        <is>
          <t>Aviso formal de retractación del registro 196; no es un estudio adicional.</t>
        </is>
      </c>
    </row>
    <row r="10" ht="58" customHeight="1">
      <c r="A10" s="43" t="inlineStr">
        <is>
          <t>Update 2026</t>
        </is>
      </c>
      <c r="B10" s="130" t="n">
        <v>232</v>
      </c>
      <c r="C10" s="43" t="n"/>
      <c r="D10" s="41" t="inlineStr">
        <is>
          <t>Retraction: Comparing automated and non-automated machine learning for autism spectrum disorders classification using facial images (ETRI Journal, (2022), 44, 4, (613-623), 10.4218/etrij.2021-0097)</t>
        </is>
      </c>
      <c r="E10" s="43" t="inlineStr">
        <is>
          <t>10.4218/ETR2.70112</t>
        </is>
      </c>
      <c r="F10" s="41" t="inlineStr">
        <is>
          <t>Retraction notice</t>
        </is>
      </c>
      <c r="G10" s="41" t="inlineStr">
        <is>
          <t>Excluded as an integrity-related editorial record or retracted article</t>
        </is>
      </c>
      <c r="H10" s="43" t="inlineStr">
        <is>
          <t>https://doi.org/10.4218/ETR2.70112</t>
        </is>
      </c>
      <c r="I10" s="131" t="n"/>
      <c r="J10" s="41" t="inlineStr">
        <is>
          <t>Aviso editorial, corrección, retirada, retractación o artículo retractado; no constituye un estudio nuevo incorporable.</t>
        </is>
      </c>
    </row>
    <row r="11" ht="58" customHeight="1">
      <c r="A11" s="43" t="inlineStr">
        <is>
          <t>Update 2026</t>
        </is>
      </c>
      <c r="B11" s="130" t="n">
        <v>283</v>
      </c>
      <c r="C11" s="43" t="n"/>
      <c r="D11" s="41" t="inlineStr">
        <is>
          <t>Corrigendum to “Predicting autistic traits, anxiety and depression symptoms using camouflaging autistic traits questionnaire (CAT-Q-ES): A machine learning study” [Research in Autism 128 (2025) 202712] (Research in Autism (2025) 128, (S3050656525001841),…</t>
        </is>
      </c>
      <c r="E11" s="43" t="inlineStr">
        <is>
          <t>10.1016/j.reia.2026.202910</t>
        </is>
      </c>
      <c r="F11" s="41" t="inlineStr">
        <is>
          <t>Corrigendum</t>
        </is>
      </c>
      <c r="G11" s="41" t="inlineStr">
        <is>
          <t>Excluded as an integrity-related editorial record or retracted article</t>
        </is>
      </c>
      <c r="H11" s="43" t="inlineStr">
        <is>
          <t>https://www.sciencedirect.com/science/article/pii/S3050656526001240</t>
        </is>
      </c>
      <c r="I11" s="131" t="n"/>
      <c r="J11" s="41" t="inlineStr">
        <is>
          <t>Aviso editorial, corrección, retirada, retractación o artículo retractado; no constituye un estudio nuevo incorporable.</t>
        </is>
      </c>
    </row>
    <row r="12" ht="58" customHeight="1">
      <c r="A12" s="43" t="inlineStr">
        <is>
          <t>Update 2026</t>
        </is>
      </c>
      <c r="B12" s="130" t="n">
        <v>308</v>
      </c>
      <c r="C12" s="43" t="n"/>
      <c r="D12" s="41" t="inlineStr">
        <is>
          <t>Removal notice to “Deep learning with image-based autism spectrum disorder analysis: a systematic review”(Engineering Applications of Artificial Intelligence, (2024), 127, PA, (107185), (S0952197623013696), 10.1016/j.engappai.2023.107185)</t>
        </is>
      </c>
      <c r="E12" s="43" t="inlineStr">
        <is>
          <t>10.1016/j.engappai.2026.114266</t>
        </is>
      </c>
      <c r="F12" s="41" t="inlineStr">
        <is>
          <t>Removal notice</t>
        </is>
      </c>
      <c r="G12" s="41" t="inlineStr">
        <is>
          <t>Excluded as an integrity-related editorial record or retracted article</t>
        </is>
      </c>
      <c r="H12" s="43" t="inlineStr">
        <is>
          <t>https://www.sciencedirect.com/science/article/pii/S0952197626005476</t>
        </is>
      </c>
      <c r="I12" s="131" t="n"/>
      <c r="J12" s="41" t="inlineStr">
        <is>
          <t>Aviso editorial, corrección, retirada, retractación o artículo retractado; no constituye un estudio nuevo incorporable.</t>
        </is>
      </c>
    </row>
    <row r="13" ht="58" customHeight="1">
      <c r="A13" s="43" t="inlineStr">
        <is>
          <t>Update 2026</t>
        </is>
      </c>
      <c r="B13" s="130" t="n">
        <v>322</v>
      </c>
      <c r="C13" s="43" t="n"/>
      <c r="D13" s="41" t="inlineStr">
        <is>
          <t>Removal notice to “The emergence of artificial intelligence in autism spectrum disorder research: A review of neuro imaging and behavioral applications”(Computer Science Review, (2025), 56, C, (100718), (S1574013724001011), 10.1016/j.cosrev.2024.100718)</t>
        </is>
      </c>
      <c r="E13" s="43" t="inlineStr">
        <is>
          <t>10.1016/j.cosrev.2026.100977</t>
        </is>
      </c>
      <c r="F13" s="41" t="inlineStr">
        <is>
          <t>Removal notice</t>
        </is>
      </c>
      <c r="G13" s="41" t="inlineStr">
        <is>
          <t>Excluded as an integrity-related editorial record or retracted article</t>
        </is>
      </c>
      <c r="H13" s="43" t="inlineStr">
        <is>
          <t>https://www.sciencedirect.com/science/article/pii/S1574013726000857</t>
        </is>
      </c>
      <c r="I13" s="131" t="n"/>
      <c r="J13" s="41" t="inlineStr">
        <is>
          <t>Aviso editorial, corrección, retirada, retractación o artículo retractado; no constituye un estudio nuevo incorporable.</t>
        </is>
      </c>
    </row>
    <row r="14" ht="58" customHeight="1">
      <c r="A14" s="43" t="inlineStr">
        <is>
          <t>Update 2026</t>
        </is>
      </c>
      <c r="B14" s="130" t="n">
        <v>377</v>
      </c>
      <c r="C14" s="43" t="n"/>
      <c r="D14" s="41" t="inlineStr">
        <is>
          <t>Expression of concernâ€”Identification of critical brain regions for autism diagnosis from fMRI data using explainable AI: an observational analysis of the ABIDE dataset</t>
        </is>
      </c>
      <c r="E14" s="43" t="inlineStr">
        <is>
          <t>10.1016/j.eclinm.2026.104052</t>
        </is>
      </c>
      <c r="F14" s="41" t="inlineStr">
        <is>
          <t>Expression of Concern notice</t>
        </is>
      </c>
      <c r="G14" s="41" t="inlineStr">
        <is>
          <t>Excluded as an integrity-related editorial record or retracted article</t>
        </is>
      </c>
      <c r="H14" s="43" t="inlineStr">
        <is>
          <t>https://www.sciencedirect.com/science/article/pii/S2589537026003056</t>
        </is>
      </c>
      <c r="I14" s="131" t="n">
        <v>46240</v>
      </c>
      <c r="J14" s="41" t="inlineStr">
        <is>
          <t>Aviso editorial, corrección, retirada, retractación o artículo retractado; no constituye un estudio nuevo incorporable.</t>
        </is>
      </c>
    </row>
    <row r="15" ht="58" customHeight="1">
      <c r="A15" s="43" t="inlineStr">
        <is>
          <t>Update 2026</t>
        </is>
      </c>
      <c r="B15" s="130" t="n">
        <v>369</v>
      </c>
      <c r="C15" s="43" t="n"/>
      <c r="D15" s="41" t="inlineStr">
        <is>
          <t>Hybrid deep learning model for autism spectrum disorder diagnosis</t>
        </is>
      </c>
      <c r="E15" s="43" t="inlineStr">
        <is>
          <t>10.1038/s41598-025-28819-4</t>
        </is>
      </c>
      <c r="F15" s="41" t="inlineStr">
        <is>
          <t>Retracted article</t>
        </is>
      </c>
      <c r="G15" s="41" t="inlineStr">
        <is>
          <t>Excluded as an integrity-related editorial record or retracted article</t>
        </is>
      </c>
      <c r="H15" s="43" t="inlineStr">
        <is>
          <t>https://www.nature.com/articles/s41598-025-28819-4</t>
        </is>
      </c>
      <c r="I15" s="131" t="n">
        <v>46269</v>
      </c>
      <c r="J15" s="41" t="inlineStr">
        <is>
          <t>Scientific Reports retracted the article on 2 March 2026 because the facial-image data of minors were non-curated/unverifiable and lacked documented ethical oversight and consent; the editors/publisher no longer have confidence in the article.</t>
        </is>
      </c>
    </row>
    <row r="16" ht="58" customHeight="1">
      <c r="A16" s="43" t="inlineStr">
        <is>
          <t>Update 2026</t>
        </is>
      </c>
      <c r="B16" s="130" t="n">
        <v>409</v>
      </c>
      <c r="C16" s="43" t="n"/>
      <c r="D16" s="41" t="inlineStr">
        <is>
          <t>Assessing the Efficacy of Deep Learning Algorithms for Behavioral and Neurological Markers in Autism Diagnosis in Children</t>
        </is>
      </c>
      <c r="E16" s="43" t="inlineStr">
        <is>
          <t>10.1007/978-981-96-6297-5_20</t>
        </is>
      </c>
      <c r="F16" s="41" t="inlineStr">
        <is>
          <t>Retracted chapter</t>
        </is>
      </c>
      <c r="G16" s="41" t="inlineStr">
        <is>
          <t>Excluded as an integrity-related retracted article or chapter</t>
        </is>
      </c>
      <c r="H16" s="43" t="inlineStr">
        <is>
          <t>https://link.springer.com/book/10.1007/978-981-96-6297-5?page=2</t>
        </is>
      </c>
      <c r="I16" s="131" t="n">
        <v>46269</v>
      </c>
      <c r="J16" s="41" t="inlineStr">
        <is>
          <t>Springer marks the record as RETRACTED CHAPTER; the editor retracted and removed it after concerns about images of minors from a non-curated dataset. Excluded under the workbook integrity policy.</t>
        </is>
      </c>
    </row>
  </sheetData>
  <conditionalFormatting sqref="F2:F14">
    <cfRule type="containsText" priority="1" operator="containsText" dxfId="3" text="Expression of Concern"/>
    <cfRule type="containsText" priority="2" operator="containsText" dxfId="2" text="Retract"/>
    <cfRule type="containsText" priority="3" operator="containsText" dxfId="5" text="Removal"/>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0" customWidth="1" min="1" max="1"/>
    <col width="58" customWidth="1" min="2" max="2"/>
    <col width="78" customWidth="1" min="3" max="3"/>
    <col width="42" customWidth="1" min="4" max="4"/>
    <col width="55" customWidth="1" min="5" max="5"/>
    <col width="18" customWidth="1" min="6" max="6"/>
  </cols>
  <sheetData>
    <row r="1" ht="38" customHeight="1">
      <c r="A1" s="35" t="inlineStr">
        <is>
          <t>bib_index</t>
        </is>
      </c>
      <c r="B1" s="36" t="inlineStr">
        <is>
          <t>título_exportado</t>
        </is>
      </c>
      <c r="C1" s="36" t="inlineStr">
        <is>
          <t>resultado_de_verificación</t>
        </is>
      </c>
      <c r="D1" s="36" t="inlineStr">
        <is>
          <t>decisión</t>
        </is>
      </c>
      <c r="E1" s="36" t="inlineStr">
        <is>
          <t>URL</t>
        </is>
      </c>
      <c r="F1" s="37" t="inlineStr">
        <is>
          <t>fecha_verificacion_actual</t>
        </is>
      </c>
    </row>
    <row r="2" ht="48" customHeight="1">
      <c r="A2" s="126" t="n">
        <v>8</v>
      </c>
      <c r="B2" s="41" t="inlineStr">
        <is>
          <t>Artificial intelligence in autism spectrum disorder: A path to early detection and improved outcomes</t>
        </is>
      </c>
      <c r="C2" s="41" t="inlineStr">
        <is>
          <t>PubMed clasifica este registro como Letter (PMID 40403676).</t>
        </is>
      </c>
      <c r="D2" s="41" t="inlineStr">
        <is>
          <t>Excluir: publicación secundaria/no empírica</t>
        </is>
      </c>
      <c r="E2" s="41" t="inlineStr">
        <is>
          <t>https://pubmed.ncbi.nlm.nih.gov/40403676/</t>
        </is>
      </c>
      <c r="F2" s="127" t="n"/>
    </row>
    <row r="3" ht="48" customHeight="1">
      <c r="A3" s="126" t="n">
        <v>20</v>
      </c>
      <c r="B3" s="41" t="inlineStr">
        <is>
          <t>Data Mining–Based Model for Computer-Aided Diagnosis of Autism and Gelotophobia: Mixed Methods Deep Learning Approach</t>
        </is>
      </c>
      <c r="C3" s="41" t="inlineStr">
        <is>
          <t>El artículo ya está en los 276 y tiene una expresión de preocupación posterior (DOI 10.2196/91833). No cambia N automáticamente, pero requiere bandera de integridad.</t>
        </is>
      </c>
      <c r="D3" s="41" t="inlineStr">
        <is>
          <t>No agregar: ya está en los 276</t>
        </is>
      </c>
      <c r="E3" s="41" t="inlineStr">
        <is>
          <t>https://formative.jmir.org/2026/1/e91833</t>
        </is>
      </c>
      <c r="F3" s="127" t="n">
        <v>46240</v>
      </c>
    </row>
    <row r="4" ht="48" customHeight="1">
      <c r="A4" s="126" t="n">
        <v>79</v>
      </c>
      <c r="B4" s="41" t="inlineStr">
        <is>
          <t>Expression of Concern: Data Mining–Based Model for Computer-Aided Diagnosis of Autism and Gelotophobia: Mixed Methods Deep Learning Approach (JMIR Formative Research (2025) 9 (e72115) DOI: 10.2196/72115)</t>
        </is>
      </c>
      <c r="C4" s="41" t="inlineStr">
        <is>
          <t>Es la expresión de preocupación del artículo DOI 10.2196/72115, ya incluido en los 276; no es un estudio adicional.</t>
        </is>
      </c>
      <c r="D4" s="41" t="inlineStr">
        <is>
          <t>Excluir por integridad/tipo de registro</t>
        </is>
      </c>
      <c r="E4" s="41" t="inlineStr">
        <is>
          <t>https://formative.jmir.org/2026/1/e91833</t>
        </is>
      </c>
      <c r="F4" s="127" t="n">
        <v>46240</v>
      </c>
    </row>
    <row r="5" ht="48" customHeight="1">
      <c r="A5" s="126" t="n">
        <v>125</v>
      </c>
      <c r="B5" s="41" t="inlineStr">
        <is>
          <t>Identification of critical brain regions for autism diagnosis from fMRI data using explainable AI: an observational analysis of the ABIDE dataset</t>
        </is>
      </c>
      <c r="C5" s="41" t="inlineStr">
        <is>
          <t>El texto completo confirma un estudio empírico elegible. Existe una expresión de preocupación posterior, por lo que se conserva una bandera de integridad.</t>
        </is>
      </c>
      <c r="D5" s="41" t="inlineStr">
        <is>
          <t>Incluir provisionalmente con alerta de integridad</t>
        </is>
      </c>
      <c r="E5" s="41" t="inlineStr">
        <is>
          <t>https://www.sciencedirect.com/science/article/pii/S2589537026003056</t>
        </is>
      </c>
      <c r="F5" s="127" t="n">
        <v>46240</v>
      </c>
    </row>
    <row r="6" ht="48" customHeight="1">
      <c r="A6" s="126" t="n">
        <v>160</v>
      </c>
      <c r="B6" s="41" t="inlineStr">
        <is>
          <t>LLM-Assisted Annotation Framework for Cross Platform Analysis of Autism Online Communities: Implications for Parent Education and Digital Support (Preprint)</t>
        </is>
      </c>
      <c r="C6" s="41" t="inlineStr">
        <is>
          <t>Verificado como artículo final Original Paper, publicado el 2026-07-10; la etiqueta Preprint de la exportación quedó obsoleta.</t>
        </is>
      </c>
      <c r="D6" s="41" t="inlineStr">
        <is>
          <t>Incluir provisionalmente</t>
        </is>
      </c>
      <c r="E6" s="41" t="inlineStr">
        <is>
          <t>https://www.jmir.org/2026/1/e85290</t>
        </is>
      </c>
      <c r="F6" s="127" t="n"/>
    </row>
    <row r="7" ht="48" customHeight="1">
      <c r="A7" s="126" t="n">
        <v>171</v>
      </c>
      <c r="B7" s="41" t="inlineStr">
        <is>
          <t>Artificial Intelligence Prediction of Individual Treatment Response to Smartphone-Based Mindfulness in Autistic Adults with Anxiety Symptoms: A Randomized Controlled Trial Analysis (Preprint)</t>
        </is>
      </c>
      <c r="C7" s="41" t="inlineStr">
        <is>
          <t>Verificado como artículo final de JMIR AI; la etiqueta Preprint de la exportación quedó obsoleta.</t>
        </is>
      </c>
      <c r="D7" s="41" t="inlineStr">
        <is>
          <t>Incluir provisionalmente</t>
        </is>
      </c>
      <c r="E7" s="41" t="inlineStr">
        <is>
          <t>https://ai.jmir.org/2026/1/e89054</t>
        </is>
      </c>
      <c r="F7" s="127" t="n"/>
    </row>
    <row r="8" ht="48" customHeight="1">
      <c r="A8" s="126" t="n">
        <v>173</v>
      </c>
      <c r="B8" s="41" t="inlineStr">
        <is>
          <t>From Click to Chat: A Comparative, Bilingual Study of Autism-Related Information on Websites and General-Purpose AI Chatbots (Preprint)</t>
        </is>
      </c>
      <c r="C8" s="41" t="inlineStr">
        <is>
          <t>Verificado como artículo final de JMIR Formative Research; la etiqueta Preprint de la exportación quedó obsoleta.</t>
        </is>
      </c>
      <c r="D8" s="41" t="inlineStr">
        <is>
          <t>Incluir provisionalmente</t>
        </is>
      </c>
      <c r="E8" s="41" t="inlineStr">
        <is>
          <t>https://formative.jmir.org/2026/1/e85196</t>
        </is>
      </c>
      <c r="F8" s="127" t="n"/>
    </row>
    <row r="9" ht="48" customHeight="1">
      <c r="A9" s="126" t="n">
        <v>196</v>
      </c>
      <c r="B9" s="41" t="inlineStr">
        <is>
          <t>Can artificial intelligence and face recognition using deep learning detect emotions in children with autism?</t>
        </is>
      </c>
      <c r="C9" s="41" t="inlineStr">
        <is>
          <t>El editor marca el artículo como RETRACTED y retiró su contenido por problemas de ética y validez del conjunto de datos.</t>
        </is>
      </c>
      <c r="D9" s="41" t="inlineStr">
        <is>
          <t>Excluir por integridad/tipo de registro</t>
        </is>
      </c>
      <c r="E9" s="41" t="inlineStr">
        <is>
          <t>https://journals.plos.org/plosone/article?id=10.1371/journal.pone.0338701</t>
        </is>
      </c>
      <c r="F9" s="127" t="n">
        <v>46240</v>
      </c>
    </row>
    <row r="10" ht="48" customHeight="1">
      <c r="A10" s="126" t="n">
        <v>201</v>
      </c>
      <c r="B10" s="41" t="inlineStr">
        <is>
          <t>Retraction: Can artificial intelligence and face recognition using deep learning detect emotions in children with autism?</t>
        </is>
      </c>
      <c r="C10" s="41" t="inlineStr">
        <is>
          <t>Aviso formal de retractación del registro 196; no es un estudio adicional.</t>
        </is>
      </c>
      <c r="D10" s="41" t="inlineStr">
        <is>
          <t>Excluir por integridad/tipo de registro</t>
        </is>
      </c>
      <c r="E10" s="41" t="inlineStr">
        <is>
          <t>https://journals.plos.org/plosone/article?id=10.1371/journal.pone.0340338</t>
        </is>
      </c>
      <c r="F10" s="127" t="n">
        <v>46240</v>
      </c>
    </row>
    <row r="11" ht="48" customHeight="1">
      <c r="A11" s="126" t="n">
        <v>211</v>
      </c>
      <c r="B11" s="41" t="inlineStr">
        <is>
          <t>Predicting Autism</t>
        </is>
      </c>
      <c r="C11" s="41" t="inlineStr">
        <is>
          <t>Wiley identifica el registro como capítulo autónomo de un libro editado. Aunque describe modelado, el tipo de publicación queda fuera del protocolo final.</t>
        </is>
      </c>
      <c r="D11" s="41" t="inlineStr">
        <is>
          <t>Excluir: tipo de publicación no elegible</t>
        </is>
      </c>
      <c r="E11" s="41" t="inlineStr">
        <is>
          <t>https://onlinelibrary.wiley.com/doi/10.1002/9781394271177.ch13</t>
        </is>
      </c>
      <c r="F11" s="127" t="n">
        <v>46272</v>
      </c>
    </row>
    <row r="12" ht="48" customHeight="1">
      <c r="A12" s="126" t="n">
        <v>251</v>
      </c>
      <c r="B12" s="41" t="inlineStr">
        <is>
          <t>Leveraging Deep Learning for Early Detection of Autism Spectrum Disorder in Augmented and Virtual Reality Mental Healthcare Environments</t>
        </is>
      </c>
      <c r="C12" s="41" t="inlineStr">
        <is>
          <t>Wiley identifica el registro como Chapter 6 de un libro editado. La posible presencia de implementación/experimentos no modifica la exclusión por tipo de publicación.</t>
        </is>
      </c>
      <c r="D12" s="41" t="inlineStr">
        <is>
          <t>Excluir: tipo de publicación no elegible</t>
        </is>
      </c>
      <c r="E12" s="41" t="inlineStr">
        <is>
          <t>https://onlinelibrary.wiley.com/doi/10.1002/9781394302864.ch6</t>
        </is>
      </c>
      <c r="F12" s="127" t="n">
        <v>46272</v>
      </c>
    </row>
    <row r="13" ht="48" customHeight="1">
      <c r="A13" s="48" t="n">
        <v>279</v>
      </c>
      <c r="B13" s="48" t="inlineStr">
        <is>
          <t>Composite AI for Predictive Analysis of Autism Spectrum Disorder Using Facial Features</t>
        </is>
      </c>
      <c r="C13" s="48" t="inlineStr">
        <is>
          <t>El editor identifica el registro como Chapter 12 de un libro editado. El capítulo parece empírico, pero los capítulos autónomos de libro no son un tipo elegible bajo el protocolo final.</t>
        </is>
      </c>
      <c r="D13" s="48" t="inlineStr">
        <is>
          <t>Excluir: tipo de publicación no elegible</t>
        </is>
      </c>
      <c r="E13" s="48" t="inlineStr">
        <is>
          <t>https://scrivenerpublishing.com/cart/title.php?id=1248</t>
        </is>
      </c>
      <c r="F13" s="128" t="n">
        <v>46272</v>
      </c>
    </row>
    <row r="14" ht="48" customHeight="1">
      <c r="A14" s="48" t="n">
        <v>348</v>
      </c>
      <c r="B14" s="48" t="inlineStr">
        <is>
          <t>Enhancing diagnostic precision in autism spectrum disorder: Integrating POV technology with expanded behavioral markers</t>
        </is>
      </c>
      <c r="C14" s="48" t="inlineStr">
        <is>
          <t>PubMed clasifica este registro como Letter (PMID 42061089).</t>
        </is>
      </c>
      <c r="D14" s="48" t="inlineStr">
        <is>
          <t>Excluir: publicación secundaria/no empírica</t>
        </is>
      </c>
      <c r="E14" s="48" t="inlineStr">
        <is>
          <t>https://pubmed.ncbi.nlm.nih.gov/42061089/</t>
        </is>
      </c>
      <c r="F14" s="128" t="n"/>
    </row>
    <row r="15" ht="48" customHeight="1">
      <c r="A15" s="48" t="n">
        <v>379</v>
      </c>
      <c r="B15" s="48" t="inlineStr">
        <is>
          <t>Advaning Early Autism Detection and Enhancing Diagnostic Accuracy with Deep Learning Models</t>
        </is>
      </c>
      <c r="C15" s="48" t="inlineStr">
        <is>
          <t>La página oficial de Springer proporciona el resumen suficiente para excluirlo por publicación secundaria: el propio texto indica que revisa sistemáticamente distintos enfoques de aprendizaje profundo.</t>
        </is>
      </c>
      <c r="D15" s="48" t="inlineStr">
        <is>
          <t>Excluir: publicación secundaria/no empírica</t>
        </is>
      </c>
      <c r="E15" s="48" t="inlineStr">
        <is>
          <t>https://link.springer.com/chapter/10.1007/978-3-032-03558-5_4</t>
        </is>
      </c>
      <c r="F15" s="128" t="n">
        <v>46267</v>
      </c>
    </row>
    <row r="16" ht="48" customHeight="1">
      <c r="A16" s="48" t="n">
        <v>385</v>
      </c>
      <c r="B16" s="48" t="inlineStr">
        <is>
          <t>Artificial intelligence-assisted autism screening and its implications for public health policy in Indonesia</t>
        </is>
      </c>
      <c r="C16" s="48" t="inlineStr">
        <is>
          <t>PubMed clasifica este registro como Letter (PMID 42480293).</t>
        </is>
      </c>
      <c r="D16" s="48" t="inlineStr">
        <is>
          <t>Excluir: publicación secundaria/no empírica</t>
        </is>
      </c>
      <c r="E16" s="48" t="inlineStr">
        <is>
          <t>https://pubmed.ncbi.nlm.nih.gov/42480293/</t>
        </is>
      </c>
      <c r="F16" s="128" t="n"/>
    </row>
    <row r="17" ht="48" customHeight="1">
      <c r="A17" s="48" t="n">
        <v>34</v>
      </c>
      <c r="B17" s="48" t="inlineStr">
        <is>
          <t>Diagnosis of autism spectrum disorder—prediction and analysis of enhanced classification model based on machine learning</t>
        </is>
      </c>
      <c r="C17" s="48" t="inlineStr">
        <is>
          <t>ScienceDirect/Elsevier identifica el registro como capítulo de un volumen editado. El contenido empírico es evaluable, pero el tipo de publicación es ineligible bajo el protocolo final.</t>
        </is>
      </c>
      <c r="D17" s="48" t="inlineStr">
        <is>
          <t>Excluir: tipo de publicación no elegible</t>
        </is>
      </c>
      <c r="E17" s="48" t="inlineStr">
        <is>
          <t>https://www.sciencedirect.com/science/chapter/edited-volume/pii/B9780443300806000183</t>
        </is>
      </c>
      <c r="F17" s="128" t="n">
        <v>46272</v>
      </c>
    </row>
    <row r="18" ht="48" customHeight="1">
      <c r="A18" s="48" t="n">
        <v>371</v>
      </c>
      <c r="B18" s="48" t="inlineStr">
        <is>
          <t>A Hybrid CNN-GAT Model for MRI Screening of Autism Spectrum Disorder</t>
        </is>
      </c>
      <c r="C18" s="48" t="inlineStr">
        <is>
          <t>Springer identifica el registro como conference paper y el volumen padre como proceedings de MIND 2024 con full papers revisados por pares; por tanto, el tipo de publicación es elegible.</t>
        </is>
      </c>
      <c r="D18" s="48" t="inlineStr">
        <is>
          <t>Incluir</t>
        </is>
      </c>
      <c r="E18" s="48" t="inlineStr">
        <is>
          <t>https://link.springer.com/chapter/10.1007/978-3-032-14531-4_4</t>
        </is>
      </c>
      <c r="F18" s="128" t="n">
        <v>46272</v>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48" customWidth="1" min="1" max="1"/>
    <col width="27" customWidth="1" min="2" max="2"/>
    <col width="62" customWidth="1" min="3" max="3"/>
    <col width="12" customWidth="1" min="4" max="4"/>
  </cols>
  <sheetData>
    <row r="1" ht="38" customHeight="1">
      <c r="A1" s="132" t="inlineStr">
        <is>
          <t>Criterios operativos aplicados en la actualización</t>
        </is>
      </c>
      <c r="B1" s="133" t="n"/>
      <c r="C1" s="133" t="n"/>
      <c r="D1" s="134" t="n"/>
    </row>
    <row r="2" ht="40" customHeight="1">
      <c r="A2" s="43" t="n"/>
      <c r="B2" s="43" t="n"/>
      <c r="C2" s="43" t="n"/>
      <c r="D2" s="43" t="n"/>
    </row>
    <row r="3" ht="40" customHeight="1">
      <c r="A3" s="43" t="inlineStr">
        <is>
          <t>Regla</t>
        </is>
      </c>
      <c r="B3" s="43" t="inlineStr">
        <is>
          <t>Decisión</t>
        </is>
      </c>
      <c r="C3" s="43" t="inlineStr">
        <is>
          <t>Definición operacional</t>
        </is>
      </c>
      <c r="D3" s="43" t="inlineStr">
        <is>
          <t>Implicación</t>
        </is>
      </c>
    </row>
    <row r="4" ht="54" customHeight="1">
      <c r="A4" s="43" t="inlineStr">
        <is>
          <t>Unidad</t>
        </is>
      </c>
      <c r="B4" s="43" t="inlineStr">
        <is>
          <t>Una referencia = un estudio</t>
        </is>
      </c>
      <c r="C4" s="41" t="inlineStr">
        <is>
          <t>Deduplicación por DOI y título normalizado; la versión final sustituye al preprint.</t>
        </is>
      </c>
      <c r="D4" s="41" t="inlineStr">
        <is>
          <t>Evita doble conteo.</t>
        </is>
      </c>
    </row>
    <row r="5" ht="54" customHeight="1">
      <c r="A5" s="43" t="inlineStr">
        <is>
          <t>Diseño</t>
        </is>
      </c>
      <c r="B5" s="43" t="inlineStr">
        <is>
          <t>Incluir</t>
        </is>
      </c>
      <c r="C5" s="41" t="inlineStr">
        <is>
          <t>Estudio primario con implementación o evaluación empírica de IA/ML/modelado computacional aplicado a ASD.</t>
        </is>
      </c>
      <c r="D5" s="41" t="inlineStr">
        <is>
          <t>Candidato a RQ1-RQ3 tras texto completo.</t>
        </is>
      </c>
    </row>
    <row r="6" ht="54" customHeight="1">
      <c r="A6" s="43" t="inlineStr">
        <is>
          <t>Ámbito</t>
        </is>
      </c>
      <c r="B6" s="43" t="inlineStr">
        <is>
          <t>Incluir</t>
        </is>
      </c>
      <c r="C6" s="41" t="inlineStr">
        <is>
          <t>ASD humano: prescreening, screening, diagnóstico, pronóstico/riesgo, caracterización, apoyo o intervención/monitorización.</t>
        </is>
      </c>
      <c r="D6" s="41" t="inlineStr">
        <is>
          <t>La ausencia de validación externa se codifica; no excluye.</t>
        </is>
      </c>
    </row>
    <row r="7" ht="54" customHeight="1">
      <c r="A7" s="43" t="inlineStr">
        <is>
          <t>Publicación</t>
        </is>
      </c>
      <c r="B7" s="43" t="inlineStr">
        <is>
          <t>Incluir condicional</t>
        </is>
      </c>
      <c r="C7" s="41" t="inlineStr">
        <is>
          <t>Artículo de revista revisado por pares o paper completo revisado por pares publicado en actas/proceedings de congreso, con datos humanos pertinentes, método implementado y resultados verificables.</t>
        </is>
      </c>
      <c r="D7" s="41" t="inlineStr">
        <is>
          <t>La estructura de una URL tipo “chapter” no decide elegibilidad: si el volumen padre son proceedings y el ítem es un conference paper completo revisado, es elegible.</t>
        </is>
      </c>
    </row>
    <row r="8" ht="54" customHeight="1">
      <c r="A8" s="43" t="inlineStr">
        <is>
          <t>Secundarios / tipo no elegible</t>
        </is>
      </c>
      <c r="B8" s="43" t="inlineStr">
        <is>
          <t>Excluir</t>
        </is>
      </c>
      <c r="C8" s="41" t="inlineStr">
        <is>
          <t>Revisión, metaanálisis, bibliometría, protocolo, perspectiva, carta, editorial o capítulo autónomo de libro editado. Los capítulos autónomos se excluyen aunque contengan implementación o experimentos.</t>
        </is>
      </c>
      <c r="D8" s="41" t="inlineStr">
        <is>
          <t>No constituye un tipo de publicación elegible para este protocolo.</t>
        </is>
      </c>
    </row>
    <row r="9" ht="54" customHeight="1">
      <c r="A9" s="43" t="inlineStr">
        <is>
          <t>IA</t>
        </is>
      </c>
      <c r="B9" s="43" t="inlineStr">
        <is>
          <t>Excluir</t>
        </is>
      </c>
      <c r="C9" s="41" t="inlineStr">
        <is>
          <t>IA/ML ausente, incidental o solamente mencionada sin implementación sustantiva.</t>
        </is>
      </c>
      <c r="D9" s="41" t="inlineStr">
        <is>
          <t>No responde al alcance computacional.</t>
        </is>
      </c>
    </row>
    <row r="10" ht="54" customHeight="1">
      <c r="A10" s="43" t="inlineStr">
        <is>
          <t>Población/tema</t>
        </is>
      </c>
      <c r="B10" s="43" t="inlineStr">
        <is>
          <t>Excluir</t>
        </is>
      </c>
      <c r="C10" s="41" t="inlineStr">
        <is>
          <t>Otro trastorno, otro significado de ASD o resultado sin función ASD pertinente.</t>
        </is>
      </c>
      <c r="D10" s="41" t="inlineStr">
        <is>
          <t>Fuera de alcance.</t>
        </is>
      </c>
    </row>
    <row r="11" ht="54" customHeight="1">
      <c r="A11" s="43" t="inlineStr">
        <is>
          <t>Animales</t>
        </is>
      </c>
      <c r="B11" s="43" t="inlineStr">
        <is>
          <t>Excluir</t>
        </is>
      </c>
      <c r="C11" s="41" t="inlineStr">
        <is>
          <t>Modelo animal sin datos humanos ni objetivo funcional del proceso ASD humano.</t>
        </is>
      </c>
      <c r="D11" s="41" t="inlineStr">
        <is>
          <t>Fuera del corpus clínico humano.</t>
        </is>
      </c>
    </row>
    <row r="12" ht="54" customHeight="1">
      <c r="A12" s="43" t="inlineStr">
        <is>
          <t>Resumen de congreso</t>
        </is>
      </c>
      <c r="B12" s="43" t="inlineStr">
        <is>
          <t>Excluir</t>
        </is>
      </c>
      <c r="C12" s="41" t="inlineStr">
        <is>
          <t>Solo resumen sin información suficiente para verificar y codificar RQ1-RQ3.</t>
        </is>
      </c>
      <c r="D12" s="41" t="inlineStr">
        <is>
          <t>Codificación no reproducible.</t>
        </is>
      </c>
    </row>
    <row r="13" ht="96" customHeight="1">
      <c r="A13" t="inlineStr">
        <is>
          <t>Integridad</t>
        </is>
      </c>
      <c r="B13" t="inlineStr">
        <is>
          <t>Política explícita</t>
        </is>
      </c>
      <c r="C13" s="48" t="inlineStr">
        <is>
          <t>Los retractados se excluyen. Una expresión de preocupación no excluye automáticamente; exige bandera, interpretación conservadora y eventual análisis de sensibilidad.</t>
        </is>
      </c>
      <c r="D13" s="48" t="inlineStr">
        <is>
          <t>Separa elegibilidad de credibilidad de los resultados.</t>
        </is>
      </c>
    </row>
    <row r="14" ht="64" customHeight="1">
      <c r="A14" t="inlineStr">
        <is>
          <t>Recuperación</t>
        </is>
      </c>
      <c r="B14" t="inlineStr">
        <is>
          <t>Registrar el estado real</t>
        </is>
      </c>
      <c r="C14" s="48" t="inlineStr">
        <is>
          <t>Un informe puede evaluarse en PDF, HTML, e-book o repositorio. report_not_retrieved solo se usa tras intentos documentados fallidos; paywall o bloqueo automático no decide elegibilidad.</t>
        </is>
      </c>
      <c r="D14" s="48" t="inlineStr">
        <is>
          <t>Un DOI o una página editorial demuestra localización; una limitación puntual de acceso no demuestra recuperación fallida.</t>
        </is>
      </c>
    </row>
    <row r="18" ht="34" customHeight="1">
      <c r="A18" s="47" t="inlineStr">
        <is>
          <t>decision_code</t>
        </is>
      </c>
      <c r="B18" s="47" t="inlineStr">
        <is>
          <t>bucket</t>
        </is>
      </c>
      <c r="C18" s="47" t="inlineStr">
        <is>
          <t>Interpretación</t>
        </is>
      </c>
      <c r="D18" s="47" t="inlineStr">
        <is>
          <t>n_actual</t>
        </is>
      </c>
    </row>
    <row r="19" ht="34" customHeight="1">
      <c r="A19" s="48" t="inlineStr">
        <is>
          <t>include_after_title_abstract_screen</t>
        </is>
      </c>
      <c r="B19" s="48" t="inlineStr">
        <is>
          <t>Provisional include</t>
        </is>
      </c>
      <c r="C19" s="48" t="inlineStr">
        <is>
          <t>Candidato tras título/resumen; requiere adjudicación completa.</t>
        </is>
      </c>
      <c r="D19">
        <f>COUNTIF('Actualizacion_430'!$B$2:$B$431,A19)</f>
        <v/>
      </c>
    </row>
    <row r="20" ht="34" customHeight="1">
      <c r="A20" s="48" t="inlineStr">
        <is>
          <t>include_after_full_text_open_access</t>
        </is>
      </c>
      <c r="B20" s="48" t="inlineStr">
        <is>
          <t>Provisional include</t>
        </is>
      </c>
      <c r="C20" s="48" t="inlineStr">
        <is>
          <t>Texto completo abierto evaluable e incluido.</t>
        </is>
      </c>
      <c r="D20">
        <f>COUNTIF('Actualizacion_430'!$B$2:$B$431,A20)</f>
        <v/>
      </c>
    </row>
    <row r="21" ht="34" customHeight="1">
      <c r="A21" s="48" t="inlineStr">
        <is>
          <t>include_after_full_text_with_integrity_flag</t>
        </is>
      </c>
      <c r="B21" s="48" t="inlineStr">
        <is>
          <t>Provisional include</t>
        </is>
      </c>
      <c r="C21" s="48" t="inlineStr">
        <is>
          <t>Texto completo elegible con alerta editorial explícita.</t>
        </is>
      </c>
      <c r="D21">
        <f>COUNTIF('Actualizacion_430'!$B$2:$B$431,A21)</f>
        <v/>
      </c>
    </row>
    <row r="22" ht="34" customHeight="1">
      <c r="A22" s="48" t="inlineStr">
        <is>
          <t>report_not_retrieved</t>
        </is>
      </c>
      <c r="B22" s="48" t="inlineStr">
        <is>
          <t>Report not retrieved</t>
        </is>
      </c>
      <c r="C22" s="48" t="inlineStr">
        <is>
          <t>Usar únicamente cuando los intentos documentados de recuperación no permiten obtener un informe evaluable.</t>
        </is>
      </c>
      <c r="D22">
        <f>COUNTIF('Actualizacion_430'!$B$2:$B$431,A22)</f>
        <v/>
      </c>
    </row>
    <row r="23" ht="34" customHeight="1">
      <c r="A23" s="48" t="inlineStr">
        <is>
          <t>exclude_secondary_or_nonempirical_publication</t>
        </is>
      </c>
      <c r="B23" s="48" t="inlineStr">
        <is>
          <t>Excluded</t>
        </is>
      </c>
      <c r="C23" s="48" t="inlineStr">
        <is>
          <t>Publicación secundaria, no empírica o tipo de publicación no elegible, incluido capítulo autónomo de libro editado.</t>
        </is>
      </c>
      <c r="D23">
        <f>COUNTIF('Actualizacion_430'!$B$2:$B$431,A23)</f>
        <v/>
      </c>
    </row>
    <row r="24" ht="34" customHeight="1">
      <c r="A24" s="48" t="inlineStr">
        <is>
          <t>exclude_no_qualifying_ai_application</t>
        </is>
      </c>
      <c r="B24" s="48" t="inlineStr">
        <is>
          <t>Excluded</t>
        </is>
      </c>
      <c r="C24" s="48" t="inlineStr">
        <is>
          <t>Sin aplicación sustantiva de IA elegible.</t>
        </is>
      </c>
      <c r="D24">
        <f>COUNTIF('Actualizacion_430'!$B$2:$B$431,A24)</f>
        <v/>
      </c>
    </row>
    <row r="25" ht="34" customHeight="1">
      <c r="A25" s="48" t="inlineStr">
        <is>
          <t>exclude_out_of_scope_topic_or_population</t>
        </is>
      </c>
      <c r="B25" s="48" t="inlineStr">
        <is>
          <t>Excluded</t>
        </is>
      </c>
      <c r="C25" s="48" t="inlineStr">
        <is>
          <t>Tema o población fuera del protocolo.</t>
        </is>
      </c>
      <c r="D25">
        <f>COUNTIF('Actualizacion_430'!$B$2:$B$431,A25)</f>
        <v/>
      </c>
    </row>
    <row r="26" ht="34" customHeight="1">
      <c r="A26" s="48" t="inlineStr">
        <is>
          <t>exclude_animal_only_no_human_clinical_target</t>
        </is>
      </c>
      <c r="B26" s="48" t="inlineStr">
        <is>
          <t>Excluded</t>
        </is>
      </c>
      <c r="C26" s="48" t="inlineStr">
        <is>
          <t>Solo modelo animal sin objetivo humano pertinente.</t>
        </is>
      </c>
      <c r="D26">
        <f>COUNTIF('Actualizacion_430'!$B$2:$B$431,A26)</f>
        <v/>
      </c>
    </row>
    <row r="27" ht="34" customHeight="1">
      <c r="A27" s="48" t="inlineStr">
        <is>
          <t>exclude_conference_abstract_only</t>
        </is>
      </c>
      <c r="B27" s="48" t="inlineStr">
        <is>
          <t>Excluded</t>
        </is>
      </c>
      <c r="C27" s="48" t="inlineStr">
        <is>
          <t>Solo resumen de congreso insuficiente.</t>
        </is>
      </c>
      <c r="D27">
        <f>COUNTIF('Actualizacion_430'!$B$2:$B$431,A27)</f>
        <v/>
      </c>
    </row>
    <row r="28" ht="34" customHeight="1">
      <c r="A28" s="48" t="inlineStr">
        <is>
          <t>exclude_integrity_notice_or_retracted</t>
        </is>
      </c>
      <c r="B28" s="48" t="inlineStr">
        <is>
          <t>Excluded</t>
        </is>
      </c>
      <c r="C28" s="48" t="inlineStr">
        <is>
          <t>Retractado o registro editorial que no es un estudio nuevo.</t>
        </is>
      </c>
      <c r="D28">
        <f>COUNTIF('Actualizacion_430'!$B$2:$B$431,A28)</f>
        <v/>
      </c>
    </row>
    <row r="29" ht="34" customHeight="1">
      <c r="A29" s="48" t="inlineStr">
        <is>
          <t>duplicate_within_export</t>
        </is>
      </c>
      <c r="B29" s="48" t="inlineStr">
        <is>
          <t>Duplicate within update</t>
        </is>
      </c>
      <c r="C29" s="48" t="inlineStr">
        <is>
          <t>Duplicado interno de la exportación.</t>
        </is>
      </c>
      <c r="D29">
        <f>COUNTIF('Actualizacion_430'!$B$2:$B$431,A29)</f>
        <v/>
      </c>
    </row>
    <row r="30" ht="34" customHeight="1">
      <c r="A30" s="48" t="inlineStr">
        <is>
          <t>already_in_current_276</t>
        </is>
      </c>
      <c r="B30" s="48" t="inlineStr">
        <is>
          <t>Already in base 276</t>
        </is>
      </c>
      <c r="C30" s="48" t="inlineStr">
        <is>
          <t>Coincidencia con un estudio del corpus previo.</t>
        </is>
      </c>
      <c r="D30">
        <f>COUNTIF('Actualizacion_430'!$B$2:$B$431,A30)</f>
        <v/>
      </c>
    </row>
    <row r="31">
      <c r="A31" t="inlineStr">
        <is>
          <t>invalid_malformed_search_record</t>
        </is>
      </c>
      <c r="B31" t="inlineStr">
        <is>
          <t>Invalid record</t>
        </is>
      </c>
      <c r="C31" t="inlineStr">
        <is>
          <t>Registro bibliográfico inválido.</t>
        </is>
      </c>
      <c r="D31">
        <f>COUNTIF('Actualizacion_430'!$B$2:$B$431,A31)</f>
        <v/>
      </c>
    </row>
  </sheetData>
  <mergeCells count="1">
    <mergeCell ref="A1:D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43" customWidth="1" min="1" max="1"/>
    <col width="14" customWidth="1" min="2" max="2"/>
    <col width="62" customWidth="1" min="3" max="3"/>
    <col width="31" customWidth="1" min="5" max="5"/>
    <col width="12" customWidth="1" min="6" max="6"/>
    <col width="43" customWidth="1" min="7" max="7"/>
  </cols>
  <sheetData>
    <row r="1" ht="34" customHeight="1">
      <c r="A1" s="2" t="inlineStr">
        <is>
          <t>Estado reconciliado del cribado combinado</t>
        </is>
      </c>
    </row>
    <row r="3" ht="28" customHeight="1">
      <c r="A3" s="8" t="inlineStr">
        <is>
          <t>Indicador</t>
        </is>
      </c>
      <c r="B3" s="49" t="inlineStr">
        <is>
          <t>n</t>
        </is>
      </c>
      <c r="C3" s="9" t="inlineStr">
        <is>
          <t>Interpretación</t>
        </is>
      </c>
      <c r="E3" s="8" t="inlineStr">
        <is>
          <t>Categoría de actualización</t>
        </is>
      </c>
      <c r="F3" s="49" t="inlineStr">
        <is>
          <t>n</t>
        </is>
      </c>
      <c r="G3" s="9" t="inlineStr">
        <is>
          <t>Lectura</t>
        </is>
      </c>
    </row>
    <row r="4" ht="31" customHeight="1">
      <c r="A4" s="10" t="inlineStr">
        <is>
          <t>Corpus base definitivo</t>
        </is>
      </c>
      <c r="B4" s="135">
        <f>COUNTA('Base_276'!$A$2:$A$277)</f>
        <v/>
      </c>
      <c r="C4" s="15" t="inlineStr">
        <is>
          <t>Estudios incluidos antes de la actualización.</t>
        </is>
      </c>
      <c r="E4" s="54" t="inlineStr">
        <is>
          <t>Provisional include</t>
        </is>
      </c>
      <c r="F4" s="135">
        <f>COUNTIF('Actualizacion_430'!$D$2:$D$431,E4)</f>
        <v/>
      </c>
      <c r="G4" s="15" t="inlineStr">
        <is>
          <t>Candidatos nuevos</t>
        </is>
      </c>
    </row>
    <row r="5" ht="31" customHeight="1">
      <c r="A5" s="10" t="inlineStr">
        <is>
          <t>Registros brutos de actualización</t>
        </is>
      </c>
      <c r="B5" s="135">
        <f>COUNTA('Actualizacion_430'!$A$2:$A$431)</f>
        <v/>
      </c>
      <c r="C5" s="15" t="inlineStr">
        <is>
          <t>Exportación completa recibida.</t>
        </is>
      </c>
      <c r="E5" s="54" t="inlineStr">
        <is>
          <t>Excluded</t>
        </is>
      </c>
      <c r="F5" s="135">
        <f>COUNTIF('Actualizacion_430'!$D$2:$D$431,E5)</f>
        <v/>
      </c>
      <c r="G5" s="15" t="inlineStr">
        <is>
          <t>Exclusiones nuevas</t>
        </is>
      </c>
    </row>
    <row r="6" ht="31" customHeight="1">
      <c r="A6" s="10" t="inlineStr">
        <is>
          <t>Filas físicas combinadas</t>
        </is>
      </c>
      <c r="B6" s="135">
        <f>COUNTA('Maestro_706'!$A$2:$A$707)</f>
        <v/>
      </c>
      <c r="C6" s="15" t="inlineStr">
        <is>
          <t>276 + 430; no equivale a estudios únicos.</t>
        </is>
      </c>
      <c r="E6" s="54" t="inlineStr">
        <is>
          <t>Report not retrieved</t>
        </is>
      </c>
      <c r="F6" s="135">
        <f>COUNTIF('Actualizacion_430'!$D$2:$D$431,E6)</f>
        <v/>
      </c>
      <c r="G6" s="15" t="inlineStr">
        <is>
          <t>Sin casos actuales; usar solo después de una recuperación fallida documentada</t>
        </is>
      </c>
    </row>
    <row r="7" ht="31" customHeight="1">
      <c r="A7" s="10" t="inlineStr">
        <is>
          <t>Referencias nuevas únicas</t>
        </is>
      </c>
      <c r="B7" s="135">
        <f>B5-COUNTIF('Actualizacion_430'!$D$2:$D$431,"Duplicate within update")-COUNTIF('Actualizacion_430'!$D$2:$D$431,"Already in base 276")-COUNTIF('Actualizacion_430'!$D$2:$D$431,"Invalid record")</f>
        <v/>
      </c>
      <c r="C7" s="15" t="inlineStr">
        <is>
          <t>Excluye inválidos, duplicados internos y coincidencias con los 276.</t>
        </is>
      </c>
      <c r="E7" s="54" t="inlineStr">
        <is>
          <t>Duplicate within update</t>
        </is>
      </c>
      <c r="F7" s="135">
        <f>COUNTIF('Actualizacion_430'!$D$2:$D$431,E7)</f>
        <v/>
      </c>
      <c r="G7" s="15" t="inlineStr">
        <is>
          <t>Duplicados dentro de los 430</t>
        </is>
      </c>
    </row>
    <row r="8" ht="31" customHeight="1">
      <c r="A8" s="10" t="inlineStr">
        <is>
          <t>Estudios únicos representados</t>
        </is>
      </c>
      <c r="B8" s="135">
        <f>B4+B7</f>
        <v/>
      </c>
      <c r="C8" s="15" t="inlineStr">
        <is>
          <t>276 + 366, incluidos también los estudios incorporables, los excluidos y los pendientes.</t>
        </is>
      </c>
      <c r="E8" s="54" t="inlineStr">
        <is>
          <t>Already in base 276</t>
        </is>
      </c>
      <c r="F8" s="135">
        <f>COUNTIF('Actualizacion_430'!$D$2:$D$431,E8)</f>
        <v/>
      </c>
      <c r="G8" s="15" t="inlineStr">
        <is>
          <t>Ya representados en los 276</t>
        </is>
      </c>
    </row>
    <row r="9" ht="31" customHeight="1">
      <c r="A9" s="10" t="inlineStr">
        <is>
          <t>Nuevos candidatos provisionales</t>
        </is>
      </c>
      <c r="B9" s="135">
        <f>COUNTIF('Actualizacion_430'!$D$2:$D$431,"Provisional include")</f>
        <v/>
      </c>
      <c r="C9" s="15" t="inlineStr">
        <is>
          <t>Candidatos nuevos tras título/resumen, incluida una alerta de integridad.</t>
        </is>
      </c>
      <c r="E9" s="54" t="inlineStr">
        <is>
          <t>Invalid record</t>
        </is>
      </c>
      <c r="F9" s="135">
        <f>COUNTIF('Actualizacion_430'!$D$2:$D$431,E9)</f>
        <v/>
      </c>
      <c r="G9" s="15" t="inlineStr">
        <is>
          <t>Registros mal exportados</t>
        </is>
      </c>
    </row>
    <row r="10" ht="31" customHeight="1">
      <c r="A10" s="10" t="inlineStr">
        <is>
          <t>Pool candidato combinado provisional</t>
        </is>
      </c>
      <c r="B10" s="135">
        <f>B4+B9</f>
        <v/>
      </c>
      <c r="C10" s="15" t="inlineStr">
        <is>
          <t>276 + 192; no debe presentarse como N final incluido.</t>
        </is>
      </c>
      <c r="E10" s="54" t="n"/>
      <c r="F10" s="135" t="n"/>
      <c r="G10" s="15" t="n"/>
    </row>
    <row r="11" ht="31" customHeight="1">
      <c r="A11" s="10" t="inlineStr">
        <is>
          <t>Decisiones de texto completo incluidas hasta ahora</t>
        </is>
      </c>
      <c r="B11" s="135">
        <f>COUNTIF('Texto_completo_191'!$J$2:$J$193,"Include")+COUNTIF('Texto_completo_191'!$J$2:$J$193,"Include with integrity flag")</f>
        <v/>
      </c>
      <c r="C11" s="15" t="inlineStr">
        <is>
          <t>Incluye decisiones Include e Include with integrity flag en la cola.</t>
        </is>
      </c>
      <c r="E11" s="59" t="inlineStr">
        <is>
          <t>Control total 430</t>
        </is>
      </c>
      <c r="F11" s="136">
        <f>B5-F4-F5-F6-F7-F8-F9</f>
        <v/>
      </c>
      <c r="G11" s="61" t="inlineStr">
        <is>
          <t>Debe ser cero</t>
        </is>
      </c>
    </row>
    <row r="12" ht="31" customHeight="1">
      <c r="A12" s="10" t="inlineStr">
        <is>
          <t>Candidatos con adjudicación pendiente</t>
        </is>
      </c>
      <c r="B12" s="135">
        <f>COUNTIF('Texto_completo_191'!$J$2:$J$193,"Pending adjudication")</f>
        <v/>
      </c>
      <c r="C12" s="15" t="inlineStr">
        <is>
          <t>Requieren adjudicación de texto completo.</t>
        </is>
      </c>
    </row>
    <row r="13" ht="31" customHeight="1">
      <c r="A13" s="10" t="inlineStr">
        <is>
          <t>Excluidos por criterios</t>
        </is>
      </c>
      <c r="B13" s="135">
        <f>COUNTIF('Actualizacion_430'!$D$2:$D$431,"Excluded")</f>
        <v/>
      </c>
      <c r="C13" s="15" t="inlineStr">
        <is>
          <t>Exclusiones nuevas por criterios temáticos/metodológicos.</t>
        </is>
      </c>
    </row>
    <row r="14" ht="31" customHeight="1">
      <c r="A14" s="10" t="inlineStr">
        <is>
          <t>Textos no recuperados</t>
        </is>
      </c>
      <c r="B14" s="135">
        <f>COUNTIF('Actualizacion_430'!$D$2:$D$431,"Report not retrieved")</f>
        <v/>
      </c>
      <c r="C14" s="15" t="inlineStr">
        <is>
          <t>Separados de las exclusiones metodológicas.</t>
        </is>
      </c>
    </row>
    <row r="15" ht="31" customHeight="1">
      <c r="A15" s="12" t="inlineStr">
        <is>
          <t>Control de reconciliación de 366</t>
        </is>
      </c>
      <c r="B15" s="137">
        <f>B7-B9-B13-B14</f>
        <v/>
      </c>
      <c r="C15" s="17" t="inlineStr">
        <is>
          <t>Debe ser cero.</t>
        </is>
      </c>
    </row>
    <row r="16" ht="31" customHeight="1">
      <c r="A16" s="12" t="inlineStr">
        <is>
          <t>Corpus de trabajo tras texto completo</t>
        </is>
      </c>
      <c r="B16" s="137">
        <f>B4+B11</f>
        <v/>
      </c>
      <c r="C16" s="17" t="inlineStr">
        <is>
          <t>276 + 178 inclusiones después de la reconciliación final de tipos de publicación.</t>
        </is>
      </c>
    </row>
    <row r="18" ht="34" customHeight="1">
      <c r="A18" s="24" t="inlineStr">
        <is>
          <t>Lectura válida: 468 fue el pool candidato provisional inicial. Tras adjudicar los 192 candidatos, el corpus de trabajo actualizado es 454.</t>
        </is>
      </c>
    </row>
    <row r="19" ht="34" customHeight="1">
      <c r="A19" s="63" t="inlineStr">
        <is>
          <t>Se cerraron 192 adjudicaciones de texto completo: 178 inclusiones, 14 exclusiones, 0 pendientes y reports not retrieved = 0. Reconciliación de tipos de publicación completada el 2026-09-07.</t>
        </is>
      </c>
    </row>
    <row r="20" ht="34" customHeight="1">
      <c r="A20" s="63" t="inlineStr">
        <is>
          <t>Las decisiones asistidas por IA deben verificarse de forma independiente antes de actualizar el manuscrito.</t>
        </is>
      </c>
    </row>
  </sheetData>
  <mergeCells count="4">
    <mergeCell ref="A18:H18"/>
    <mergeCell ref="A20:H20"/>
    <mergeCell ref="A19:H19"/>
    <mergeCell ref="A1:H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41" customWidth="1" min="1" max="1"/>
    <col width="14" customWidth="1" min="2" max="2"/>
    <col width="14" customWidth="1" min="3" max="3"/>
    <col width="14" customWidth="1" min="4" max="4"/>
    <col width="14" customWidth="1" min="5" max="5"/>
    <col width="59" customWidth="1" min="6" max="6"/>
  </cols>
  <sheetData>
    <row r="1" ht="32" customHeight="1">
      <c r="A1" s="46" t="inlineStr">
        <is>
          <t>Controles de integridad y reconciliación</t>
        </is>
      </c>
    </row>
    <row r="3" ht="30" customHeight="1">
      <c r="A3" s="88" t="inlineStr">
        <is>
          <t>Control</t>
        </is>
      </c>
      <c r="B3" s="89" t="inlineStr">
        <is>
          <t>Actual</t>
        </is>
      </c>
      <c r="C3" s="89" t="inlineStr">
        <is>
          <t>Esperado</t>
        </is>
      </c>
      <c r="D3" s="89" t="inlineStr">
        <is>
          <t>Diferencia</t>
        </is>
      </c>
      <c r="E3" s="89" t="inlineStr">
        <is>
          <t>Estado</t>
        </is>
      </c>
      <c r="F3" s="90" t="inlineStr">
        <is>
          <t>Explicación</t>
        </is>
      </c>
    </row>
    <row r="4" ht="30" customHeight="1">
      <c r="A4" s="91" t="inlineStr">
        <is>
          <t>Filas del corpus base</t>
        </is>
      </c>
      <c r="B4" s="92">
        <f>COUNTA('Base_276'!$A$2:$A$277)</f>
        <v/>
      </c>
      <c r="C4" s="92" t="n">
        <v>276</v>
      </c>
      <c r="D4" s="92">
        <f>B4-C4</f>
        <v/>
      </c>
      <c r="E4" s="92">
        <f>IF(D4=0,"PASS","FAIL")</f>
        <v/>
      </c>
      <c r="F4" s="15" t="inlineStr">
        <is>
          <t>Una fila por estudio incluido previo.</t>
        </is>
      </c>
    </row>
    <row r="5" ht="30" customHeight="1">
      <c r="A5" s="91" t="inlineStr">
        <is>
          <t>study_id duplicados en Base_276</t>
        </is>
      </c>
      <c r="B5" s="92">
        <f>COUNTIF('Base_276'!$O$2:$O$277,"&gt;1")</f>
        <v/>
      </c>
      <c r="C5" s="92" t="n">
        <v>0</v>
      </c>
      <c r="D5" s="92">
        <f>B5-C5</f>
        <v/>
      </c>
      <c r="E5" s="92">
        <f>IF(D5=0,"PASS","FAIL")</f>
        <v/>
      </c>
      <c r="F5" s="15" t="inlineStr">
        <is>
          <t>Cuenta filas cuyo study_id aparece más de una vez.</t>
        </is>
      </c>
    </row>
    <row r="6" ht="30" customHeight="1">
      <c r="A6" s="91" t="inlineStr">
        <is>
          <t>Claves canónicas duplicadas en Base_276</t>
        </is>
      </c>
      <c r="B6" s="92">
        <f>COUNTIF('Base_276'!$P$2:$P$277,"&gt;1")</f>
        <v/>
      </c>
      <c r="C6" s="92" t="n">
        <v>0</v>
      </c>
      <c r="D6" s="92">
        <f>B6-C6</f>
        <v/>
      </c>
      <c r="E6" s="92">
        <f>IF(D6=0,"PASS","FAIL")</f>
        <v/>
      </c>
      <c r="F6" s="15" t="inlineStr">
        <is>
          <t>DOI normalizado o, si falta, título normalizado.</t>
        </is>
      </c>
    </row>
    <row r="7" ht="30" customHeight="1">
      <c r="A7" s="91" t="inlineStr">
        <is>
          <t>Registros de Actualizacion_430</t>
        </is>
      </c>
      <c r="B7" s="92">
        <f>COUNTA('Actualizacion_430'!$A$2:$A$431)</f>
        <v/>
      </c>
      <c r="C7" s="92" t="n">
        <v>430</v>
      </c>
      <c r="D7" s="92">
        <f>B7-C7</f>
        <v/>
      </c>
      <c r="E7" s="92">
        <f>IF(D7=0,"PASS","FAIL")</f>
        <v/>
      </c>
      <c r="F7" s="15" t="inlineStr">
        <is>
          <t>Exportación bruta completa.</t>
        </is>
      </c>
    </row>
    <row r="8" ht="30" customHeight="1">
      <c r="A8" s="91" t="inlineStr">
        <is>
          <t>bib_index duplicados</t>
        </is>
      </c>
      <c r="B8" s="92">
        <f>COUNTIF('Actualizacion_430'!$Y$2:$Y$431,"&gt;1")</f>
        <v/>
      </c>
      <c r="C8" s="92" t="n">
        <v>0</v>
      </c>
      <c r="D8" s="92">
        <f>B8-C8</f>
        <v/>
      </c>
      <c r="E8" s="92">
        <f>IF(D8=0,"PASS","FAIL")</f>
        <v/>
      </c>
      <c r="F8" s="15" t="inlineStr">
        <is>
          <t>Cada registro de actualización debe conservar un índice único.</t>
        </is>
      </c>
    </row>
    <row r="9" ht="30" customHeight="1">
      <c r="A9" s="91" t="inlineStr">
        <is>
          <t>Filas de Maestro_706</t>
        </is>
      </c>
      <c r="B9" s="92">
        <f>COUNTA('Maestro_706'!$A$2:$A$707)</f>
        <v/>
      </c>
      <c r="C9" s="92" t="n">
        <v>706</v>
      </c>
      <c r="D9" s="92">
        <f>B9-C9</f>
        <v/>
      </c>
      <c r="E9" s="92">
        <f>IF(D9=0,"PASS","FAIL")</f>
        <v/>
      </c>
      <c r="F9" s="15" t="inlineStr">
        <is>
          <t>276 + 430.</t>
        </is>
      </c>
    </row>
    <row r="10" ht="30" customHeight="1">
      <c r="A10" s="91" t="inlineStr">
        <is>
          <t>master_record_id duplicados</t>
        </is>
      </c>
      <c r="B10" s="92">
        <f>COUNTIF('Maestro_706'!$AB$2:$AB$707,"&gt;1")</f>
        <v/>
      </c>
      <c r="C10" s="92" t="n">
        <v>0</v>
      </c>
      <c r="D10" s="92">
        <f>B10-C10</f>
        <v/>
      </c>
      <c r="E10" s="92">
        <f>IF(D10=0,"PASS","FAIL")</f>
        <v/>
      </c>
      <c r="F10" s="15" t="inlineStr">
        <is>
          <t>Identificador físico único por fila.</t>
        </is>
      </c>
    </row>
    <row r="11" ht="30" customHeight="1">
      <c r="A11" s="91" t="inlineStr">
        <is>
          <t>Referencias nuevas únicas</t>
        </is>
      </c>
      <c r="B11" s="92">
        <f>B7-COUNTIF('Actualizacion_430'!$D$2:$D$431,"Duplicate within update")-COUNTIF('Actualizacion_430'!$D$2:$D$431,"Already in base 276")-COUNTIF('Actualizacion_430'!$D$2:$D$431,"Invalid record")</f>
        <v/>
      </c>
      <c r="C11" s="92" t="n">
        <v>366</v>
      </c>
      <c r="D11" s="92">
        <f>B11-C11</f>
        <v/>
      </c>
      <c r="E11" s="92">
        <f>IF(D11=0,"PASS","FAIL")</f>
        <v/>
      </c>
      <c r="F11" s="15" t="inlineStr">
        <is>
          <t>430 - 45 - 16 - 3.</t>
        </is>
      </c>
    </row>
    <row r="12" ht="30" customHeight="1">
      <c r="A12" s="91" t="inlineStr">
        <is>
          <t>Reconciliación de las seis categorías de 430</t>
        </is>
      </c>
      <c r="B12" s="92">
        <f>B7-COUNTIF('Actualizacion_430'!$D$2:$D$431,"Provisional include")-COUNTIF('Actualizacion_430'!$D$2:$D$431,"Excluded")-COUNTIF('Actualizacion_430'!$D$2:$D$431,"Report not retrieved")-COUNTIF('Actualizacion_430'!$D$2:$D$431,"Duplicate within update")-COUNTIF('Actualizacion_430'!$D$2:$D$431,"Already in base 276")-COUNTIF('Actualizacion_430'!$D$2:$D$431,"Invalid record")</f>
        <v/>
      </c>
      <c r="C12" s="92" t="n">
        <v>0</v>
      </c>
      <c r="D12" s="92">
        <f>B12-C12</f>
        <v/>
      </c>
      <c r="E12" s="92">
        <f>IF(D12=0,"PASS","FAIL")</f>
        <v/>
      </c>
      <c r="F12" s="15" t="inlineStr">
        <is>
          <t>La suma de buckets debe ser 430.</t>
        </is>
      </c>
    </row>
    <row r="13" ht="30" customHeight="1">
      <c r="A13" s="91" t="inlineStr">
        <is>
          <t>Reconciliación de decisiones sobre 366</t>
        </is>
      </c>
      <c r="B13" s="92">
        <f>B11-COUNTIF('Actualizacion_430'!$D$2:$D$431,"Provisional include")-COUNTIF('Actualizacion_430'!$D$2:$D$431,"Excluded")-COUNTIF('Actualizacion_430'!$D$2:$D$431,"Report not retrieved")</f>
        <v/>
      </c>
      <c r="C13" s="92" t="n">
        <v>0</v>
      </c>
      <c r="D13" s="92">
        <f>B13-C13</f>
        <v/>
      </c>
      <c r="E13" s="92">
        <f>IF(D13=0,"PASS","FAIL")</f>
        <v/>
      </c>
      <c r="F13" s="15" t="inlineStr">
        <is>
          <t>192 + 174 + 0 = 366.</t>
        </is>
      </c>
    </row>
    <row r="14" ht="30" customHeight="1">
      <c r="A14" s="91" t="inlineStr">
        <is>
          <t>Enlaces faltantes hacia los 276</t>
        </is>
      </c>
      <c r="B14" s="92">
        <f>COUNTIF('Actualizacion_430'!$D$2:$D$431,"Already in base 276")-COUNTIFS('Actualizacion_430'!$D$2:$D$431,"Already in base 276",'Actualizacion_430'!$L$2:$L$431,"&gt;0")</f>
        <v/>
      </c>
      <c r="C14" s="92" t="n">
        <v>0</v>
      </c>
      <c r="D14" s="92">
        <f>B14-C14</f>
        <v/>
      </c>
      <c r="E14" s="92">
        <f>IF(D14=0,"PASS","FAIL")</f>
        <v/>
      </c>
      <c r="F14" s="15" t="inlineStr">
        <is>
          <t>Todo already_in_base debe tener study_id enlazado.</t>
        </is>
      </c>
    </row>
    <row r="15" ht="30" customHeight="1">
      <c r="A15" s="93" t="inlineStr">
        <is>
          <t>Punteros faltantes de duplicados internos</t>
        </is>
      </c>
      <c r="B15" s="94">
        <f>COUNTIF('Actualizacion_430'!$D$2:$D$431,"Duplicate within update")-COUNTIFS('Actualizacion_430'!$D$2:$D$431,"Duplicate within update",'Actualizacion_430'!$K$2:$K$431,"&gt;0")</f>
        <v/>
      </c>
      <c r="C15" s="94" t="n">
        <v>0</v>
      </c>
      <c r="D15" s="94">
        <f>B15-C15</f>
        <v/>
      </c>
      <c r="E15" s="94">
        <f>IF(D15=0,"PASS","FAIL")</f>
        <v/>
      </c>
      <c r="F15" s="17" t="inlineStr">
        <is>
          <t>Todo duplicado interno debe apuntar a bib_index previo.</t>
        </is>
      </c>
    </row>
    <row r="16">
      <c r="A16" s="48" t="inlineStr">
        <is>
          <t>Reports not retrieved</t>
        </is>
      </c>
      <c r="B16" s="48">
        <f>COUNTIF('Actualizacion_430'!$D$2:$D$431,"Report not retrieved")</f>
        <v/>
      </c>
      <c r="C16" s="48" t="n">
        <v>0</v>
      </c>
      <c r="D16" s="48">
        <f>B16-C16</f>
        <v/>
      </c>
      <c r="E16" s="48">
        <f>IF(D16=0,"PASS","FAIL")</f>
        <v/>
      </c>
      <c r="F16" s="48" t="inlineStr">
        <is>
          <t>Debe ser cero mientras no exista evidencia documentada de una recuperación fallida.</t>
        </is>
      </c>
    </row>
    <row r="17">
      <c r="A17" t="inlineStr">
        <is>
          <t>Candidatos en cola</t>
        </is>
      </c>
      <c r="B17">
        <f>COUNTA('Texto_completo_191'!$A$2:$A$193)</f>
        <v/>
      </c>
      <c r="C17" t="n">
        <v>192</v>
      </c>
      <c r="D17">
        <f>B17-C17</f>
        <v/>
      </c>
      <c r="E17">
        <f>IF(D17=0,"PASS","FAIL")</f>
        <v/>
      </c>
      <c r="F17" t="inlineStr">
        <is>
          <t>La pestaña histórica Texto_completo_191 contiene 192 candidatos.</t>
        </is>
      </c>
    </row>
    <row r="18">
      <c r="A18" t="inlineStr">
        <is>
          <t>bib_index 188 como candidato</t>
        </is>
      </c>
      <c r="B18">
        <f>COUNTIFS('Actualizacion_430'!$A$2:$A$431,188,'Actualizacion_430'!$D$2:$D$431,"Provisional include")</f>
        <v/>
      </c>
      <c r="C18" t="n">
        <v>1</v>
      </c>
      <c r="D18">
        <f>B18-C18</f>
        <v/>
      </c>
      <c r="E18">
        <f>IF(D18=0,"PASS","FAIL")</f>
        <v/>
      </c>
      <c r="F18" t="inlineStr">
        <is>
          <t>Debe estar en Provisional include.</t>
        </is>
      </c>
    </row>
    <row r="19">
      <c r="A19" t="inlineStr">
        <is>
          <t>Inclusiones tras texto completo</t>
        </is>
      </c>
      <c r="B19">
        <f>COUNTIF('Texto_completo_191'!$J$2:$J$193,"Include")+COUNTIF('Texto_completo_191'!$J$2:$J$193,"Include with integrity flag")</f>
        <v/>
      </c>
      <c r="C19" t="n">
        <v>178</v>
      </c>
      <c r="D19">
        <f>B19-C19</f>
        <v/>
      </c>
      <c r="E19">
        <f>IF(D19=0,"PASS","FAIL")</f>
        <v/>
      </c>
      <c r="F19" t="inlineStr">
        <is>
          <t>178 inclusiones tras la reconciliación final del 2026-09-07 (bib 371 incluido; bib 34 excluido).</t>
        </is>
      </c>
    </row>
    <row r="20">
      <c r="A20" t="inlineStr">
        <is>
          <t>Pendientes de adjudicación</t>
        </is>
      </c>
      <c r="B20">
        <f>COUNTIF('Texto_completo_191'!$J$2:$J$193,"Pending adjudication")</f>
        <v/>
      </c>
      <c r="C20" t="n">
        <v>0</v>
      </c>
      <c r="D20">
        <f>B20-C20</f>
        <v/>
      </c>
      <c r="E20">
        <f>IF(D20=0,"PASS","FAIL")</f>
        <v/>
      </c>
      <c r="F20" t="inlineStr">
        <is>
          <t>192 candidatos - 192 adjudicaciones cerradas = 0 pendientes.</t>
        </is>
      </c>
    </row>
    <row r="21">
      <c r="A21" t="inlineStr">
        <is>
          <t>Filas Auditoria_acceso</t>
        </is>
      </c>
      <c r="B21">
        <f>COUNTA('Auditoria_acceso'!$A$2:$A$193)</f>
        <v/>
      </c>
      <c r="C21" t="n">
        <v>192</v>
      </c>
      <c r="D21">
        <f>B21-C21</f>
        <v/>
      </c>
      <c r="E21">
        <f>IF(D21=0,"PASS","FAIL")</f>
        <v/>
      </c>
      <c r="F21" t="inlineStr">
        <is>
          <t>Una por candidato.</t>
        </is>
      </c>
    </row>
    <row r="22">
      <c r="A22" t="inlineStr">
        <is>
          <t>Filas Extraccion_RQ_nuevos</t>
        </is>
      </c>
      <c r="B22">
        <f>COUNTA('Extraccion_RQ_nuevos'!$A$2:$A$179)</f>
        <v/>
      </c>
      <c r="C22" t="n">
        <v>178</v>
      </c>
      <c r="D22">
        <f>B22-C22</f>
        <v/>
      </c>
      <c r="E22">
        <f>IF(D22=0,"PASS","FAIL")</f>
        <v/>
      </c>
      <c r="F22" t="inlineStr">
        <is>
          <t>Una fila por texto completo incluido; actualizado después de Lote_06_22.</t>
        </is>
      </c>
    </row>
    <row r="23">
      <c r="A23" t="inlineStr">
        <is>
          <t>Filas de exclusión vigentes</t>
        </is>
      </c>
      <c r="B23">
        <f>COUNTA('Excluidos_175'!$A$2:$A$189)</f>
        <v/>
      </c>
      <c r="C23" t="n">
        <v>188</v>
      </c>
      <c r="D23">
        <f>B23-C23</f>
        <v/>
      </c>
      <c r="E23">
        <f>IF(D23=0,"PASS","FAIL")</f>
        <v/>
      </c>
      <c r="F23" t="inlineStr">
        <is>
          <t>174 exclusiones iniciales + 14 exclusiones posteriores a texto completo = 188; el conjunto final contiene bib 34 y ya no contiene bib 371.</t>
        </is>
      </c>
    </row>
    <row r="24">
      <c r="A24" t="inlineStr">
        <is>
          <t>DeepASDPred recodificado</t>
        </is>
      </c>
      <c r="B24">
        <f>COUNTIFS('RQ1_RQ2_base_276'!$B$2:$B$277,282,'RQ1_RQ2_base_276'!$F$2:$F$277,"Biological/omics",'RQ1_RQ2_base_276'!$N$2:$N$277,"Not specified")</f>
        <v/>
      </c>
      <c r="C24" t="n">
        <v>1</v>
      </c>
      <c r="D24">
        <f>B24-C24</f>
        <v/>
      </c>
      <c r="E24">
        <f>IF(D24=0,"PASS","FAIL")</f>
        <v/>
      </c>
      <c r="F24" t="inlineStr">
        <is>
          <t>Biological/omics + Not specified.</t>
        </is>
      </c>
    </row>
    <row r="25">
      <c r="A25" t="inlineStr">
        <is>
          <t>bib 34 excluido por tipo de publicación</t>
        </is>
      </c>
      <c r="B25">
        <f>COUNTIFS('Texto_completo_191'!$A$2:$A$193,34,'Texto_completo_191'!$J$2:$J$193,"Exclude")</f>
        <v/>
      </c>
      <c r="C25" t="n">
        <v>1</v>
      </c>
      <c r="D25">
        <f>B25-C25</f>
        <v/>
      </c>
      <c r="E25">
        <f>IF(D25=0,"PASS","FAIL")</f>
        <v/>
      </c>
      <c r="F25" t="inlineStr">
        <is>
          <t>Debe existir una decisión final Exclude para bib 34.</t>
        </is>
      </c>
    </row>
    <row r="26">
      <c r="A26" t="inlineStr">
        <is>
          <t>bib 371 incluido como conference/proceedings paper</t>
        </is>
      </c>
      <c r="B26">
        <f>COUNTIFS('Texto_completo_191'!$A$2:$A$193,371,'Texto_completo_191'!$J$2:$J$193,"Include")</f>
        <v/>
      </c>
      <c r="C26" t="n">
        <v>1</v>
      </c>
      <c r="D26">
        <f>B26-C26</f>
        <v/>
      </c>
      <c r="E26">
        <f>IF(D26=0,"PASS","FAIL")</f>
        <v/>
      </c>
      <c r="F26" t="inlineStr">
        <is>
          <t>Debe existir una decisión final Include para bib 371.</t>
        </is>
      </c>
    </row>
    <row r="27">
      <c r="A27" t="inlineStr">
        <is>
          <t>bib 34 ausente de Extraccion_RQ_nuevos</t>
        </is>
      </c>
      <c r="B27">
        <f>COUNTIF('Extraccion_RQ_nuevos'!$A$2:$A$179,34)</f>
        <v/>
      </c>
      <c r="C27" t="n">
        <v>0</v>
      </c>
      <c r="D27">
        <f>B27-C27</f>
        <v/>
      </c>
      <c r="E27">
        <f>IF(D27=0,"PASS","FAIL")</f>
        <v/>
      </c>
      <c r="F27" t="inlineStr">
        <is>
          <t>Un estudio excluido no debe conservar extracción RQ final.</t>
        </is>
      </c>
    </row>
    <row r="28">
      <c r="A28" t="inlineStr">
        <is>
          <t>bib 371 presente en Extraccion_RQ_nuevos</t>
        </is>
      </c>
      <c r="B28">
        <f>COUNTIF('Extraccion_RQ_nuevos'!$A$2:$A$179,371)</f>
        <v/>
      </c>
      <c r="C28" t="n">
        <v>1</v>
      </c>
      <c r="D28">
        <f>B28-C28</f>
        <v/>
      </c>
      <c r="E28">
        <f>IF(D28=0,"PASS","FAIL")</f>
        <v/>
      </c>
      <c r="F28" t="inlineStr">
        <is>
          <t>El proceedings paper incluido debe tener una fila de extracción RQ.</t>
        </is>
      </c>
    </row>
  </sheetData>
  <mergeCells count="1">
    <mergeCell ref="A1:F1"/>
  </mergeCells>
  <conditionalFormatting sqref="E4:E15">
    <cfRule type="containsText" priority="1" operator="containsText" dxfId="1" text="PASS"/>
    <cfRule type="containsText" priority="2" operator="containsText" dxfId="2" text="FAIL"/>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O277"/>
  <sheetViews>
    <sheetView showGridLines="0" workbookViewId="0">
      <selection activeCell="A1" sqref="A1"/>
    </sheetView>
  </sheetViews>
  <sheetFormatPr baseColWidth="8" defaultRowHeight="15"/>
  <cols>
    <col width="14" customWidth="1" min="1" max="1"/>
    <col width="14" customWidth="1" min="2" max="2"/>
    <col width="18" customWidth="1" min="3" max="3"/>
    <col width="18" customWidth="1" min="4" max="4"/>
    <col width="9" customWidth="1" min="5" max="5"/>
    <col width="24" customWidth="1" min="6" max="6"/>
    <col width="24" customWidth="1" min="7" max="7"/>
    <col width="34" customWidth="1" min="8" max="8"/>
    <col width="48" customWidth="1" min="9" max="9"/>
    <col width="68" customWidth="1" min="10" max="10"/>
    <col width="24" customWidth="1" min="11" max="11"/>
    <col width="24" customWidth="1" min="12" max="12"/>
    <col width="24" customWidth="1" min="13" max="13"/>
    <col width="2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8" customWidth="1" min="23" max="23"/>
    <col width="28" customWidth="1" min="24" max="24"/>
    <col width="28" customWidth="1" min="25" max="25"/>
    <col width="28" customWidth="1" min="26" max="26"/>
    <col width="28" customWidth="1" min="27" max="27"/>
    <col width="68" customWidth="1" min="28" max="28"/>
    <col width="18" customWidth="1" min="29" max="29"/>
    <col width="18" customWidth="1" min="30" max="30"/>
    <col width="18" customWidth="1" min="31" max="31"/>
    <col width="34" customWidth="1" min="32" max="32"/>
    <col width="18" customWidth="1" min="33" max="33"/>
    <col width="34" customWidth="1" min="34" max="34"/>
    <col width="44" customWidth="1" min="35" max="35"/>
    <col width="18" customWidth="1" min="36" max="36"/>
    <col width="18" customWidth="1" min="37" max="37"/>
    <col width="44" customWidth="1" min="38" max="38"/>
    <col width="34" customWidth="1" min="39" max="39"/>
    <col width="34" customWidth="1" min="40" max="40"/>
    <col width="18" customWidth="1" min="41" max="41"/>
  </cols>
  <sheetData>
    <row r="1" ht="38" customHeight="1">
      <c r="A1" s="35" t="inlineStr">
        <is>
          <t>paper_order</t>
        </is>
      </c>
      <c r="B1" s="36" t="inlineStr">
        <is>
          <t>study_id</t>
        </is>
      </c>
      <c r="C1" s="36" t="inlineStr">
        <is>
          <t>assigned_to</t>
        </is>
      </c>
      <c r="D1" s="36" t="inlineStr">
        <is>
          <t>coder</t>
        </is>
      </c>
      <c r="E1" s="36" t="inlineStr">
        <is>
          <t>year</t>
        </is>
      </c>
      <c r="F1" s="36" t="inlineStr">
        <is>
          <t>modalidad</t>
        </is>
      </c>
      <c r="G1" s="36" t="inlineStr">
        <is>
          <t>tipo_IA</t>
        </is>
      </c>
      <c r="H1" s="36" t="inlineStr">
        <is>
          <t>doi</t>
        </is>
      </c>
      <c r="I1" s="36" t="inlineStr">
        <is>
          <t>title</t>
        </is>
      </c>
      <c r="J1" s="36" t="inlineStr">
        <is>
          <t>abstract</t>
        </is>
      </c>
      <c r="K1" s="36" t="inlineStr">
        <is>
          <t>learning_paradigm</t>
        </is>
      </c>
      <c r="L1" s="36" t="inlineStr">
        <is>
          <t>AI_algorithm_main</t>
        </is>
      </c>
      <c r="M1" s="36" t="inlineStr">
        <is>
          <t>AI_task_type</t>
        </is>
      </c>
      <c r="N1" s="36" t="inlineStr">
        <is>
          <t>stage_primary</t>
        </is>
      </c>
      <c r="O1" s="36" t="inlineStr">
        <is>
          <t>confidence</t>
        </is>
      </c>
      <c r="P1" s="36" t="inlineStr">
        <is>
          <t>ds_neuroimaging</t>
        </is>
      </c>
      <c r="Q1" s="36" t="inlineStr">
        <is>
          <t>ds_physiological</t>
        </is>
      </c>
      <c r="R1" s="36" t="inlineStr">
        <is>
          <t>ds_behavioral_video</t>
        </is>
      </c>
      <c r="S1" s="36" t="inlineStr">
        <is>
          <t>ds_voice_audio</t>
        </is>
      </c>
      <c r="T1" s="36" t="inlineStr">
        <is>
          <t>ds_structured_records</t>
        </is>
      </c>
      <c r="U1" s="36" t="inlineStr">
        <is>
          <t>ds_other_biological</t>
        </is>
      </c>
      <c r="V1" s="36" t="inlineStr">
        <is>
          <t>ds_other</t>
        </is>
      </c>
      <c r="W1" s="36" t="inlineStr">
        <is>
          <t>stage_prescreening</t>
        </is>
      </c>
      <c r="X1" s="36" t="inlineStr">
        <is>
          <t>stage_screening</t>
        </is>
      </c>
      <c r="Y1" s="36" t="inlineStr">
        <is>
          <t>stage_diagnosis</t>
        </is>
      </c>
      <c r="Z1" s="36" t="inlineStr">
        <is>
          <t>stage_prognosis</t>
        </is>
      </c>
      <c r="AA1" s="36" t="inlineStr">
        <is>
          <t>stage_monitoring_intervention</t>
        </is>
      </c>
      <c r="AB1" s="36" t="inlineStr">
        <is>
          <t>q2_candidate_abstract</t>
        </is>
      </c>
      <c r="AC1" s="36" t="inlineStr">
        <is>
          <t>q3_external_validation_signal</t>
        </is>
      </c>
      <c r="AD1" s="36" t="inlineStr">
        <is>
          <t>q3_explainability_signal</t>
        </is>
      </c>
      <c r="AE1" s="36" t="inlineStr">
        <is>
          <t>q3_multisite_signal</t>
        </is>
      </c>
      <c r="AF1" s="36" t="inlineStr">
        <is>
          <t>q3_multisource_strategy_signal</t>
        </is>
      </c>
      <c r="AG1" s="36" t="inlineStr">
        <is>
          <t>needs_full_text_check</t>
        </is>
      </c>
      <c r="AH1" s="36" t="inlineStr">
        <is>
          <t>n_data_sources</t>
        </is>
      </c>
      <c r="AI1" s="36" t="inlineStr">
        <is>
          <t>ds_other_notes</t>
        </is>
      </c>
      <c r="AJ1" s="36" t="inlineStr">
        <is>
          <t>q2_candidate_terms</t>
        </is>
      </c>
      <c r="AK1" s="36" t="inlineStr">
        <is>
          <t>q3_candidate_terms</t>
        </is>
      </c>
      <c r="AL1" s="36" t="inlineStr">
        <is>
          <t>notes_coding</t>
        </is>
      </c>
      <c r="AM1" s="36" t="inlineStr">
        <is>
          <t>source_selected</t>
        </is>
      </c>
      <c r="AN1" s="36" t="inlineStr">
        <is>
          <t>source_rule</t>
        </is>
      </c>
      <c r="AO1" s="37" t="inlineStr">
        <is>
          <t>q3_completed_manual_19</t>
        </is>
      </c>
    </row>
    <row r="2" ht="28" customHeight="1">
      <c r="A2" s="138" t="n">
        <v>1</v>
      </c>
      <c r="B2" s="138" t="n">
        <v>1</v>
      </c>
      <c r="C2" s="68" t="inlineStr">
        <is>
          <t>Revisor B</t>
        </is>
      </c>
      <c r="D2" s="68" t="n"/>
      <c r="E2" s="138" t="n">
        <v>2025</v>
      </c>
      <c r="F2" s="68" t="inlineStr">
        <is>
          <t>No especificado</t>
        </is>
      </c>
      <c r="G2" s="68" t="inlineStr">
        <is>
          <t>Machine Learning</t>
        </is>
      </c>
      <c r="H2" s="68" t="inlineStr">
        <is>
          <t>https://doi.org/10.1109/ACCESS.2025.3586314</t>
        </is>
      </c>
      <c r="I2" s="67" t="inlineStr">
        <is>
          <t>A Clinically Interpretable Approach for Early Detection of Autism Using Machine Learning With Explainable AI</t>
        </is>
      </c>
      <c r="J2" s="68"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s="68" t="inlineStr">
        <is>
          <t>Supervised</t>
        </is>
      </c>
      <c r="L2" s="68" t="inlineStr">
        <is>
          <t>Random Forest</t>
        </is>
      </c>
      <c r="M2" s="68" t="inlineStr">
        <is>
          <t>Classification (ASD vs control / multi-class)</t>
        </is>
      </c>
      <c r="N2" s="68" t="inlineStr">
        <is>
          <t>Prescreening</t>
        </is>
      </c>
      <c r="O2" s="68" t="inlineStr">
        <is>
          <t>high</t>
        </is>
      </c>
      <c r="P2" s="68" t="n">
        <v>0</v>
      </c>
      <c r="Q2" s="68" t="n">
        <v>0</v>
      </c>
      <c r="R2" s="68" t="n">
        <v>0</v>
      </c>
      <c r="S2" s="68" t="n">
        <v>0</v>
      </c>
      <c r="T2" s="68" t="n">
        <v>1</v>
      </c>
      <c r="U2" s="68" t="n">
        <v>0</v>
      </c>
      <c r="V2" s="68" t="n">
        <v>0</v>
      </c>
      <c r="W2" s="68" t="n">
        <v>1</v>
      </c>
      <c r="X2" s="68" t="n">
        <v>1</v>
      </c>
      <c r="Y2" s="68" t="n">
        <v>1</v>
      </c>
      <c r="Z2" s="68" t="n">
        <v>1</v>
      </c>
      <c r="AA2" s="68" t="n">
        <v>1</v>
      </c>
      <c r="AB2" s="140" t="n">
        <v>1</v>
      </c>
      <c r="AC2" s="68" t="n">
        <v>0</v>
      </c>
      <c r="AD2" s="68" t="n">
        <v>0</v>
      </c>
      <c r="AE2" s="68" t="n">
        <v>0</v>
      </c>
      <c r="AF2" s="68" t="n">
        <v>0</v>
      </c>
      <c r="AG2" s="68" t="n">
        <v>1</v>
      </c>
      <c r="AH2" s="68" t="n">
        <v>1</v>
      </c>
      <c r="AI2" s="67" t="n">
        <v>0</v>
      </c>
      <c r="AJ2" s="140" t="n">
        <v>1</v>
      </c>
      <c r="AK2" s="140" t="n">
        <v>0</v>
      </c>
      <c r="AL2" s="67" t="inlineStr">
        <is>
          <t>“Comparative ML study: Naive Bayes, SVM, Random Forest; RF best; explainability via SHAP; 5-fold CV.”</t>
        </is>
      </c>
      <c r="AM2" s="68" t="inlineStr">
        <is>
          <t>RB</t>
        </is>
      </c>
      <c r="AN2" s="68" t="inlineStr">
        <is>
          <t>Tomado completo desde archivo RB según asignación</t>
        </is>
      </c>
      <c r="AO2" s="68" t="n">
        <v>0</v>
      </c>
    </row>
    <row r="3" ht="28" customHeight="1">
      <c r="A3" s="138" t="n">
        <v>2</v>
      </c>
      <c r="B3" s="138" t="n">
        <v>2</v>
      </c>
      <c r="C3" s="68" t="inlineStr">
        <is>
          <t>Revisor A</t>
        </is>
      </c>
      <c r="D3" s="68" t="inlineStr">
        <is>
          <t>RA</t>
        </is>
      </c>
      <c r="E3" s="138" t="n">
        <v>2015</v>
      </c>
      <c r="F3" s="68" t="inlineStr">
        <is>
          <t>No especificado</t>
        </is>
      </c>
      <c r="G3" s="68" t="inlineStr">
        <is>
          <t>Machine Learning</t>
        </is>
      </c>
      <c r="H3" s="68" t="inlineStr">
        <is>
          <t>https://doi.org/10.1038/tp.2015.7</t>
        </is>
      </c>
      <c r="I3" s="67" t="inlineStr">
        <is>
          <t>Searching for a minimal set of behaviors for autism detection through feature selection-based machine learning</t>
        </is>
      </c>
      <c r="J3" s="68"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s="68" t="inlineStr">
        <is>
          <t>Supervised</t>
        </is>
      </c>
      <c r="L3" s="68" t="inlineStr">
        <is>
          <t>Other / Not clear</t>
        </is>
      </c>
      <c r="M3" s="68" t="inlineStr">
        <is>
          <t>Classification (ASD vs control / multi-class)</t>
        </is>
      </c>
      <c r="N3" s="68" t="inlineStr">
        <is>
          <t>Screening</t>
        </is>
      </c>
      <c r="O3" s="68" t="inlineStr">
        <is>
          <t>Medium</t>
        </is>
      </c>
      <c r="P3" s="68" t="n">
        <v>0</v>
      </c>
      <c r="Q3" s="68" t="n">
        <v>0</v>
      </c>
      <c r="R3" s="68" t="n">
        <v>0</v>
      </c>
      <c r="S3" s="68" t="n">
        <v>0</v>
      </c>
      <c r="T3" s="68" t="n">
        <v>1</v>
      </c>
      <c r="U3" s="68" t="n">
        <v>0</v>
      </c>
      <c r="V3" s="68" t="n">
        <v>0</v>
      </c>
      <c r="W3" s="68" t="n">
        <v>0</v>
      </c>
      <c r="X3" s="68" t="n">
        <v>1</v>
      </c>
      <c r="Y3" s="68" t="n">
        <v>0</v>
      </c>
      <c r="Z3" s="68" t="n">
        <v>0</v>
      </c>
      <c r="AA3" s="68" t="n">
        <v>0</v>
      </c>
      <c r="AB3" s="140" t="n">
        <v>1</v>
      </c>
      <c r="AC3" s="68" t="n"/>
      <c r="AD3" s="68" t="n"/>
      <c r="AE3" s="68" t="n"/>
      <c r="AF3" s="68" t="n"/>
      <c r="AG3" s="68" t="n">
        <v>1</v>
      </c>
      <c r="AH3" s="68" t="n">
        <v>1</v>
      </c>
      <c r="AI3" s="67" t="n"/>
      <c r="AJ3" s="140" t="n"/>
      <c r="AK3" s="140" t="n"/>
      <c r="AL3" s="67" t="inlineStr">
        <is>
          <t>Usa ADOS/ítems conductuales para detección/cribado; algoritmo principal no explícito.</t>
        </is>
      </c>
      <c r="AM3" s="68" t="inlineStr">
        <is>
          <t>RA</t>
        </is>
      </c>
      <c r="AN3" s="68" t="inlineStr">
        <is>
          <t>Tomado completo desde archivo RA según asignación</t>
        </is>
      </c>
      <c r="AO3" s="68" t="n">
        <v>0</v>
      </c>
    </row>
    <row r="4" ht="28" customHeight="1">
      <c r="A4" s="138" t="n">
        <v>3</v>
      </c>
      <c r="B4" s="138" t="n">
        <v>3</v>
      </c>
      <c r="C4" s="68" t="inlineStr">
        <is>
          <t>Revisor A</t>
        </is>
      </c>
      <c r="D4" s="68" t="inlineStr">
        <is>
          <t>RA</t>
        </is>
      </c>
      <c r="E4" s="138" t="n">
        <v>2023</v>
      </c>
      <c r="F4" s="68" t="inlineStr">
        <is>
          <t>No especificado</t>
        </is>
      </c>
      <c r="G4" s="68" t="inlineStr">
        <is>
          <t>Deep Learning</t>
        </is>
      </c>
      <c r="H4" s="68" t="inlineStr">
        <is>
          <t>https://doi.org/10.1016/j.jprot.2023.104872</t>
        </is>
      </c>
      <c r="I4" s="67" t="inlineStr">
        <is>
          <t>The use of data independent acquisition based proteomic analysis and machine learning to reveal potential biomarkers for autism spectrum disorder</t>
        </is>
      </c>
      <c r="J4" s="68"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s="68" t="inlineStr">
        <is>
          <t>Supervised</t>
        </is>
      </c>
      <c r="L4" s="68" t="inlineStr">
        <is>
          <t>Other / Not clear</t>
        </is>
      </c>
      <c r="M4" s="68" t="inlineStr">
        <is>
          <t>Classification (ASD vs control / multi-class)</t>
        </is>
      </c>
      <c r="N4" s="68" t="inlineStr">
        <is>
          <t>Diagnosis</t>
        </is>
      </c>
      <c r="O4" s="68" t="inlineStr">
        <is>
          <t>Medium</t>
        </is>
      </c>
      <c r="P4" s="68" t="n">
        <v>0</v>
      </c>
      <c r="Q4" s="68" t="n">
        <v>0</v>
      </c>
      <c r="R4" s="68" t="n">
        <v>0</v>
      </c>
      <c r="S4" s="68" t="n">
        <v>0</v>
      </c>
      <c r="T4" s="68" t="n">
        <v>0</v>
      </c>
      <c r="U4" s="68" t="n">
        <v>1</v>
      </c>
      <c r="V4" s="68" t="n">
        <v>0</v>
      </c>
      <c r="W4" s="68" t="n">
        <v>0</v>
      </c>
      <c r="X4" s="68" t="n">
        <v>0</v>
      </c>
      <c r="Y4" s="68" t="n">
        <v>1</v>
      </c>
      <c r="Z4" s="68" t="n">
        <v>0</v>
      </c>
      <c r="AA4" s="68" t="n">
        <v>0</v>
      </c>
      <c r="AB4" s="140" t="n">
        <v>1</v>
      </c>
      <c r="AC4" s="68" t="n"/>
      <c r="AD4" s="68" t="n"/>
      <c r="AE4" s="68" t="n"/>
      <c r="AF4" s="68" t="n"/>
      <c r="AG4" s="68" t="n">
        <v>1</v>
      </c>
      <c r="AH4" s="68" t="n">
        <v>1</v>
      </c>
      <c r="AI4" s="67" t="n"/>
      <c r="AJ4" s="140" t="n"/>
      <c r="AK4" s="140" t="n"/>
      <c r="AL4" s="67" t="inlineStr">
        <is>
          <t>Biomarcadores proteómicos en plasma para discriminar ASD vs controles; algoritmo ML no especificado.</t>
        </is>
      </c>
      <c r="AM4" s="68" t="inlineStr">
        <is>
          <t>RA</t>
        </is>
      </c>
      <c r="AN4" s="68" t="inlineStr">
        <is>
          <t>Tomado completo desde archivo RA según asignación</t>
        </is>
      </c>
      <c r="AO4" s="68" t="n">
        <v>0</v>
      </c>
    </row>
    <row r="5" ht="28" customHeight="1">
      <c r="A5" s="138" t="n">
        <v>4</v>
      </c>
      <c r="B5" s="138" t="n">
        <v>4</v>
      </c>
      <c r="C5" s="68" t="inlineStr">
        <is>
          <t>Revisor B</t>
        </is>
      </c>
      <c r="D5" s="68" t="n"/>
      <c r="E5" s="138" t="n">
        <v>2025</v>
      </c>
      <c r="F5" s="68" t="inlineStr">
        <is>
          <t>No especificado</t>
        </is>
      </c>
      <c r="G5" s="68" t="inlineStr">
        <is>
          <t>Deep Learning</t>
        </is>
      </c>
      <c r="H5" s="68" t="inlineStr">
        <is>
          <t>https://doi.org/10.1007/978-981-96-3942-7_18</t>
        </is>
      </c>
      <c r="I5" s="67" t="inlineStr">
        <is>
          <t>Cognitive Disorder Detection Used for Early Autism Screening Using Deep Learning</t>
        </is>
      </c>
      <c r="J5" s="68"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s="68" t="inlineStr">
        <is>
          <t>Supervised</t>
        </is>
      </c>
      <c r="L5" s="68" t="inlineStr">
        <is>
          <t>MLP</t>
        </is>
      </c>
      <c r="M5" s="68" t="inlineStr">
        <is>
          <t>Classification (ASD vs control / multi-class)</t>
        </is>
      </c>
      <c r="N5" s="68" t="inlineStr">
        <is>
          <t>Diagnosis</t>
        </is>
      </c>
      <c r="O5" s="68" t="inlineStr">
        <is>
          <t>high</t>
        </is>
      </c>
      <c r="P5" s="68" t="n">
        <v>0</v>
      </c>
      <c r="Q5" s="68" t="n">
        <v>0</v>
      </c>
      <c r="R5" s="68" t="n">
        <v>0</v>
      </c>
      <c r="S5" s="68" t="n">
        <v>0</v>
      </c>
      <c r="T5" s="68" t="n">
        <v>0</v>
      </c>
      <c r="U5" s="68" t="n">
        <v>1</v>
      </c>
      <c r="V5" s="68" t="n">
        <v>0</v>
      </c>
      <c r="W5" s="68" t="n">
        <v>0</v>
      </c>
      <c r="X5" s="68" t="n">
        <v>0</v>
      </c>
      <c r="Y5" s="68" t="n">
        <v>1</v>
      </c>
      <c r="Z5" s="68" t="n">
        <v>0</v>
      </c>
      <c r="AA5" s="68" t="n">
        <v>1</v>
      </c>
      <c r="AB5" s="140" t="n">
        <v>1</v>
      </c>
      <c r="AC5" s="68" t="n">
        <v>0</v>
      </c>
      <c r="AD5" s="68" t="n">
        <v>1</v>
      </c>
      <c r="AE5" s="68" t="n">
        <v>0</v>
      </c>
      <c r="AF5" s="68" t="n">
        <v>0</v>
      </c>
      <c r="AG5" s="68" t="n">
        <v>1</v>
      </c>
      <c r="AH5" s="68" t="n">
        <v>1</v>
      </c>
      <c r="AI5" s="67" t="n">
        <v>0</v>
      </c>
      <c r="AJ5" s="140" t="n">
        <v>1</v>
      </c>
      <c r="AK5" s="140" t="n">
        <v>1</v>
      </c>
      <c r="AL5" s="67" t="inlineStr">
        <is>
          <t>Classification task; target label not consistently described (cognitive disorder/MiCD vs ‘early autism screening</t>
        </is>
      </c>
      <c r="AM5" s="68" t="inlineStr">
        <is>
          <t>RB</t>
        </is>
      </c>
      <c r="AN5" s="68" t="inlineStr">
        <is>
          <t>Tomado completo desde archivo RB según asignación</t>
        </is>
      </c>
      <c r="AO5" s="68" t="n">
        <v>0</v>
      </c>
    </row>
    <row r="6" ht="28" customHeight="1">
      <c r="A6" s="138" t="n">
        <v>5</v>
      </c>
      <c r="B6" s="138" t="n">
        <v>5</v>
      </c>
      <c r="C6" s="68" t="inlineStr">
        <is>
          <t>Revisor A</t>
        </is>
      </c>
      <c r="D6" s="68" t="inlineStr">
        <is>
          <t>RA</t>
        </is>
      </c>
      <c r="E6" s="138" t="n">
        <v>2014</v>
      </c>
      <c r="F6" s="68" t="inlineStr">
        <is>
          <t>No especificado</t>
        </is>
      </c>
      <c r="G6" s="68" t="inlineStr">
        <is>
          <t>Machine Learning</t>
        </is>
      </c>
      <c r="H6" s="68" t="inlineStr">
        <is>
          <t>https://doi.org/10.1371/journal.pone.0112445</t>
        </is>
      </c>
      <c r="I6" s="67" t="inlineStr">
        <is>
          <t>Metabolomics as a tool for discovery of biomarkers of autism spectrum disorder in the blood plasma of children</t>
        </is>
      </c>
      <c r="J6" s="68"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s="68" t="inlineStr">
        <is>
          <t>Supervised</t>
        </is>
      </c>
      <c r="L6" s="68" t="inlineStr">
        <is>
          <t>Other / Not clear</t>
        </is>
      </c>
      <c r="M6" s="68" t="inlineStr">
        <is>
          <t>Classification (ASD vs control / multi-class)</t>
        </is>
      </c>
      <c r="N6" s="68" t="inlineStr">
        <is>
          <t>Diagnosis</t>
        </is>
      </c>
      <c r="O6" s="68" t="inlineStr">
        <is>
          <t>Medium</t>
        </is>
      </c>
      <c r="P6" s="68" t="n">
        <v>0</v>
      </c>
      <c r="Q6" s="68" t="n">
        <v>0</v>
      </c>
      <c r="R6" s="68" t="n">
        <v>0</v>
      </c>
      <c r="S6" s="68" t="n">
        <v>0</v>
      </c>
      <c r="T6" s="68" t="n">
        <v>0</v>
      </c>
      <c r="U6" s="68" t="n">
        <v>1</v>
      </c>
      <c r="V6" s="68" t="n">
        <v>0</v>
      </c>
      <c r="W6" s="68" t="n">
        <v>0</v>
      </c>
      <c r="X6" s="68" t="n">
        <v>0</v>
      </c>
      <c r="Y6" s="68" t="n">
        <v>1</v>
      </c>
      <c r="Z6" s="68" t="n">
        <v>0</v>
      </c>
      <c r="AA6" s="68" t="n">
        <v>0</v>
      </c>
      <c r="AB6" s="140" t="n">
        <v>1</v>
      </c>
      <c r="AC6" s="68" t="n"/>
      <c r="AD6" s="68" t="n"/>
      <c r="AE6" s="68" t="n"/>
      <c r="AF6" s="68" t="n"/>
      <c r="AG6" s="68" t="n">
        <v>1</v>
      </c>
      <c r="AH6" s="68" t="n">
        <v>1</v>
      </c>
      <c r="AI6" s="67" t="n"/>
      <c r="AJ6" s="140" t="n"/>
      <c r="AK6" s="140" t="n"/>
      <c r="AL6" s="67" t="inlineStr">
        <is>
          <t>Metabolómica plasmática para discriminar ASD vs controles; confirmar algoritmo principal en full-text.</t>
        </is>
      </c>
      <c r="AM6" s="68" t="inlineStr">
        <is>
          <t>RA</t>
        </is>
      </c>
      <c r="AN6" s="68" t="inlineStr">
        <is>
          <t>Tomado completo desde archivo RA según asignación</t>
        </is>
      </c>
      <c r="AO6" s="68" t="n">
        <v>0</v>
      </c>
    </row>
    <row r="7" ht="28" customHeight="1">
      <c r="A7" s="138" t="n">
        <v>6</v>
      </c>
      <c r="B7" s="138" t="n">
        <v>6</v>
      </c>
      <c r="C7" s="68" t="inlineStr">
        <is>
          <t>Revisor B</t>
        </is>
      </c>
      <c r="D7" s="68" t="n"/>
      <c r="E7" s="138" t="n">
        <v>2017</v>
      </c>
      <c r="F7" s="68" t="inlineStr">
        <is>
          <t>Imagen</t>
        </is>
      </c>
      <c r="G7" s="68" t="inlineStr">
        <is>
          <t>Machine Learning</t>
        </is>
      </c>
      <c r="H7" s="68" t="inlineStr">
        <is>
          <t>https://doi.org/10.1186/s13229-017-0180-6</t>
        </is>
      </c>
      <c r="I7" s="67" t="inlineStr">
        <is>
          <t>Sparsifying machine learning models identify stable subsets of predictive features for behavioral detection of autism</t>
        </is>
      </c>
      <c r="J7" s="68"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s="68" t="inlineStr">
        <is>
          <t>Supervised</t>
        </is>
      </c>
      <c r="L7" s="68" t="inlineStr">
        <is>
          <t>Logistic Regression</t>
        </is>
      </c>
      <c r="M7" s="68" t="inlineStr">
        <is>
          <t>Classification (ASD vs control / multi-class)</t>
        </is>
      </c>
      <c r="N7" s="68" t="inlineStr">
        <is>
          <t>Screening</t>
        </is>
      </c>
      <c r="O7" s="68" t="inlineStr">
        <is>
          <t>high</t>
        </is>
      </c>
      <c r="P7" s="68" t="n">
        <v>0</v>
      </c>
      <c r="Q7" s="68" t="n">
        <v>0</v>
      </c>
      <c r="R7" s="68" t="n">
        <v>0</v>
      </c>
      <c r="S7" s="68" t="n">
        <v>0</v>
      </c>
      <c r="T7" s="68" t="n">
        <v>1</v>
      </c>
      <c r="U7" s="68" t="n">
        <v>0</v>
      </c>
      <c r="V7" s="68" t="n">
        <v>0</v>
      </c>
      <c r="W7" s="68" t="n">
        <v>0</v>
      </c>
      <c r="X7" s="68" t="n">
        <v>1</v>
      </c>
      <c r="Y7" s="68" t="n">
        <v>1</v>
      </c>
      <c r="Z7" s="68" t="n">
        <v>1</v>
      </c>
      <c r="AA7" s="68" t="n">
        <v>1</v>
      </c>
      <c r="AB7" s="140" t="n">
        <v>1</v>
      </c>
      <c r="AC7" s="68" t="n">
        <v>0</v>
      </c>
      <c r="AD7" s="68" t="n">
        <v>1</v>
      </c>
      <c r="AE7" s="68" t="n">
        <v>0</v>
      </c>
      <c r="AF7" s="68" t="n">
        <v>0</v>
      </c>
      <c r="AG7" s="68" t="n">
        <v>1</v>
      </c>
      <c r="AH7" s="68" t="n">
        <v>1</v>
      </c>
      <c r="AI7" s="67" t="n">
        <v>0</v>
      </c>
      <c r="AJ7" s="140" t="n">
        <v>0</v>
      </c>
      <c r="AK7" s="140" t="n">
        <v>1</v>
      </c>
      <c r="AL7" s="67" t="inlineStr">
        <is>
          <t>Comparative study (17 supervised models); sparse/regularized; interpretable candidates include Logistic Regression (L2) and Linear SVM (L1).</t>
        </is>
      </c>
      <c r="AM7" s="68" t="inlineStr">
        <is>
          <t>RB</t>
        </is>
      </c>
      <c r="AN7" s="68" t="inlineStr">
        <is>
          <t>Tomado completo desde archivo RB según asignación</t>
        </is>
      </c>
      <c r="AO7" s="68" t="n">
        <v>0</v>
      </c>
    </row>
    <row r="8" ht="28" customHeight="1">
      <c r="A8" s="138" t="n">
        <v>7</v>
      </c>
      <c r="B8" s="138" t="n">
        <v>7</v>
      </c>
      <c r="C8" s="68" t="inlineStr">
        <is>
          <t>Revisor A</t>
        </is>
      </c>
      <c r="D8" s="68" t="inlineStr">
        <is>
          <t>RA</t>
        </is>
      </c>
      <c r="E8" s="138" t="n">
        <v>2025</v>
      </c>
      <c r="F8" s="68" t="inlineStr">
        <is>
          <t>No especificado</t>
        </is>
      </c>
      <c r="G8" s="68" t="inlineStr">
        <is>
          <t>Deep Learning</t>
        </is>
      </c>
      <c r="H8" s="68" t="inlineStr">
        <is>
          <t>https://doi.org/10.1038/s41598-025-90216-8</t>
        </is>
      </c>
      <c r="I8" s="67" t="inlineStr">
        <is>
          <t>Transformer-based deep learning ensemble framework predicts autism spectrum disorder using health administrative and birth registry data</t>
        </is>
      </c>
      <c r="J8" s="6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s="68" t="inlineStr">
        <is>
          <t>Supervised</t>
        </is>
      </c>
      <c r="L8" s="68" t="inlineStr">
        <is>
          <t>Transformer</t>
        </is>
      </c>
      <c r="M8" s="68" t="inlineStr">
        <is>
          <t>Classification (ASD vs control / multi-class)</t>
        </is>
      </c>
      <c r="N8" s="68" t="inlineStr">
        <is>
          <t>Prescreening</t>
        </is>
      </c>
      <c r="O8" s="68" t="inlineStr">
        <is>
          <t>High</t>
        </is>
      </c>
      <c r="P8" s="68" t="n">
        <v>0</v>
      </c>
      <c r="Q8" s="68" t="n">
        <v>0</v>
      </c>
      <c r="R8" s="68" t="n">
        <v>0</v>
      </c>
      <c r="S8" s="68" t="n">
        <v>0</v>
      </c>
      <c r="T8" s="68" t="n">
        <v>1</v>
      </c>
      <c r="U8" s="68" t="n">
        <v>0</v>
      </c>
      <c r="V8" s="68" t="n">
        <v>0</v>
      </c>
      <c r="W8" s="68" t="n">
        <v>1</v>
      </c>
      <c r="X8" s="68" t="n">
        <v>1</v>
      </c>
      <c r="Y8" s="68" t="n">
        <v>0</v>
      </c>
      <c r="Z8" s="68" t="n">
        <v>0</v>
      </c>
      <c r="AA8" s="68" t="n">
        <v>0</v>
      </c>
      <c r="AB8" s="140" t="n">
        <v>1</v>
      </c>
      <c r="AC8" s="68" t="n"/>
      <c r="AD8" s="68" t="n"/>
      <c r="AE8" s="68" t="n"/>
      <c r="AF8" s="68" t="n"/>
      <c r="AG8" s="68" t="n">
        <v>0</v>
      </c>
      <c r="AH8" s="68" t="n">
        <v>1</v>
      </c>
      <c r="AI8" s="67" t="n"/>
      <c r="AJ8" s="140" t="n"/>
      <c r="AK8" s="140" t="n"/>
      <c r="AL8" s="67" t="n"/>
      <c r="AM8" s="68" t="inlineStr">
        <is>
          <t>RA</t>
        </is>
      </c>
      <c r="AN8" s="68" t="inlineStr">
        <is>
          <t>Tomado completo desde archivo RA según asignación</t>
        </is>
      </c>
      <c r="AO8" s="68" t="n">
        <v>0</v>
      </c>
    </row>
    <row r="9" ht="28" customHeight="1">
      <c r="A9" s="138" t="n">
        <v>8</v>
      </c>
      <c r="B9" s="138" t="n">
        <v>8</v>
      </c>
      <c r="C9" s="68" t="inlineStr">
        <is>
          <t>Revisor B</t>
        </is>
      </c>
      <c r="D9" s="68" t="n"/>
      <c r="E9" s="138" t="n">
        <v>2024</v>
      </c>
      <c r="F9" s="68" t="inlineStr">
        <is>
          <t>Imagen</t>
        </is>
      </c>
      <c r="G9" s="68" t="inlineStr">
        <is>
          <t>Machine Learning</t>
        </is>
      </c>
      <c r="H9" s="68" t="inlineStr">
        <is>
          <t>https://doi.org/10.3390/s24237489</t>
        </is>
      </c>
      <c r="I9" s="67" t="inlineStr">
        <is>
          <t>A Closed-Loop Ear-Worn Wearable EEG System with Real-Time Passive Electrode Skin Impedance Measurement for Early Autism Detection †</t>
        </is>
      </c>
      <c r="J9" s="68"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s="68" t="inlineStr">
        <is>
          <t>Supervised</t>
        </is>
      </c>
      <c r="L9" s="68" t="inlineStr">
        <is>
          <t>MLP</t>
        </is>
      </c>
      <c r="M9" s="68" t="inlineStr">
        <is>
          <t>Classification (ASD vs control / multi-class)</t>
        </is>
      </c>
      <c r="N9" s="68" t="inlineStr">
        <is>
          <t>diagnosis</t>
        </is>
      </c>
      <c r="O9" s="68" t="inlineStr">
        <is>
          <t>high</t>
        </is>
      </c>
      <c r="P9" s="68" t="n">
        <v>0</v>
      </c>
      <c r="Q9" s="68" t="n">
        <v>0</v>
      </c>
      <c r="R9" s="68" t="n">
        <v>0</v>
      </c>
      <c r="S9" s="68" t="n">
        <v>1</v>
      </c>
      <c r="T9" s="68" t="n">
        <v>1</v>
      </c>
      <c r="U9" s="68" t="n">
        <v>0</v>
      </c>
      <c r="V9" s="68" t="n">
        <v>0</v>
      </c>
      <c r="W9" s="68" t="n">
        <v>0</v>
      </c>
      <c r="X9" s="68" t="n">
        <v>0</v>
      </c>
      <c r="Y9" s="68" t="n">
        <v>1</v>
      </c>
      <c r="Z9" s="68" t="n">
        <v>1</v>
      </c>
      <c r="AA9" s="68" t="n">
        <v>1</v>
      </c>
      <c r="AB9" s="140" t="n">
        <v>1</v>
      </c>
      <c r="AC9" s="68" t="n">
        <v>0</v>
      </c>
      <c r="AD9" s="68" t="n">
        <v>0</v>
      </c>
      <c r="AE9" s="68" t="n">
        <v>0</v>
      </c>
      <c r="AF9" s="68" t="n">
        <v>0</v>
      </c>
      <c r="AG9" s="68" t="n">
        <v>0</v>
      </c>
      <c r="AH9" s="68" t="n">
        <v>2</v>
      </c>
      <c r="AI9" s="67" t="n">
        <v>0</v>
      </c>
      <c r="AJ9" s="140" t="n">
        <v>0</v>
      </c>
      <c r="AK9" s="140" t="n">
        <v>0</v>
      </c>
      <c r="AL9" s="67" t="n"/>
      <c r="AM9" s="68" t="inlineStr">
        <is>
          <t>RB</t>
        </is>
      </c>
      <c r="AN9" s="68" t="inlineStr">
        <is>
          <t>Tomado completo desde archivo RB según asignación</t>
        </is>
      </c>
      <c r="AO9" s="68" t="n">
        <v>0</v>
      </c>
    </row>
    <row r="10" ht="28" customHeight="1">
      <c r="A10" s="138" t="n">
        <v>9</v>
      </c>
      <c r="B10" s="138" t="n">
        <v>9</v>
      </c>
      <c r="C10" s="68" t="inlineStr">
        <is>
          <t>Revisor B</t>
        </is>
      </c>
      <c r="D10" s="68" t="n"/>
      <c r="E10" s="138" t="n">
        <v>2019</v>
      </c>
      <c r="F10" s="68" t="inlineStr">
        <is>
          <t>Audio · Voz</t>
        </is>
      </c>
      <c r="G10" s="68" t="inlineStr">
        <is>
          <t>Híbrido</t>
        </is>
      </c>
      <c r="H10" s="68" t="inlineStr">
        <is>
          <t>https://doi.org/10.1016/j.csl.2018.11.002</t>
        </is>
      </c>
      <c r="I10" s="67" t="inlineStr">
        <is>
          <t>An automated assessment framework for atypical prosody and stereotyped idiosyncratic phrases related to autism spectrum disorder</t>
        </is>
      </c>
      <c r="J10" s="68"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s="68" t="inlineStr">
        <is>
          <t>Supervised</t>
        </is>
      </c>
      <c r="L10" s="68" t="inlineStr">
        <is>
          <t>CNN</t>
        </is>
      </c>
      <c r="M10" s="68" t="inlineStr">
        <is>
          <t>Classification (ASD vs control / multi-class)</t>
        </is>
      </c>
      <c r="N10" s="68" t="inlineStr">
        <is>
          <t>diagnosis</t>
        </is>
      </c>
      <c r="O10" s="68" t="inlineStr">
        <is>
          <t>high</t>
        </is>
      </c>
      <c r="P10" s="68" t="n">
        <v>0</v>
      </c>
      <c r="Q10" s="68" t="n">
        <v>0</v>
      </c>
      <c r="R10" s="68" t="n">
        <v>0</v>
      </c>
      <c r="S10" s="68" t="n">
        <v>1</v>
      </c>
      <c r="T10" s="68" t="n">
        <v>0</v>
      </c>
      <c r="U10" s="68" t="n">
        <v>0</v>
      </c>
      <c r="V10" s="68" t="n">
        <v>0</v>
      </c>
      <c r="W10" s="68" t="n">
        <v>0</v>
      </c>
      <c r="X10" s="68" t="n">
        <v>0</v>
      </c>
      <c r="Y10" s="68" t="n">
        <v>1</v>
      </c>
      <c r="Z10" s="68" t="n">
        <v>0</v>
      </c>
      <c r="AA10" s="68" t="n">
        <v>0</v>
      </c>
      <c r="AB10" s="140" t="n">
        <v>1</v>
      </c>
      <c r="AC10" s="68" t="n">
        <v>0</v>
      </c>
      <c r="AD10" s="68" t="n">
        <v>0</v>
      </c>
      <c r="AE10" s="68" t="n">
        <v>0</v>
      </c>
      <c r="AF10" s="68" t="n">
        <v>0</v>
      </c>
      <c r="AG10" s="68" t="n">
        <v>0</v>
      </c>
      <c r="AH10" s="68" t="n">
        <v>1</v>
      </c>
      <c r="AI10" s="67" t="n">
        <v>0</v>
      </c>
      <c r="AJ10" s="140" t="n">
        <v>0</v>
      </c>
      <c r="AK10" s="140" t="n">
        <v>0</v>
      </c>
      <c r="AL10" s="67" t="inlineStr">
        <is>
          <t>“End-to-end models: CNN, RNN(BLSTM), CNN+RNN(GRU/LSTM) on spectrograms; baseline OpenSMILE+linear SVM; text task uses linear SVM with n-gram/dep-treebank/TF-IDF/LIWC; score-level fusion.</t>
        </is>
      </c>
      <c r="AM10" s="68" t="inlineStr">
        <is>
          <t>RB</t>
        </is>
      </c>
      <c r="AN10" s="68" t="inlineStr">
        <is>
          <t>Tomado completo desde archivo RB según asignación</t>
        </is>
      </c>
      <c r="AO10" s="68" t="n">
        <v>0</v>
      </c>
    </row>
    <row r="11" ht="28" customHeight="1">
      <c r="A11" s="138" t="n">
        <v>10</v>
      </c>
      <c r="B11" s="138" t="n">
        <v>10</v>
      </c>
      <c r="C11" s="68" t="inlineStr">
        <is>
          <t>Revisor B</t>
        </is>
      </c>
      <c r="D11" s="68" t="n"/>
      <c r="E11" s="138" t="n">
        <v>2024</v>
      </c>
      <c r="F11" s="68" t="inlineStr">
        <is>
          <t>Texto · NLP</t>
        </is>
      </c>
      <c r="G11" s="68" t="inlineStr">
        <is>
          <t>No especificado</t>
        </is>
      </c>
      <c r="H11" s="68" t="inlineStr">
        <is>
          <t>https://doi.org/10.1109/TAI.2024.3439288</t>
        </is>
      </c>
      <c r="I11" s="67" t="inlineStr">
        <is>
          <t>Artificial Intelligence Driven Predictive Analysis of Acoustic and Linguistic Behaviors for ASD Identification</t>
        </is>
      </c>
      <c r="J11" s="68"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s="68" t="inlineStr">
        <is>
          <t>Unsupervised</t>
        </is>
      </c>
      <c r="L11" s="68" t="inlineStr">
        <is>
          <t>Not clear</t>
        </is>
      </c>
      <c r="M11" s="68" t="inlineStr">
        <is>
          <t>Classification (binary/multi-class; incl. ASD vs control)/ multi-class)</t>
        </is>
      </c>
      <c r="N11" s="68" t="inlineStr">
        <is>
          <t>diagnosis</t>
        </is>
      </c>
      <c r="O11" s="68" t="inlineStr">
        <is>
          <t>high</t>
        </is>
      </c>
      <c r="P11" s="68" t="n">
        <v>0</v>
      </c>
      <c r="Q11" s="68" t="n">
        <v>0</v>
      </c>
      <c r="R11" s="68" t="n">
        <v>1</v>
      </c>
      <c r="S11" s="68" t="n">
        <v>0</v>
      </c>
      <c r="T11" s="68" t="n">
        <v>1</v>
      </c>
      <c r="U11" s="68" t="n">
        <v>0</v>
      </c>
      <c r="V11" s="68" t="n">
        <v>0</v>
      </c>
      <c r="W11" s="68" t="n">
        <v>0</v>
      </c>
      <c r="X11" s="68" t="n">
        <v>0</v>
      </c>
      <c r="Y11" s="68" t="n">
        <v>1</v>
      </c>
      <c r="Z11" s="68" t="n">
        <v>0</v>
      </c>
      <c r="AA11" s="68" t="n">
        <v>1</v>
      </c>
      <c r="AB11" s="140" t="n">
        <v>1</v>
      </c>
      <c r="AC11" s="68" t="n">
        <v>0</v>
      </c>
      <c r="AD11" s="68" t="n">
        <v>0</v>
      </c>
      <c r="AE11" s="68" t="n">
        <v>0</v>
      </c>
      <c r="AF11" s="68" t="n">
        <v>0</v>
      </c>
      <c r="AG11" s="68" t="n">
        <v>0</v>
      </c>
      <c r="AH11" s="68" t="n">
        <v>2</v>
      </c>
      <c r="AI11" s="67" t="n">
        <v>0</v>
      </c>
      <c r="AJ11" s="140" t="n">
        <v>1</v>
      </c>
      <c r="AK11" s="140" t="n">
        <v>0</v>
      </c>
      <c r="AL11" s="67" t="n"/>
      <c r="AM11" s="68" t="inlineStr">
        <is>
          <t>RB</t>
        </is>
      </c>
      <c r="AN11" s="68" t="inlineStr">
        <is>
          <t>Tomado completo desde archivo RB según asignación</t>
        </is>
      </c>
      <c r="AO11" s="68" t="n">
        <v>0</v>
      </c>
    </row>
    <row r="12" ht="28" customHeight="1">
      <c r="A12" s="138" t="n">
        <v>11</v>
      </c>
      <c r="B12" s="138" t="n">
        <v>11</v>
      </c>
      <c r="C12" s="68" t="inlineStr">
        <is>
          <t>Revisor B</t>
        </is>
      </c>
      <c r="D12" s="68" t="n"/>
      <c r="E12" s="138" t="n">
        <v>2025</v>
      </c>
      <c r="F12" s="68" t="inlineStr">
        <is>
          <t>Imagen</t>
        </is>
      </c>
      <c r="G12" s="68" t="inlineStr">
        <is>
          <t>Deep Learning</t>
        </is>
      </c>
      <c r="H12" s="68" t="inlineStr">
        <is>
          <t>https://doi.org/10.2196/72115</t>
        </is>
      </c>
      <c r="I12" s="67" t="inlineStr">
        <is>
          <t>Data Mining-Based Model for Computer-Aided Diagnosis of Autism and Gelotophobia: Mixed Methods Deep Learning Approach.</t>
        </is>
      </c>
      <c r="J12" s="68"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s="68" t="inlineStr">
        <is>
          <t>Supervised</t>
        </is>
      </c>
      <c r="L12" s="68" t="inlineStr">
        <is>
          <t>MLP</t>
        </is>
      </c>
      <c r="M12" s="68" t="inlineStr">
        <is>
          <t>Classification (ASD vs control / multi-class)</t>
        </is>
      </c>
      <c r="N12" s="68" t="inlineStr">
        <is>
          <t>diagnosis</t>
        </is>
      </c>
      <c r="O12" s="68" t="inlineStr">
        <is>
          <t>high</t>
        </is>
      </c>
      <c r="P12" s="68" t="n">
        <v>0</v>
      </c>
      <c r="Q12" s="68" t="n">
        <v>1</v>
      </c>
      <c r="R12" s="68" t="n">
        <v>1</v>
      </c>
      <c r="S12" s="68" t="n">
        <v>0</v>
      </c>
      <c r="T12" s="68" t="n">
        <v>1</v>
      </c>
      <c r="U12" s="68" t="n">
        <v>0</v>
      </c>
      <c r="V12" s="68" t="n">
        <v>0</v>
      </c>
      <c r="W12" s="68" t="n">
        <v>0</v>
      </c>
      <c r="X12" s="68" t="n">
        <v>0</v>
      </c>
      <c r="Y12" s="68" t="n">
        <v>1</v>
      </c>
      <c r="Z12" s="68" t="n">
        <v>0</v>
      </c>
      <c r="AA12" s="68" t="n">
        <v>1</v>
      </c>
      <c r="AB12" s="140" t="n">
        <v>1</v>
      </c>
      <c r="AC12" s="68" t="n">
        <v>0</v>
      </c>
      <c r="AD12" s="68" t="n">
        <v>0</v>
      </c>
      <c r="AE12" s="68" t="n">
        <v>0</v>
      </c>
      <c r="AF12" s="68" t="n">
        <v>0</v>
      </c>
      <c r="AG12" s="68" t="n">
        <v>0</v>
      </c>
      <c r="AH12" s="68" t="n">
        <v>3</v>
      </c>
      <c r="AI12" s="67" t="n">
        <v>0</v>
      </c>
      <c r="AJ12" s="140" t="n">
        <v>1</v>
      </c>
      <c r="AK12" s="140" t="n">
        <v>0</v>
      </c>
      <c r="AL12" s="67"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s="68" t="inlineStr">
        <is>
          <t>RB</t>
        </is>
      </c>
      <c r="AN12" s="68" t="inlineStr">
        <is>
          <t>Tomado completo desde archivo RB según asignación</t>
        </is>
      </c>
      <c r="AO12" s="68" t="n">
        <v>0</v>
      </c>
    </row>
    <row r="13" ht="28" customHeight="1">
      <c r="A13" s="138" t="n">
        <v>12</v>
      </c>
      <c r="B13" s="138" t="n">
        <v>12</v>
      </c>
      <c r="C13" s="68" t="inlineStr">
        <is>
          <t>Revisor B</t>
        </is>
      </c>
      <c r="D13" s="68" t="n"/>
      <c r="E13" s="138" t="n">
        <v>2019</v>
      </c>
      <c r="F13" s="68" t="inlineStr">
        <is>
          <t>Multimodal</t>
        </is>
      </c>
      <c r="G13" s="68" t="inlineStr">
        <is>
          <t>No especificado</t>
        </is>
      </c>
      <c r="H13" s="68" t="inlineStr">
        <is>
          <t>https://doi.org/10.1001/jamapediatrics.2019.0285</t>
        </is>
      </c>
      <c r="I13" s="67" t="inlineStr">
        <is>
          <t>Effect of Wearable Digital Intervention for Improving Socialization in Children with Autism Spectrum Disorder: A Randomized Clinical Trial</t>
        </is>
      </c>
      <c r="J13" s="68"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s="68" t="inlineStr">
        <is>
          <t>Supervised</t>
        </is>
      </c>
      <c r="L13" s="68" t="inlineStr">
        <is>
          <t>Not clear</t>
        </is>
      </c>
      <c r="M13" s="68" t="inlineStr">
        <is>
          <t>Other</t>
        </is>
      </c>
      <c r="N13" s="68" t="inlineStr">
        <is>
          <t>monitoring_intervention</t>
        </is>
      </c>
      <c r="O13" s="68" t="inlineStr">
        <is>
          <t>high</t>
        </is>
      </c>
      <c r="P13" s="68" t="n">
        <v>0</v>
      </c>
      <c r="Q13" s="68" t="n">
        <v>0</v>
      </c>
      <c r="R13" s="68" t="n">
        <v>0</v>
      </c>
      <c r="S13" s="68" t="n">
        <v>0</v>
      </c>
      <c r="T13" s="68" t="n">
        <v>0</v>
      </c>
      <c r="U13" s="68" t="n">
        <v>0</v>
      </c>
      <c r="V13" s="68" t="n">
        <v>0</v>
      </c>
      <c r="W13" s="68" t="n">
        <v>0</v>
      </c>
      <c r="X13" s="68" t="n">
        <v>0</v>
      </c>
      <c r="Y13" s="68" t="n">
        <v>0</v>
      </c>
      <c r="Z13" s="68" t="n">
        <v>0</v>
      </c>
      <c r="AA13" s="68" t="n">
        <v>1</v>
      </c>
      <c r="AB13" s="140" t="n">
        <v>1</v>
      </c>
      <c r="AC13" s="68" t="n">
        <v>0</v>
      </c>
      <c r="AD13" s="68" t="n">
        <v>0</v>
      </c>
      <c r="AE13" s="68" t="n">
        <v>0</v>
      </c>
      <c r="AF13" s="68" t="n">
        <v>0</v>
      </c>
      <c r="AG13" s="68" t="n">
        <v>1</v>
      </c>
      <c r="AH13" s="68" t="n">
        <v>0</v>
      </c>
      <c r="AI13" s="67" t="n">
        <v>0</v>
      </c>
      <c r="AJ13" s="140" t="n">
        <v>1</v>
      </c>
      <c r="AK13" s="140" t="n">
        <v>0</v>
      </c>
      <c r="AL13" s="67" t="inlineStr">
        <is>
          <t>Wearable AI-driven behavioral intervention (‘Superpower Glass’) that detects facial expressions and provides cues for emotion recognition during home sessions; clinical RCT; AI model family not specified in paper text.</t>
        </is>
      </c>
      <c r="AM13" s="68" t="inlineStr">
        <is>
          <t>RB</t>
        </is>
      </c>
      <c r="AN13" s="68" t="inlineStr">
        <is>
          <t>Tomado completo desde archivo RB según asignación</t>
        </is>
      </c>
      <c r="AO13" s="68" t="n">
        <v>0</v>
      </c>
    </row>
    <row r="14" ht="28" customHeight="1">
      <c r="A14" s="138" t="n">
        <v>13</v>
      </c>
      <c r="B14" s="138" t="n">
        <v>13</v>
      </c>
      <c r="C14" s="68" t="inlineStr">
        <is>
          <t>Revisor A</t>
        </is>
      </c>
      <c r="D14" s="68" t="inlineStr">
        <is>
          <t>RA</t>
        </is>
      </c>
      <c r="E14" s="138" t="n">
        <v>2023</v>
      </c>
      <c r="F14" s="68" t="inlineStr">
        <is>
          <t>No especificado</t>
        </is>
      </c>
      <c r="G14" s="68" t="inlineStr">
        <is>
          <t>Deep Learning</t>
        </is>
      </c>
      <c r="H14" s="68" t="inlineStr">
        <is>
          <t>https://doi.org/10.1155/2023/6330002</t>
        </is>
      </c>
      <c r="I14" s="67" t="inlineStr">
        <is>
          <t>Feature Signature Discovery for Autism Detection: An Automated Machine Learning Based Feature Ranking Framework</t>
        </is>
      </c>
      <c r="J14" s="68"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s="68" t="inlineStr">
        <is>
          <t>Supervised</t>
        </is>
      </c>
      <c r="L14" s="68" t="inlineStr">
        <is>
          <t>Other / Not clear</t>
        </is>
      </c>
      <c r="M14" s="68" t="inlineStr">
        <is>
          <t>Classification (ASD vs control / multi-class)</t>
        </is>
      </c>
      <c r="N14" s="68" t="inlineStr">
        <is>
          <t>Screening</t>
        </is>
      </c>
      <c r="O14" s="68" t="inlineStr">
        <is>
          <t>Medium</t>
        </is>
      </c>
      <c r="P14" s="68" t="n">
        <v>0</v>
      </c>
      <c r="Q14" s="68" t="n">
        <v>0</v>
      </c>
      <c r="R14" s="68" t="n">
        <v>0</v>
      </c>
      <c r="S14" s="68" t="n">
        <v>0</v>
      </c>
      <c r="T14" s="68" t="n">
        <v>1</v>
      </c>
      <c r="U14" s="68" t="n">
        <v>0</v>
      </c>
      <c r="V14" s="68" t="n">
        <v>0</v>
      </c>
      <c r="W14" s="68" t="n">
        <v>0</v>
      </c>
      <c r="X14" s="68" t="n">
        <v>1</v>
      </c>
      <c r="Y14" s="68" t="n">
        <v>0</v>
      </c>
      <c r="Z14" s="68" t="n">
        <v>0</v>
      </c>
      <c r="AA14" s="68" t="n">
        <v>0</v>
      </c>
      <c r="AB14" s="140" t="n">
        <v>1</v>
      </c>
      <c r="AC14" s="68" t="n"/>
      <c r="AD14" s="68" t="n"/>
      <c r="AE14" s="68" t="n"/>
      <c r="AF14" s="68" t="n"/>
      <c r="AG14" s="68" t="n">
        <v>1</v>
      </c>
      <c r="AH14" s="68" t="n">
        <v>1</v>
      </c>
      <c r="AI14" s="67" t="n"/>
      <c r="AJ14" s="140" t="n"/>
      <c r="AK14" s="140" t="n"/>
      <c r="AL14" s="67" t="inlineStr">
        <is>
          <t>Usa puntajes Q-CHAT; framework AutoML/feature ranking no mapea a un algoritmo único.</t>
        </is>
      </c>
      <c r="AM14" s="68" t="inlineStr">
        <is>
          <t>RA</t>
        </is>
      </c>
      <c r="AN14" s="68" t="inlineStr">
        <is>
          <t>Tomado completo desde archivo RA según asignación</t>
        </is>
      </c>
      <c r="AO14" s="68" t="n">
        <v>0</v>
      </c>
    </row>
    <row r="15" ht="28" customHeight="1">
      <c r="A15" s="138" t="n">
        <v>14</v>
      </c>
      <c r="B15" s="138" t="n">
        <v>14</v>
      </c>
      <c r="C15" s="68" t="inlineStr">
        <is>
          <t>Revisor A</t>
        </is>
      </c>
      <c r="D15" s="68" t="inlineStr">
        <is>
          <t>RA</t>
        </is>
      </c>
      <c r="E15" s="138" t="n">
        <v>2017</v>
      </c>
      <c r="F15" s="68" t="inlineStr">
        <is>
          <t>Texto · NLP</t>
        </is>
      </c>
      <c r="G15" s="68" t="inlineStr">
        <is>
          <t>Deep Learning</t>
        </is>
      </c>
      <c r="H15" s="68" t="inlineStr">
        <is>
          <t>https://doi.org/10.1126/scitranslmed.aag2882</t>
        </is>
      </c>
      <c r="I15" s="67" t="inlineStr">
        <is>
          <t>Functional neuroimaging of high-risk 6-month-old infants predicts a diagnosis of autism at 24 months of age</t>
        </is>
      </c>
      <c r="J15" s="68"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s="68" t="inlineStr">
        <is>
          <t>Supervised</t>
        </is>
      </c>
      <c r="L15" s="68" t="inlineStr">
        <is>
          <t>Other / Not clear</t>
        </is>
      </c>
      <c r="M15" s="68" t="inlineStr">
        <is>
          <t>Prediction (time-to-event / prognosis)</t>
        </is>
      </c>
      <c r="N15" s="68" t="inlineStr">
        <is>
          <t>Prognosis</t>
        </is>
      </c>
      <c r="O15" s="68" t="inlineStr">
        <is>
          <t>Medium</t>
        </is>
      </c>
      <c r="P15" s="68" t="n">
        <v>1</v>
      </c>
      <c r="Q15" s="68" t="n">
        <v>0</v>
      </c>
      <c r="R15" s="68" t="n">
        <v>0</v>
      </c>
      <c r="S15" s="68" t="n">
        <v>0</v>
      </c>
      <c r="T15" s="68" t="n">
        <v>0</v>
      </c>
      <c r="U15" s="68" t="n">
        <v>0</v>
      </c>
      <c r="V15" s="68" t="n">
        <v>0</v>
      </c>
      <c r="W15" s="68" t="n">
        <v>0</v>
      </c>
      <c r="X15" s="68" t="n">
        <v>0</v>
      </c>
      <c r="Y15" s="68" t="n">
        <v>0</v>
      </c>
      <c r="Z15" s="68" t="n">
        <v>1</v>
      </c>
      <c r="AA15" s="68" t="n">
        <v>0</v>
      </c>
      <c r="AB15" s="140" t="n">
        <v>1</v>
      </c>
      <c r="AC15" s="68" t="n"/>
      <c r="AD15" s="68" t="n"/>
      <c r="AE15" s="68" t="n"/>
      <c r="AF15" s="68" t="n"/>
      <c r="AG15" s="68" t="n">
        <v>1</v>
      </c>
      <c r="AH15" s="68" t="n">
        <v>1</v>
      </c>
      <c r="AI15" s="67" t="n"/>
      <c r="AJ15" s="140" t="n"/>
      <c r="AK15" s="140" t="n"/>
      <c r="AL15" s="67" t="inlineStr">
        <is>
          <t>Algoritmo principal no explícito o fuera del codebook; Confirmar algoritmo principal en full-text</t>
        </is>
      </c>
      <c r="AM15" s="68" t="inlineStr">
        <is>
          <t>RA</t>
        </is>
      </c>
      <c r="AN15" s="68" t="inlineStr">
        <is>
          <t>Tomado completo desde archivo RA según asignación</t>
        </is>
      </c>
      <c r="AO15" s="68" t="n">
        <v>0</v>
      </c>
    </row>
    <row r="16" ht="28" customHeight="1">
      <c r="A16" s="138" t="n">
        <v>15</v>
      </c>
      <c r="B16" s="138" t="n">
        <v>15</v>
      </c>
      <c r="C16" s="68" t="inlineStr">
        <is>
          <t>Revisor B</t>
        </is>
      </c>
      <c r="D16" s="68" t="n"/>
      <c r="E16" s="138" t="n">
        <v>2025</v>
      </c>
      <c r="F16" s="68" t="inlineStr">
        <is>
          <t>Imagen</t>
        </is>
      </c>
      <c r="G16" s="68" t="inlineStr">
        <is>
          <t>Híbrido</t>
        </is>
      </c>
      <c r="H16" s="68" t="inlineStr">
        <is>
          <t>https://doi.org/10.1016/j.mex.2025.103278</t>
        </is>
      </c>
      <c r="I16" s="67" t="inlineStr">
        <is>
          <t>Hybrid CNN and random forest model with late fusion for detection of autism spectrum disorder in Toddlers</t>
        </is>
      </c>
      <c r="J16" s="68"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s="68" t="inlineStr">
        <is>
          <t>Supervised</t>
        </is>
      </c>
      <c r="L16" s="68" t="inlineStr">
        <is>
          <t>Not clear</t>
        </is>
      </c>
      <c r="M16" s="68" t="inlineStr">
        <is>
          <t>Classification (binary/multi-class; incl. ASD vs control)/ multi-class)</t>
        </is>
      </c>
      <c r="N16" s="68" t="inlineStr">
        <is>
          <t>screening</t>
        </is>
      </c>
      <c r="O16" s="68" t="inlineStr">
        <is>
          <t>medium</t>
        </is>
      </c>
      <c r="P16" s="68" t="n">
        <v>0</v>
      </c>
      <c r="Q16" s="68" t="n">
        <v>0</v>
      </c>
      <c r="R16" s="68" t="n">
        <v>0</v>
      </c>
      <c r="S16" s="68" t="n">
        <v>0</v>
      </c>
      <c r="T16" s="68" t="n">
        <v>0</v>
      </c>
      <c r="U16" s="68" t="n">
        <v>0</v>
      </c>
      <c r="V16" s="68" t="n">
        <v>0</v>
      </c>
      <c r="W16" s="68" t="n">
        <v>0</v>
      </c>
      <c r="X16" s="68" t="n">
        <v>1</v>
      </c>
      <c r="Y16" s="68" t="n">
        <v>1</v>
      </c>
      <c r="Z16" s="68" t="n">
        <v>0</v>
      </c>
      <c r="AA16" s="68" t="n">
        <v>1</v>
      </c>
      <c r="AB16" s="140" t="n">
        <v>1</v>
      </c>
      <c r="AC16" s="68" t="n">
        <v>0</v>
      </c>
      <c r="AD16" s="68" t="n">
        <v>0</v>
      </c>
      <c r="AE16" s="68" t="n">
        <v>0</v>
      </c>
      <c r="AF16" s="68" t="n">
        <v>0</v>
      </c>
      <c r="AG16" s="68" t="n">
        <v>1</v>
      </c>
      <c r="AH16" s="68" t="n">
        <v>0</v>
      </c>
      <c r="AI16" s="67" t="n">
        <v>0</v>
      </c>
      <c r="AJ16" s="140" t="n">
        <v>0</v>
      </c>
      <c r="AK16" s="140" t="n">
        <v>0</v>
      </c>
      <c r="AL16" s="67" t="inlineStr">
        <is>
          <t>Hybrid late-fusion: VGG16 (CNN feature extractor) + Random Forest classifier; compares vs VGG16/EfficientNet/AlexNet and conventional ML</t>
        </is>
      </c>
      <c r="AM16" s="68" t="inlineStr">
        <is>
          <t>RB</t>
        </is>
      </c>
      <c r="AN16" s="68" t="inlineStr">
        <is>
          <t>Tomado completo desde archivo RB según asignación</t>
        </is>
      </c>
      <c r="AO16" s="68" t="n">
        <v>0</v>
      </c>
    </row>
    <row r="17" ht="28" customHeight="1">
      <c r="A17" s="138" t="n">
        <v>16</v>
      </c>
      <c r="B17" s="138" t="n">
        <v>16</v>
      </c>
      <c r="C17" s="68" t="inlineStr">
        <is>
          <t>Revisor B</t>
        </is>
      </c>
      <c r="D17" s="68" t="n"/>
      <c r="E17" s="138" t="n">
        <v>2025</v>
      </c>
      <c r="F17" s="68" t="inlineStr">
        <is>
          <t>No especificado</t>
        </is>
      </c>
      <c r="G17" s="68" t="inlineStr">
        <is>
          <t>Machine Learning</t>
        </is>
      </c>
      <c r="H17" s="68" t="inlineStr">
        <is>
          <t>https://doi.org/10.1007/978-3-031-81083-1_7</t>
        </is>
      </c>
      <c r="I17" s="67" t="inlineStr">
        <is>
          <t>Machine Learning Approaches for the Early Diagnosis of Autism Spectrum Disorder: A Systematic Framework</t>
        </is>
      </c>
      <c r="J17" s="68"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s="68" t="n"/>
      <c r="L17" s="68" t="n"/>
      <c r="M17" s="68" t="inlineStr">
        <is>
          <t>Not clear</t>
        </is>
      </c>
      <c r="N17" s="68" t="inlineStr">
        <is>
          <t>screening</t>
        </is>
      </c>
      <c r="O17" s="68" t="inlineStr">
        <is>
          <t>high</t>
        </is>
      </c>
      <c r="P17" s="68" t="n">
        <v>0</v>
      </c>
      <c r="Q17" s="68" t="n">
        <v>0</v>
      </c>
      <c r="R17" s="68" t="n">
        <v>1</v>
      </c>
      <c r="S17" s="68" t="n">
        <v>0</v>
      </c>
      <c r="T17" s="68" t="n">
        <v>0</v>
      </c>
      <c r="U17" s="68" t="n">
        <v>0</v>
      </c>
      <c r="V17" s="68" t="n">
        <v>0</v>
      </c>
      <c r="W17" s="68" t="n">
        <v>0</v>
      </c>
      <c r="X17" s="68" t="n">
        <v>1</v>
      </c>
      <c r="Y17" s="68" t="n">
        <v>1</v>
      </c>
      <c r="Z17" s="68" t="n">
        <v>0</v>
      </c>
      <c r="AA17" s="68" t="n">
        <v>0</v>
      </c>
      <c r="AB17" s="140" t="n">
        <v>1</v>
      </c>
      <c r="AC17" s="68" t="n">
        <v>0</v>
      </c>
      <c r="AD17" s="68" t="n">
        <v>0</v>
      </c>
      <c r="AE17" s="68" t="n">
        <v>0</v>
      </c>
      <c r="AF17" s="68" t="n">
        <v>0</v>
      </c>
      <c r="AG17" s="68" t="n">
        <v>0</v>
      </c>
      <c r="AH17" s="68" t="n">
        <v>1</v>
      </c>
      <c r="AI17" s="67" t="n">
        <v>0</v>
      </c>
      <c r="AJ17" s="140" t="n">
        <v>1</v>
      </c>
      <c r="AK17" s="140" t="n">
        <v>0</v>
      </c>
      <c r="AL17" s="67" t="n"/>
      <c r="AM17" s="68" t="inlineStr">
        <is>
          <t>RB</t>
        </is>
      </c>
      <c r="AN17" s="68" t="inlineStr">
        <is>
          <t>Tomado completo desde archivo RB según asignación</t>
        </is>
      </c>
      <c r="AO17" s="68" t="n">
        <v>0</v>
      </c>
    </row>
    <row r="18" ht="28" customHeight="1">
      <c r="A18" s="138" t="n">
        <v>17</v>
      </c>
      <c r="B18" s="138" t="n">
        <v>17</v>
      </c>
      <c r="C18" s="68" t="inlineStr">
        <is>
          <t>Revisor B</t>
        </is>
      </c>
      <c r="D18" s="68" t="n"/>
      <c r="E18" s="138" t="n">
        <v>2024</v>
      </c>
      <c r="F18" s="68" t="inlineStr">
        <is>
          <t>Imagen</t>
        </is>
      </c>
      <c r="G18" s="68" t="inlineStr">
        <is>
          <t>Machine Learning</t>
        </is>
      </c>
      <c r="H18" s="68" t="inlineStr">
        <is>
          <t>https://doi.org/10.1038/s41398-024-02802-5</t>
        </is>
      </c>
      <c r="I18" s="67" t="inlineStr">
        <is>
          <t>Machine learning classification of autism spectrum disorder based on reciprocity in naturalistic social interactions</t>
        </is>
      </c>
      <c r="J18" s="6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s="68" t="inlineStr">
        <is>
          <t>Supervised</t>
        </is>
      </c>
      <c r="L18" s="68" t="inlineStr">
        <is>
          <t>SVM</t>
        </is>
      </c>
      <c r="M18" s="68" t="inlineStr">
        <is>
          <t>Classification (ASD vs control / multi-class)</t>
        </is>
      </c>
      <c r="N18" s="68" t="inlineStr">
        <is>
          <t>diagnosis</t>
        </is>
      </c>
      <c r="O18" s="68" t="inlineStr">
        <is>
          <t>high</t>
        </is>
      </c>
      <c r="P18" s="68" t="n">
        <v>1</v>
      </c>
      <c r="Q18" s="68" t="n">
        <v>0</v>
      </c>
      <c r="R18" s="68" t="n">
        <v>0</v>
      </c>
      <c r="S18" s="68" t="n">
        <v>0</v>
      </c>
      <c r="T18" s="68" t="n">
        <v>0</v>
      </c>
      <c r="U18" s="68" t="n">
        <v>0</v>
      </c>
      <c r="V18" s="68" t="n">
        <v>0</v>
      </c>
      <c r="W18" s="68" t="n">
        <v>0</v>
      </c>
      <c r="X18" s="68" t="n">
        <v>0</v>
      </c>
      <c r="Y18" s="68" t="n">
        <v>1</v>
      </c>
      <c r="Z18" s="68" t="n">
        <v>0</v>
      </c>
      <c r="AA18" s="68" t="n">
        <v>0</v>
      </c>
      <c r="AB18" s="140" t="n">
        <v>1</v>
      </c>
      <c r="AC18" s="68" t="n">
        <v>0</v>
      </c>
      <c r="AD18" s="68" t="n">
        <v>0</v>
      </c>
      <c r="AE18" s="68" t="n">
        <v>1</v>
      </c>
      <c r="AF18" s="68" t="n">
        <v>0</v>
      </c>
      <c r="AG18" s="68" t="n">
        <v>0</v>
      </c>
      <c r="AH18" s="68" t="n">
        <v>1</v>
      </c>
      <c r="AI18" s="67" t="n">
        <v>0</v>
      </c>
      <c r="AJ18" s="140" t="n">
        <v>0</v>
      </c>
      <c r="AK18" s="140" t="n">
        <v>1</v>
      </c>
      <c r="AL18" s="67"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s="68" t="inlineStr">
        <is>
          <t>RB</t>
        </is>
      </c>
      <c r="AN18" s="68" t="inlineStr">
        <is>
          <t>Tomado completo desde archivo RB según asignación</t>
        </is>
      </c>
      <c r="AO18" s="68" t="n">
        <v>0</v>
      </c>
    </row>
    <row r="19" ht="28" customHeight="1">
      <c r="A19" s="138" t="n">
        <v>18</v>
      </c>
      <c r="B19" s="138" t="n">
        <v>18</v>
      </c>
      <c r="C19" s="68" t="inlineStr">
        <is>
          <t>Revisor A</t>
        </is>
      </c>
      <c r="D19" s="68" t="inlineStr">
        <is>
          <t>RA</t>
        </is>
      </c>
      <c r="E19" s="138" t="n">
        <v>2014</v>
      </c>
      <c r="F19" s="68" t="inlineStr">
        <is>
          <t>Multimodal</t>
        </is>
      </c>
      <c r="G19" s="68" t="inlineStr">
        <is>
          <t>Deep Learning</t>
        </is>
      </c>
      <c r="H19" s="68" t="inlineStr">
        <is>
          <t>https://doi.org/10.1371/journal.pone.0090405</t>
        </is>
      </c>
      <c r="I19" s="67" t="inlineStr">
        <is>
          <t>Multiparametric MRI characterization and prediction in autism spectrum disorder using graph theory and machine learning</t>
        </is>
      </c>
      <c r="J19" s="68"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s="68" t="inlineStr">
        <is>
          <t>Supervised</t>
        </is>
      </c>
      <c r="L19" s="68" t="inlineStr">
        <is>
          <t>Other / Not clear</t>
        </is>
      </c>
      <c r="M19" s="68" t="inlineStr">
        <is>
          <t>Classification (ASD vs control / multi-class)</t>
        </is>
      </c>
      <c r="N19" s="68" t="inlineStr">
        <is>
          <t>Diagnosis</t>
        </is>
      </c>
      <c r="O19" s="68" t="inlineStr">
        <is>
          <t>Medium</t>
        </is>
      </c>
      <c r="P19" s="68" t="n">
        <v>1</v>
      </c>
      <c r="Q19" s="68" t="n">
        <v>0</v>
      </c>
      <c r="R19" s="68" t="n">
        <v>0</v>
      </c>
      <c r="S19" s="68" t="n">
        <v>0</v>
      </c>
      <c r="T19" s="68" t="n">
        <v>0</v>
      </c>
      <c r="U19" s="68" t="n">
        <v>0</v>
      </c>
      <c r="V19" s="68" t="n">
        <v>0</v>
      </c>
      <c r="W19" s="68" t="n">
        <v>0</v>
      </c>
      <c r="X19" s="68" t="n">
        <v>0</v>
      </c>
      <c r="Y19" s="68" t="n">
        <v>1</v>
      </c>
      <c r="Z19" s="68" t="n">
        <v>1</v>
      </c>
      <c r="AA19" s="68" t="n">
        <v>1</v>
      </c>
      <c r="AB19" s="140" t="n">
        <v>1</v>
      </c>
      <c r="AC19" s="68" t="n"/>
      <c r="AD19" s="68" t="n"/>
      <c r="AE19" s="68" t="n"/>
      <c r="AF19" s="68" t="n"/>
      <c r="AG19" s="68" t="n">
        <v>1</v>
      </c>
      <c r="AH19" s="68" t="n">
        <v>1</v>
      </c>
      <c r="AI19" s="67" t="n"/>
      <c r="AJ19" s="140" t="n"/>
      <c r="AK19" s="140" t="n"/>
      <c r="AL19" s="67" t="inlineStr">
        <is>
          <t>Clasificación ASD vs control con MRI multiparamétrica; también predice rasgos fenotípicos.</t>
        </is>
      </c>
      <c r="AM19" s="68" t="inlineStr">
        <is>
          <t>RA</t>
        </is>
      </c>
      <c r="AN19" s="68" t="inlineStr">
        <is>
          <t>Tomado completo desde archivo RA según asignación</t>
        </is>
      </c>
      <c r="AO19" s="68" t="n">
        <v>0</v>
      </c>
    </row>
    <row r="20" ht="28" customHeight="1">
      <c r="A20" s="138" t="n">
        <v>19</v>
      </c>
      <c r="B20" s="138" t="n">
        <v>19</v>
      </c>
      <c r="C20" s="68" t="inlineStr">
        <is>
          <t>Revisor A</t>
        </is>
      </c>
      <c r="D20" s="68" t="inlineStr">
        <is>
          <t>RA</t>
        </is>
      </c>
      <c r="E20" s="138" t="n">
        <v>2021</v>
      </c>
      <c r="F20" s="68" t="inlineStr">
        <is>
          <t>Señales fisiológicas</t>
        </is>
      </c>
      <c r="G20" s="68" t="inlineStr">
        <is>
          <t>Machine Learning</t>
        </is>
      </c>
      <c r="H20" s="68" t="inlineStr">
        <is>
          <t>https://doi.org/10.1016/j.bpsc.2020.06.003</t>
        </is>
      </c>
      <c r="I20" s="67" t="inlineStr">
        <is>
          <t>Multivariate Neural Connectivity Patterns in Early Infancy Predict Later Autism Symptoms</t>
        </is>
      </c>
      <c r="J20" s="68"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s="68" t="inlineStr">
        <is>
          <t>Supervised</t>
        </is>
      </c>
      <c r="L20" s="68" t="inlineStr">
        <is>
          <t>SVM</t>
        </is>
      </c>
      <c r="M20" s="68" t="inlineStr">
        <is>
          <t>Regression (score / severity / risk)</t>
        </is>
      </c>
      <c r="N20" s="68" t="inlineStr">
        <is>
          <t>Prognosis</t>
        </is>
      </c>
      <c r="O20" s="68" t="inlineStr">
        <is>
          <t>High</t>
        </is>
      </c>
      <c r="P20" s="68" t="n">
        <v>0</v>
      </c>
      <c r="Q20" s="68" t="n">
        <v>1</v>
      </c>
      <c r="R20" s="68" t="n">
        <v>0</v>
      </c>
      <c r="S20" s="68" t="n">
        <v>0</v>
      </c>
      <c r="T20" s="68" t="n">
        <v>0</v>
      </c>
      <c r="U20" s="68" t="n">
        <v>0</v>
      </c>
      <c r="V20" s="68" t="n">
        <v>0</v>
      </c>
      <c r="W20" s="68" t="n">
        <v>0</v>
      </c>
      <c r="X20" s="68" t="n">
        <v>0</v>
      </c>
      <c r="Y20" s="68" t="n">
        <v>0</v>
      </c>
      <c r="Z20" s="68" t="n">
        <v>1</v>
      </c>
      <c r="AA20" s="68" t="n">
        <v>0</v>
      </c>
      <c r="AB20" s="140" t="n">
        <v>1</v>
      </c>
      <c r="AC20" s="68" t="n"/>
      <c r="AD20" s="68" t="n"/>
      <c r="AE20" s="68" t="n"/>
      <c r="AF20" s="68" t="n"/>
      <c r="AG20" s="68" t="n">
        <v>0</v>
      </c>
      <c r="AH20" s="68" t="n">
        <v>1</v>
      </c>
      <c r="AI20" s="67" t="n"/>
      <c r="AJ20" s="140" t="n"/>
      <c r="AK20" s="140" t="n"/>
      <c r="AL20" s="67" t="n"/>
      <c r="AM20" s="68" t="inlineStr">
        <is>
          <t>RA</t>
        </is>
      </c>
      <c r="AN20" s="68" t="inlineStr">
        <is>
          <t>Tomado completo desde archivo RA según asignación</t>
        </is>
      </c>
      <c r="AO20" s="68" t="n">
        <v>0</v>
      </c>
    </row>
    <row r="21" ht="28" customHeight="1">
      <c r="A21" s="138" t="n">
        <v>20</v>
      </c>
      <c r="B21" s="138" t="n">
        <v>20</v>
      </c>
      <c r="C21" s="68" t="inlineStr">
        <is>
          <t>Revisor B</t>
        </is>
      </c>
      <c r="D21" s="68" t="n"/>
      <c r="E21" s="138" t="n">
        <v>2014</v>
      </c>
      <c r="F21" s="68" t="inlineStr">
        <is>
          <t>No especificado</t>
        </is>
      </c>
      <c r="G21" s="68" t="inlineStr">
        <is>
          <t>Deep Learning</t>
        </is>
      </c>
      <c r="H21" s="68" t="inlineStr">
        <is>
          <t>https://doi.org/10.1038/tp.2014.65</t>
        </is>
      </c>
      <c r="I21" s="67" t="inlineStr">
        <is>
          <t>Testing the accuracy of an observation-based classifier for rapid detection of autism risk.</t>
        </is>
      </c>
      <c r="J21" s="68"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s="68" t="inlineStr">
        <is>
          <t>Supervised</t>
        </is>
      </c>
      <c r="L21" s="68" t="inlineStr">
        <is>
          <t>Decision Tree</t>
        </is>
      </c>
      <c r="M21" s="68" t="inlineStr">
        <is>
          <t>Classification (ASD vs control / multi-class)</t>
        </is>
      </c>
      <c r="N21" s="68" t="inlineStr">
        <is>
          <t>screening</t>
        </is>
      </c>
      <c r="O21" s="68" t="inlineStr">
        <is>
          <t>high</t>
        </is>
      </c>
      <c r="P21" s="68" t="n">
        <v>0</v>
      </c>
      <c r="Q21" s="68" t="n">
        <v>1</v>
      </c>
      <c r="R21" s="68" t="n">
        <v>0</v>
      </c>
      <c r="S21" s="68" t="n">
        <v>0</v>
      </c>
      <c r="T21" s="68" t="n">
        <v>0</v>
      </c>
      <c r="U21" s="68" t="n">
        <v>0</v>
      </c>
      <c r="V21" s="68" t="n">
        <v>0</v>
      </c>
      <c r="W21" s="68" t="n">
        <v>0</v>
      </c>
      <c r="X21" s="68" t="n">
        <v>1</v>
      </c>
      <c r="Y21" s="68" t="n">
        <v>1</v>
      </c>
      <c r="Z21" s="68" t="n">
        <v>0</v>
      </c>
      <c r="AA21" s="68" t="n">
        <v>0</v>
      </c>
      <c r="AB21" s="140" t="n">
        <v>1</v>
      </c>
      <c r="AC21" s="68" t="n">
        <v>0</v>
      </c>
      <c r="AD21" s="68" t="n">
        <v>0</v>
      </c>
      <c r="AE21" s="68" t="n">
        <v>0</v>
      </c>
      <c r="AF21" s="68" t="n">
        <v>0</v>
      </c>
      <c r="AG21" s="68" t="n">
        <v>0</v>
      </c>
      <c r="AH21" s="68" t="n">
        <v>1</v>
      </c>
      <c r="AI21" s="67" t="n">
        <v>0</v>
      </c>
      <c r="AJ21" s="140" t="n">
        <v>0</v>
      </c>
      <c r="AK21" s="140" t="n">
        <v>0</v>
      </c>
      <c r="AL21" s="67" t="inlineStr">
        <is>
          <t>Algorithm specifically is Alternating Decision Tree (ADTree) (not a standard single CART/ID3); mapped to Decision Tree due to allowed categories</t>
        </is>
      </c>
      <c r="AM21" s="68" t="inlineStr">
        <is>
          <t>RB</t>
        </is>
      </c>
      <c r="AN21" s="68" t="inlineStr">
        <is>
          <t>Tomado completo desde archivo RB según asignación</t>
        </is>
      </c>
      <c r="AO21" s="68" t="n">
        <v>0</v>
      </c>
    </row>
    <row r="22" ht="28" customHeight="1">
      <c r="A22" s="138" t="n">
        <v>21</v>
      </c>
      <c r="B22" s="138" t="n">
        <v>21</v>
      </c>
      <c r="C22" s="68" t="inlineStr">
        <is>
          <t>Revisor B</t>
        </is>
      </c>
      <c r="D22" s="68" t="n"/>
      <c r="E22" s="138" t="n">
        <v>2024</v>
      </c>
      <c r="F22" s="68" t="inlineStr">
        <is>
          <t>Señales fisiológicas</t>
        </is>
      </c>
      <c r="G22" s="68" t="inlineStr">
        <is>
          <t>Deep Learning</t>
        </is>
      </c>
      <c r="H22" s="68" t="inlineStr">
        <is>
          <t>https://doi.org/10.1038/s41598-024-81652-z</t>
        </is>
      </c>
      <c r="I22" s="67" t="inlineStr">
        <is>
          <t>Using deep learning to classify developmental differences in reaching and placing movements in children with and without autism spectrum disorder</t>
        </is>
      </c>
      <c r="J22" s="68"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s="68" t="inlineStr">
        <is>
          <t>Supervised</t>
        </is>
      </c>
      <c r="L22" s="68" t="inlineStr">
        <is>
          <t>MLP</t>
        </is>
      </c>
      <c r="M22" s="68" t="inlineStr">
        <is>
          <t>Classification (binary/multi-class; incl. ASD vs control)/ multi-class)</t>
        </is>
      </c>
      <c r="N22" s="68" t="inlineStr">
        <is>
          <t>diagnosis</t>
        </is>
      </c>
      <c r="O22" s="68" t="inlineStr">
        <is>
          <t>high</t>
        </is>
      </c>
      <c r="P22" s="68" t="n">
        <v>1</v>
      </c>
      <c r="Q22" s="68" t="n">
        <v>0</v>
      </c>
      <c r="R22" s="68" t="n">
        <v>0</v>
      </c>
      <c r="S22" s="68" t="n">
        <v>1</v>
      </c>
      <c r="T22" s="68" t="n">
        <v>0</v>
      </c>
      <c r="U22" s="68" t="n">
        <v>1</v>
      </c>
      <c r="V22" s="68" t="n">
        <v>0</v>
      </c>
      <c r="W22" s="68" t="n">
        <v>0</v>
      </c>
      <c r="X22" s="68" t="n">
        <v>0</v>
      </c>
      <c r="Y22" s="68" t="n">
        <v>1</v>
      </c>
      <c r="Z22" s="68" t="n">
        <v>1</v>
      </c>
      <c r="AA22" s="68" t="n">
        <v>1</v>
      </c>
      <c r="AB22" s="140" t="n">
        <v>1</v>
      </c>
      <c r="AC22" s="68" t="n">
        <v>0</v>
      </c>
      <c r="AD22" s="68" t="n">
        <v>0</v>
      </c>
      <c r="AE22" s="68" t="n">
        <v>0</v>
      </c>
      <c r="AF22" s="68" t="n">
        <v>0</v>
      </c>
      <c r="AG22" s="68" t="n">
        <v>0</v>
      </c>
      <c r="AH22" s="68" t="n">
        <v>3</v>
      </c>
      <c r="AI22" s="67" t="n">
        <v>0</v>
      </c>
      <c r="AJ22" s="140" t="n">
        <v>0</v>
      </c>
      <c r="AK22" s="140" t="n">
        <v>0</v>
      </c>
      <c r="AL22" s="67" t="n"/>
      <c r="AM22" s="68" t="inlineStr">
        <is>
          <t>RB</t>
        </is>
      </c>
      <c r="AN22" s="68" t="inlineStr">
        <is>
          <t>Tomado completo desde archivo RB según asignación</t>
        </is>
      </c>
      <c r="AO22" s="68" t="n">
        <v>0</v>
      </c>
    </row>
    <row r="23" ht="28" customHeight="1">
      <c r="A23" s="138" t="n">
        <v>22</v>
      </c>
      <c r="B23" s="138" t="n">
        <v>22</v>
      </c>
      <c r="C23" s="68" t="inlineStr">
        <is>
          <t>Revisor B</t>
        </is>
      </c>
      <c r="D23" s="68" t="n"/>
      <c r="E23" s="138" t="n">
        <v>2021</v>
      </c>
      <c r="F23" s="68" t="inlineStr">
        <is>
          <t>Señales fisiológicas</t>
        </is>
      </c>
      <c r="G23" s="68" t="inlineStr">
        <is>
          <t>Deep Learning</t>
        </is>
      </c>
      <c r="H23" s="68" t="inlineStr">
        <is>
          <t>https://doi.org/10.3390/s21175822</t>
        </is>
      </c>
      <c r="I23" s="67" t="inlineStr">
        <is>
          <t>A CNN deep local and global ASD classification approach with continuous wavelet transform using task-based FMRI</t>
        </is>
      </c>
      <c r="J23" s="68"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s="68" t="inlineStr">
        <is>
          <t>Supervised</t>
        </is>
      </c>
      <c r="L23" s="68" t="inlineStr">
        <is>
          <t>CNN</t>
        </is>
      </c>
      <c r="M23" s="68" t="inlineStr">
        <is>
          <t>Classification (binary/multi-class; incl. ASD vs control)/ multi-class)</t>
        </is>
      </c>
      <c r="N23" s="68" t="inlineStr">
        <is>
          <t>screening</t>
        </is>
      </c>
      <c r="O23" s="68" t="inlineStr">
        <is>
          <t>medium</t>
        </is>
      </c>
      <c r="P23" s="68" t="n">
        <v>0</v>
      </c>
      <c r="Q23" s="68" t="n">
        <v>0</v>
      </c>
      <c r="R23" s="68" t="n">
        <v>0</v>
      </c>
      <c r="S23" s="68" t="n">
        <v>0</v>
      </c>
      <c r="T23" s="68" t="n">
        <v>0</v>
      </c>
      <c r="U23" s="68" t="n">
        <v>0</v>
      </c>
      <c r="V23" s="68" t="n">
        <v>0</v>
      </c>
      <c r="W23" s="68" t="n">
        <v>0</v>
      </c>
      <c r="X23" s="68" t="n">
        <v>1</v>
      </c>
      <c r="Y23" s="68" t="n">
        <v>1</v>
      </c>
      <c r="Z23" s="68" t="n">
        <v>0</v>
      </c>
      <c r="AA23" s="68" t="n">
        <v>0</v>
      </c>
      <c r="AB23" s="140" t="n">
        <v>1</v>
      </c>
      <c r="AC23" s="68" t="n">
        <v>0</v>
      </c>
      <c r="AD23" s="68" t="n">
        <v>0</v>
      </c>
      <c r="AE23" s="68" t="n">
        <v>0</v>
      </c>
      <c r="AF23" s="68" t="n">
        <v>0</v>
      </c>
      <c r="AG23" s="68" t="n">
        <v>1</v>
      </c>
      <c r="AH23" s="68" t="n">
        <v>0</v>
      </c>
      <c r="AI23" s="67" t="n">
        <v>0</v>
      </c>
      <c r="AJ23" s="140" t="n">
        <v>1</v>
      </c>
      <c r="AK23" s="140" t="n">
        <v>0</v>
      </c>
      <c r="AL23" s="67" t="inlineStr">
        <is>
          <t>Incluye clustering para ROI/selección dimensional y generan “brain map indicating ASD severity level”, pero el objetivo central del sistema es clasificación ASD vs TD con CNN.</t>
        </is>
      </c>
      <c r="AM23" s="68" t="inlineStr">
        <is>
          <t>RB</t>
        </is>
      </c>
      <c r="AN23" s="68" t="inlineStr">
        <is>
          <t>Tomado completo desde archivo RB según asignación</t>
        </is>
      </c>
      <c r="AO23" s="68" t="n">
        <v>0</v>
      </c>
    </row>
    <row r="24" ht="28" customHeight="1">
      <c r="A24" s="138" t="n">
        <v>23</v>
      </c>
      <c r="B24" s="138" t="n">
        <v>23</v>
      </c>
      <c r="C24" s="68" t="inlineStr">
        <is>
          <t>Revisor A</t>
        </is>
      </c>
      <c r="D24" s="68" t="inlineStr">
        <is>
          <t>RA</t>
        </is>
      </c>
      <c r="E24" s="138" t="n">
        <v>2020</v>
      </c>
      <c r="F24" s="68" t="inlineStr">
        <is>
          <t>No especificado</t>
        </is>
      </c>
      <c r="G24" s="68" t="inlineStr">
        <is>
          <t>Machine Learning</t>
        </is>
      </c>
      <c r="H24" s="68" t="inlineStr">
        <is>
          <t>https://doi.org/10.1177/1460458218824711</t>
        </is>
      </c>
      <c r="I24" s="67" t="inlineStr">
        <is>
          <t>A new machine learning model based on induction of rules for autism detection</t>
        </is>
      </c>
      <c r="J24" s="68"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s="68" t="inlineStr">
        <is>
          <t>Supervised</t>
        </is>
      </c>
      <c r="L24" s="68" t="inlineStr">
        <is>
          <t>Decision Tree</t>
        </is>
      </c>
      <c r="M24" s="68" t="inlineStr">
        <is>
          <t>Classification (ASD vs control / multi-class)</t>
        </is>
      </c>
      <c r="N24" s="68" t="inlineStr">
        <is>
          <t>Screening</t>
        </is>
      </c>
      <c r="O24" s="68" t="inlineStr">
        <is>
          <t>Medium</t>
        </is>
      </c>
      <c r="P24" s="68" t="n">
        <v>0</v>
      </c>
      <c r="Q24" s="68" t="n">
        <v>0</v>
      </c>
      <c r="R24" s="68" t="n">
        <v>0</v>
      </c>
      <c r="S24" s="68" t="n">
        <v>0</v>
      </c>
      <c r="T24" s="68" t="n">
        <v>1</v>
      </c>
      <c r="U24" s="68" t="n">
        <v>0</v>
      </c>
      <c r="V24" s="68" t="n">
        <v>0</v>
      </c>
      <c r="W24" s="68" t="n">
        <v>0</v>
      </c>
      <c r="X24" s="68" t="n">
        <v>1</v>
      </c>
      <c r="Y24" s="68" t="n">
        <v>0</v>
      </c>
      <c r="Z24" s="68" t="n">
        <v>0</v>
      </c>
      <c r="AA24" s="68" t="n">
        <v>0</v>
      </c>
      <c r="AB24" s="140" t="n">
        <v>1</v>
      </c>
      <c r="AC24" s="68" t="n"/>
      <c r="AD24" s="68" t="n"/>
      <c r="AE24" s="68" t="n"/>
      <c r="AF24" s="68" t="n"/>
      <c r="AG24" s="68" t="n">
        <v>1</v>
      </c>
      <c r="AH24" s="68" t="n">
        <v>1</v>
      </c>
      <c r="AI24" s="67" t="n"/>
      <c r="AJ24" s="140" t="n"/>
      <c r="AK24" s="140" t="n"/>
      <c r="AL24" s="67" t="inlineStr">
        <is>
          <t>Boosting, Bagging, rule induction methods (rules-machine learning framework), Modelo basado en inducción de reglas sobre datasets de cribado; algoritmo fuera del codebook.</t>
        </is>
      </c>
      <c r="AM24" s="68" t="inlineStr">
        <is>
          <t>RA</t>
        </is>
      </c>
      <c r="AN24" s="68" t="inlineStr">
        <is>
          <t>Tomado completo desde archivo RA según asignación</t>
        </is>
      </c>
      <c r="AO24" s="68" t="n">
        <v>0</v>
      </c>
    </row>
    <row r="25" ht="28" customHeight="1">
      <c r="A25" s="138" t="n">
        <v>24</v>
      </c>
      <c r="B25" s="138" t="n">
        <v>24</v>
      </c>
      <c r="C25" s="68" t="inlineStr">
        <is>
          <t>Ambos (piloto)</t>
        </is>
      </c>
      <c r="D25" s="68" t="inlineStr">
        <is>
          <t>RA</t>
        </is>
      </c>
      <c r="E25" s="138" t="n">
        <v>2021</v>
      </c>
      <c r="F25" s="68" t="inlineStr">
        <is>
          <t>Audio · Voz</t>
        </is>
      </c>
      <c r="G25" s="68" t="inlineStr">
        <is>
          <t>Machine Learning</t>
        </is>
      </c>
      <c r="H25" s="68" t="inlineStr">
        <is>
          <t>https://doi.org/10.1109/ACCESS.2021.3097606</t>
        </is>
      </c>
      <c r="I25" s="67" t="inlineStr">
        <is>
          <t>A Novel Grading System for Autism Severity Level Using Task-Based Functional MRI: A Response to Speech Study</t>
        </is>
      </c>
      <c r="J25" s="68"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s="68" t="inlineStr">
        <is>
          <t>Supervised</t>
        </is>
      </c>
      <c r="L25" s="68" t="inlineStr">
        <is>
          <t>Other / Not clear</t>
        </is>
      </c>
      <c r="M25" s="68" t="inlineStr">
        <is>
          <t>Classification (ASD vs control / multi-class)</t>
        </is>
      </c>
      <c r="N25" s="68" t="inlineStr">
        <is>
          <t>Diagnosis</t>
        </is>
      </c>
      <c r="O25" s="68" t="inlineStr">
        <is>
          <t>Medium</t>
        </is>
      </c>
      <c r="P25" s="68" t="n">
        <v>1</v>
      </c>
      <c r="Q25" s="68" t="n">
        <v>0</v>
      </c>
      <c r="R25" s="68" t="n">
        <v>0</v>
      </c>
      <c r="S25" s="68" t="n">
        <v>0</v>
      </c>
      <c r="T25" s="68" t="n">
        <v>0</v>
      </c>
      <c r="U25" s="68" t="n">
        <v>0</v>
      </c>
      <c r="V25" s="68" t="n">
        <v>0</v>
      </c>
      <c r="W25" s="68" t="n">
        <v>0</v>
      </c>
      <c r="X25" s="68" t="n">
        <v>0</v>
      </c>
      <c r="Y25" s="68" t="n">
        <v>1</v>
      </c>
      <c r="Z25" s="68" t="n">
        <v>0</v>
      </c>
      <c r="AA25" s="68" t="n">
        <v>0</v>
      </c>
      <c r="AB25" s="140" t="n">
        <v>1</v>
      </c>
      <c r="AC25" s="68" t="n"/>
      <c r="AD25" s="68" t="n"/>
      <c r="AE25" s="68" t="n"/>
      <c r="AF25" s="68" t="n"/>
      <c r="AG25" s="68" t="n">
        <v>1</v>
      </c>
      <c r="AH25" s="68" t="n">
        <v>1</v>
      </c>
      <c r="AI25" s="67" t="n"/>
      <c r="AJ25" s="140" t="n"/>
      <c r="AK25" s="140" t="n"/>
      <c r="AL25" s="67" t="inlineStr">
        <is>
          <t>Gradación de severidad por clases con task-fMRI; clasificadores múltiples no detallados.</t>
        </is>
      </c>
      <c r="AM25" s="68" t="inlineStr">
        <is>
          <t>RA</t>
        </is>
      </c>
      <c r="AN25" s="68" t="inlineStr">
        <is>
          <t>Tomado completo desde archivo RA según asignación</t>
        </is>
      </c>
      <c r="AO25" s="68" t="n">
        <v>0</v>
      </c>
    </row>
    <row r="26" ht="28" customHeight="1">
      <c r="A26" s="138" t="n">
        <v>25</v>
      </c>
      <c r="B26" s="138" t="n">
        <v>26</v>
      </c>
      <c r="C26" s="68" t="inlineStr">
        <is>
          <t>Revisor A</t>
        </is>
      </c>
      <c r="D26" s="68" t="n"/>
      <c r="E26" s="138" t="n">
        <v>2023</v>
      </c>
      <c r="F26" s="68" t="inlineStr">
        <is>
          <t>No especificado</t>
        </is>
      </c>
      <c r="G26" s="68" t="inlineStr">
        <is>
          <t>Machine Learning</t>
        </is>
      </c>
      <c r="H26" s="68" t="inlineStr">
        <is>
          <t>https://doi.org/10.1007/978-3-031-23683-9_12</t>
        </is>
      </c>
      <c r="I26" s="67" t="inlineStr">
        <is>
          <t>An Analysis of the Use of Machine Learning in the Diagnosis of Autism Spectrum Disorder</t>
        </is>
      </c>
      <c r="J26" s="68"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s="68" t="n"/>
      <c r="L26" s="68" t="n"/>
      <c r="M26" s="68" t="n"/>
      <c r="N26" s="68" t="inlineStr">
        <is>
          <t>diagnosis</t>
        </is>
      </c>
      <c r="O26" s="68" t="inlineStr">
        <is>
          <t>high</t>
        </is>
      </c>
      <c r="P26" s="68" t="n">
        <v>1</v>
      </c>
      <c r="Q26" s="68" t="n">
        <v>0</v>
      </c>
      <c r="R26" s="68" t="n">
        <v>1</v>
      </c>
      <c r="S26" s="68" t="n">
        <v>0</v>
      </c>
      <c r="T26" s="68" t="n">
        <v>0</v>
      </c>
      <c r="U26" s="68" t="n">
        <v>0</v>
      </c>
      <c r="V26" s="68" t="n">
        <v>0</v>
      </c>
      <c r="W26" s="68" t="n">
        <v>0</v>
      </c>
      <c r="X26" s="68" t="n">
        <v>0</v>
      </c>
      <c r="Y26" s="68" t="n">
        <v>1</v>
      </c>
      <c r="Z26" s="68" t="n">
        <v>0</v>
      </c>
      <c r="AA26" s="68" t="n">
        <v>1</v>
      </c>
      <c r="AB26" s="140" t="n">
        <v>1</v>
      </c>
      <c r="AC26" s="68" t="n">
        <v>0</v>
      </c>
      <c r="AD26" s="68" t="n">
        <v>0</v>
      </c>
      <c r="AE26" s="68" t="n">
        <v>0</v>
      </c>
      <c r="AF26" s="68" t="n">
        <v>0</v>
      </c>
      <c r="AG26" s="68" t="n">
        <v>0</v>
      </c>
      <c r="AH26" s="68" t="n">
        <v>2</v>
      </c>
      <c r="AI26" s="67" t="n">
        <v>0</v>
      </c>
      <c r="AJ26" s="140" t="n">
        <v>0</v>
      </c>
      <c r="AK26" s="140" t="n">
        <v>0</v>
      </c>
      <c r="AL26" s="67" t="n"/>
      <c r="AM26" s="68" t="inlineStr">
        <is>
          <t>RB_fallback</t>
        </is>
      </c>
      <c r="AN26" s="68" t="inlineStr">
        <is>
          <t>Fallback a RB porque el ID no está en RA</t>
        </is>
      </c>
      <c r="AO26" s="68" t="n">
        <v>0</v>
      </c>
    </row>
    <row r="27" ht="28" customHeight="1">
      <c r="A27" s="138" t="n">
        <v>26</v>
      </c>
      <c r="B27" s="138" t="n">
        <v>27</v>
      </c>
      <c r="C27" s="68" t="inlineStr">
        <is>
          <t>Revisor A</t>
        </is>
      </c>
      <c r="D27" s="68" t="inlineStr">
        <is>
          <t>RA</t>
        </is>
      </c>
      <c r="E27" s="138" t="n">
        <v>2025</v>
      </c>
      <c r="F27" s="68" t="inlineStr">
        <is>
          <t>Señales fisiológicas</t>
        </is>
      </c>
      <c r="G27" s="68" t="inlineStr">
        <is>
          <t>Deep Learning</t>
        </is>
      </c>
      <c r="H27" s="68" t="inlineStr">
        <is>
          <t>https://doi.org/10.1016/j.health.2025.100409</t>
        </is>
      </c>
      <c r="I27" s="67" t="inlineStr">
        <is>
          <t>An analytics-driven model for identifying autism spectrum disorder using eye tracking</t>
        </is>
      </c>
      <c r="J27" s="68"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s="68" t="inlineStr">
        <is>
          <t>Supervised</t>
        </is>
      </c>
      <c r="L27" s="68" t="inlineStr">
        <is>
          <t>MLP</t>
        </is>
      </c>
      <c r="M27" s="68" t="inlineStr">
        <is>
          <t>Classification (ASD vs control / multi-class)</t>
        </is>
      </c>
      <c r="N27" s="68" t="inlineStr">
        <is>
          <t>Screening</t>
        </is>
      </c>
      <c r="O27" s="68" t="inlineStr">
        <is>
          <t>Medium</t>
        </is>
      </c>
      <c r="P27" s="68" t="n">
        <v>0</v>
      </c>
      <c r="Q27" s="68" t="n">
        <v>0</v>
      </c>
      <c r="R27" s="68" t="n">
        <v>1</v>
      </c>
      <c r="S27" s="68" t="n">
        <v>0</v>
      </c>
      <c r="T27" s="68" t="n">
        <v>0</v>
      </c>
      <c r="U27" s="68" t="n">
        <v>0</v>
      </c>
      <c r="V27" s="68" t="n">
        <v>0</v>
      </c>
      <c r="W27" s="68" t="n">
        <v>0</v>
      </c>
      <c r="X27" s="68" t="n">
        <v>1</v>
      </c>
      <c r="Y27" s="68" t="n">
        <v>0</v>
      </c>
      <c r="Z27" s="68" t="n">
        <v>0</v>
      </c>
      <c r="AA27" s="68" t="n">
        <v>0</v>
      </c>
      <c r="AB27" s="140" t="n">
        <v>1</v>
      </c>
      <c r="AC27" s="68" t="n"/>
      <c r="AD27" s="68" t="n"/>
      <c r="AE27" s="68" t="n"/>
      <c r="AF27" s="68" t="n"/>
      <c r="AG27" s="68" t="n">
        <v>1</v>
      </c>
      <c r="AH27" s="68" t="n">
        <v>1</v>
      </c>
      <c r="AI27" s="67" t="n"/>
      <c r="AJ27" s="140" t="n"/>
      <c r="AK27" s="140" t="n"/>
      <c r="AL27" s="67" t="inlineStr">
        <is>
          <t>Usa eye-tracking/gaze movement; algoritmo principal no explícito.</t>
        </is>
      </c>
      <c r="AM27" s="68" t="inlineStr">
        <is>
          <t>RA</t>
        </is>
      </c>
      <c r="AN27" s="68" t="inlineStr">
        <is>
          <t>Tomado completo desde archivo RA según asignación</t>
        </is>
      </c>
      <c r="AO27" s="68" t="n">
        <v>0</v>
      </c>
    </row>
    <row r="28" ht="28" customHeight="1">
      <c r="A28" s="138" t="n">
        <v>27</v>
      </c>
      <c r="B28" s="138" t="n">
        <v>28</v>
      </c>
      <c r="C28" s="68" t="inlineStr">
        <is>
          <t>Revisor A</t>
        </is>
      </c>
      <c r="D28" s="68" t="inlineStr">
        <is>
          <t>RA</t>
        </is>
      </c>
      <c r="E28" s="138" t="n">
        <v>2024</v>
      </c>
      <c r="F28" s="68" t="inlineStr">
        <is>
          <t>No especificado</t>
        </is>
      </c>
      <c r="G28" s="68" t="inlineStr">
        <is>
          <t>Machine Learning</t>
        </is>
      </c>
      <c r="H28" s="68" t="inlineStr">
        <is>
          <t>https://doi.org/10.1016/j.health.2023.100293</t>
        </is>
      </c>
      <c r="I28" s="67" t="inlineStr">
        <is>
          <t>An evaluation of machine learning approaches for early diagnosis of autism spectrum disorder</t>
        </is>
      </c>
      <c r="J28" s="6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s="68" t="inlineStr">
        <is>
          <t>Supervised</t>
        </is>
      </c>
      <c r="L28" s="68" t="inlineStr">
        <is>
          <t>SVM</t>
        </is>
      </c>
      <c r="M28" s="68" t="inlineStr">
        <is>
          <t>Classification (ASD vs control / multi-class)</t>
        </is>
      </c>
      <c r="N28" s="68" t="inlineStr">
        <is>
          <t>Diagnosis</t>
        </is>
      </c>
      <c r="O28" s="68" t="inlineStr">
        <is>
          <t>Medium</t>
        </is>
      </c>
      <c r="P28" s="68" t="n">
        <v>0</v>
      </c>
      <c r="Q28" s="68" t="n">
        <v>0</v>
      </c>
      <c r="R28" s="68" t="n">
        <v>0</v>
      </c>
      <c r="S28" s="68" t="n">
        <v>0</v>
      </c>
      <c r="T28" s="68" t="n">
        <v>1</v>
      </c>
      <c r="U28" s="68" t="n">
        <v>0</v>
      </c>
      <c r="V28" s="68" t="n">
        <v>0</v>
      </c>
      <c r="W28" s="68" t="n">
        <v>0</v>
      </c>
      <c r="X28" s="68" t="n">
        <v>0</v>
      </c>
      <c r="Y28" s="68" t="n">
        <v>1</v>
      </c>
      <c r="Z28" s="68" t="n">
        <v>0</v>
      </c>
      <c r="AA28" s="68" t="n">
        <v>0</v>
      </c>
      <c r="AB28" s="140" t="n">
        <v>1</v>
      </c>
      <c r="AC28" s="68" t="n"/>
      <c r="AD28" s="68" t="n"/>
      <c r="AE28" s="68" t="n"/>
      <c r="AF28" s="68" t="n"/>
      <c r="AG28" s="68" t="n">
        <v>1</v>
      </c>
      <c r="AH28" s="68" t="n">
        <v>1</v>
      </c>
      <c r="AI28" s="67" t="n"/>
      <c r="AJ28" s="140" t="n"/>
      <c r="AK28" s="140" t="n"/>
      <c r="AL28" s="67" t="inlineStr">
        <is>
          <t>Compara varios clasificadores; ANN/MLP reporta mejor desempeño en dataset combinado.</t>
        </is>
      </c>
      <c r="AM28" s="68" t="inlineStr">
        <is>
          <t>RA</t>
        </is>
      </c>
      <c r="AN28" s="68" t="inlineStr">
        <is>
          <t>Tomado completo desde archivo RA según asignación</t>
        </is>
      </c>
      <c r="AO28" s="68" t="n">
        <v>0</v>
      </c>
    </row>
    <row r="29" ht="28" customHeight="1">
      <c r="A29" s="138" t="n">
        <v>28</v>
      </c>
      <c r="B29" s="138" t="n">
        <v>29</v>
      </c>
      <c r="C29" s="68" t="inlineStr">
        <is>
          <t>Revisor B</t>
        </is>
      </c>
      <c r="D29" s="68" t="n"/>
      <c r="E29" s="138" t="n">
        <v>2025</v>
      </c>
      <c r="F29" s="68" t="inlineStr">
        <is>
          <t>Imagen</t>
        </is>
      </c>
      <c r="G29" s="68" t="inlineStr">
        <is>
          <t>Deep Learning</t>
        </is>
      </c>
      <c r="H29" s="68" t="inlineStr">
        <is>
          <t>https://doi.org/10.1016/j.bspc.2025.107737</t>
        </is>
      </c>
      <c r="I29" s="67" t="inlineStr">
        <is>
          <t>An intellectual autism spectrum disorder classification framework in healthcare industry using ViT-based adaptive deep learning model</t>
        </is>
      </c>
      <c r="J29" s="68"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s="68" t="inlineStr">
        <is>
          <t>Supervised</t>
        </is>
      </c>
      <c r="L29" s="68" t="inlineStr">
        <is>
          <t>Transformer</t>
        </is>
      </c>
      <c r="M29" s="68" t="inlineStr">
        <is>
          <t>Classification (binary/multi-class; incl. ASD vs control)/ multi-class)</t>
        </is>
      </c>
      <c r="N29" s="68" t="inlineStr">
        <is>
          <t>screening</t>
        </is>
      </c>
      <c r="O29" s="68" t="inlineStr">
        <is>
          <t>high</t>
        </is>
      </c>
      <c r="P29" s="68" t="n">
        <v>0</v>
      </c>
      <c r="Q29" s="68" t="n">
        <v>0</v>
      </c>
      <c r="R29" s="68" t="n">
        <v>0</v>
      </c>
      <c r="S29" s="68" t="n">
        <v>0</v>
      </c>
      <c r="T29" s="68" t="n">
        <v>0</v>
      </c>
      <c r="U29" s="68" t="n">
        <v>0</v>
      </c>
      <c r="V29" s="68" t="n">
        <v>0</v>
      </c>
      <c r="W29" s="68" t="n">
        <v>0</v>
      </c>
      <c r="X29" s="68" t="n">
        <v>1</v>
      </c>
      <c r="Y29" s="68" t="n">
        <v>1</v>
      </c>
      <c r="Z29" s="68" t="n">
        <v>0</v>
      </c>
      <c r="AA29" s="68" t="n">
        <v>0</v>
      </c>
      <c r="AB29" s="140" t="n">
        <v>1</v>
      </c>
      <c r="AC29" s="68" t="n">
        <v>0</v>
      </c>
      <c r="AD29" s="68" t="n">
        <v>0</v>
      </c>
      <c r="AE29" s="68" t="n">
        <v>0</v>
      </c>
      <c r="AF29" s="68" t="n">
        <v>0</v>
      </c>
      <c r="AG29" s="68" t="n">
        <v>1</v>
      </c>
      <c r="AH29" s="68" t="n">
        <v>0</v>
      </c>
      <c r="AI29" s="67" t="n">
        <v>0</v>
      </c>
      <c r="AJ29" s="140" t="n">
        <v>0</v>
      </c>
      <c r="AK29" s="140" t="n">
        <v>0</v>
      </c>
      <c r="AL29" s="67" t="inlineStr">
        <is>
          <t>Hybrid architecture includes ViT + (Adaptive Residual DenseNet) + LSTM; mapped to Transformer as primary component.</t>
        </is>
      </c>
      <c r="AM29" s="68" t="inlineStr">
        <is>
          <t>RB</t>
        </is>
      </c>
      <c r="AN29" s="68" t="inlineStr">
        <is>
          <t>Tomado completo desde archivo RB según asignación</t>
        </is>
      </c>
      <c r="AO29" s="68" t="n">
        <v>0</v>
      </c>
    </row>
    <row r="30" ht="28" customHeight="1">
      <c r="A30" s="138" t="n">
        <v>29</v>
      </c>
      <c r="B30" s="138" t="n">
        <v>30</v>
      </c>
      <c r="C30" s="68" t="inlineStr">
        <is>
          <t>Revisor B</t>
        </is>
      </c>
      <c r="D30" s="68" t="n"/>
      <c r="E30" s="138" t="n">
        <v>2020</v>
      </c>
      <c r="F30" s="68" t="inlineStr">
        <is>
          <t>No especificado</t>
        </is>
      </c>
      <c r="G30" s="68" t="inlineStr">
        <is>
          <t>Híbrido</t>
        </is>
      </c>
      <c r="H30" s="68" t="inlineStr">
        <is>
          <t>https://doi.org/10.1016/j.procs.2020.03.399</t>
        </is>
      </c>
      <c r="I30" s="67" t="inlineStr">
        <is>
          <t>Analysis and Detection of Autism Spectrum Disorder Using Machine Learning Techniques</t>
        </is>
      </c>
      <c r="J30" s="68"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s="68" t="inlineStr">
        <is>
          <t>Supervised</t>
        </is>
      </c>
      <c r="L30" s="68" t="inlineStr">
        <is>
          <t>CNN</t>
        </is>
      </c>
      <c r="M30" s="68" t="inlineStr">
        <is>
          <t>Classification (binary/multi-class; incl. ASD vs control)/ multi-class)</t>
        </is>
      </c>
      <c r="N30" s="68" t="inlineStr">
        <is>
          <t>screening</t>
        </is>
      </c>
      <c r="O30" s="68" t="inlineStr">
        <is>
          <t>high</t>
        </is>
      </c>
      <c r="P30" s="68" t="n">
        <v>1</v>
      </c>
      <c r="Q30" s="68" t="n">
        <v>0</v>
      </c>
      <c r="R30" s="68" t="n">
        <v>0</v>
      </c>
      <c r="S30" s="68" t="n">
        <v>0</v>
      </c>
      <c r="T30" s="68" t="n">
        <v>0</v>
      </c>
      <c r="U30" s="68" t="n">
        <v>0</v>
      </c>
      <c r="V30" s="68" t="n">
        <v>0</v>
      </c>
      <c r="W30" s="68" t="n">
        <v>0</v>
      </c>
      <c r="X30" s="68" t="n">
        <v>1</v>
      </c>
      <c r="Y30" s="68" t="n">
        <v>1</v>
      </c>
      <c r="Z30" s="68" t="n">
        <v>0</v>
      </c>
      <c r="AA30" s="68" t="n">
        <v>0</v>
      </c>
      <c r="AB30" s="140" t="n">
        <v>1</v>
      </c>
      <c r="AC30" s="68" t="n">
        <v>0</v>
      </c>
      <c r="AD30" s="68" t="n">
        <v>0</v>
      </c>
      <c r="AE30" s="68" t="n">
        <v>0</v>
      </c>
      <c r="AF30" s="68" t="n">
        <v>0</v>
      </c>
      <c r="AG30" s="68" t="n">
        <v>1</v>
      </c>
      <c r="AH30" s="68" t="n">
        <v>1</v>
      </c>
      <c r="AI30" s="67" t="n">
        <v>0</v>
      </c>
      <c r="AJ30" s="140" t="n">
        <v>0</v>
      </c>
      <c r="AK30" s="140" t="n">
        <v>0</v>
      </c>
      <c r="AL30" s="67" t="inlineStr">
        <is>
          <t>Comparan varios algoritmos (Naive Bayes, SVM, LR, KNN, NN y CNN); para tu columna AI_algorithm_main conviene poner CNN porque es el que señalan como mejor globalmente</t>
        </is>
      </c>
      <c r="AM30" s="68" t="inlineStr">
        <is>
          <t>RB</t>
        </is>
      </c>
      <c r="AN30" s="68" t="inlineStr">
        <is>
          <t>Tomado completo desde archivo RB según asignación</t>
        </is>
      </c>
      <c r="AO30" s="68" t="n">
        <v>0</v>
      </c>
    </row>
    <row r="31" ht="28" customHeight="1">
      <c r="A31" s="138" t="n">
        <v>30</v>
      </c>
      <c r="B31" s="138" t="n">
        <v>31</v>
      </c>
      <c r="C31" s="68" t="inlineStr">
        <is>
          <t>Revisor B</t>
        </is>
      </c>
      <c r="D31" s="68" t="n"/>
      <c r="E31" s="138" t="n">
        <v>2021</v>
      </c>
      <c r="F31" s="68" t="inlineStr">
        <is>
          <t>No especificado</t>
        </is>
      </c>
      <c r="G31" s="68" t="inlineStr">
        <is>
          <t>Deep Learning</t>
        </is>
      </c>
      <c r="H31" s="68" t="inlineStr">
        <is>
          <t>https://doi.org/10.1016/j.gltp.2021.08.042</t>
        </is>
      </c>
      <c r="I31" s="67" t="inlineStr">
        <is>
          <t>ASD classification for children using deep neural network</t>
        </is>
      </c>
      <c r="J31" s="68"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s="68" t="inlineStr">
        <is>
          <t>Supervised</t>
        </is>
      </c>
      <c r="L31" s="68" t="inlineStr">
        <is>
          <t>MLP</t>
        </is>
      </c>
      <c r="M31" s="68" t="inlineStr">
        <is>
          <t>Classification (binary/multi-class; incl. ASD vs control)/ multi-class)</t>
        </is>
      </c>
      <c r="N31" s="68" t="inlineStr">
        <is>
          <t>diagnosis</t>
        </is>
      </c>
      <c r="O31" s="68" t="inlineStr">
        <is>
          <t>high</t>
        </is>
      </c>
      <c r="P31" s="68" t="n">
        <v>1</v>
      </c>
      <c r="Q31" s="68" t="n">
        <v>0</v>
      </c>
      <c r="R31" s="68" t="n">
        <v>0</v>
      </c>
      <c r="S31" s="68" t="n">
        <v>0</v>
      </c>
      <c r="T31" s="68" t="n">
        <v>0</v>
      </c>
      <c r="U31" s="68" t="n">
        <v>0</v>
      </c>
      <c r="V31" s="68" t="n">
        <v>0</v>
      </c>
      <c r="W31" s="68" t="n">
        <v>0</v>
      </c>
      <c r="X31" s="68" t="n">
        <v>0</v>
      </c>
      <c r="Y31" s="68" t="n">
        <v>1</v>
      </c>
      <c r="Z31" s="68" t="n">
        <v>0</v>
      </c>
      <c r="AA31" s="68" t="n">
        <v>0</v>
      </c>
      <c r="AB31" s="140" t="n">
        <v>1</v>
      </c>
      <c r="AC31" s="68" t="n">
        <v>0</v>
      </c>
      <c r="AD31" s="68" t="n">
        <v>1</v>
      </c>
      <c r="AE31" s="68" t="n">
        <v>0</v>
      </c>
      <c r="AF31" s="68" t="n">
        <v>0</v>
      </c>
      <c r="AG31" s="68" t="n">
        <v>0</v>
      </c>
      <c r="AH31" s="68" t="n">
        <v>1</v>
      </c>
      <c r="AI31" s="67" t="n">
        <v>0</v>
      </c>
      <c r="AJ31" s="140" t="n">
        <v>0</v>
      </c>
      <c r="AK31" s="140" t="n">
        <v>1</v>
      </c>
      <c r="AL31" s="67" t="inlineStr">
        <is>
          <t>Tabular screening dataset; diffusion mapping + DNN classifier.</t>
        </is>
      </c>
      <c r="AM31" s="68" t="inlineStr">
        <is>
          <t>RB</t>
        </is>
      </c>
      <c r="AN31" s="68" t="inlineStr">
        <is>
          <t>Tomado completo desde archivo RB según asignación</t>
        </is>
      </c>
      <c r="AO31" s="68" t="n">
        <v>0</v>
      </c>
    </row>
    <row r="32" ht="28" customHeight="1">
      <c r="A32" s="138" t="n">
        <v>31</v>
      </c>
      <c r="B32" s="138" t="n">
        <v>32</v>
      </c>
      <c r="C32" s="68" t="inlineStr">
        <is>
          <t>Revisor B</t>
        </is>
      </c>
      <c r="D32" s="68" t="n"/>
      <c r="E32" s="138" t="n">
        <v>2025</v>
      </c>
      <c r="F32" s="68" t="inlineStr">
        <is>
          <t>Señales fisiológicas</t>
        </is>
      </c>
      <c r="G32" s="68" t="inlineStr">
        <is>
          <t>Machine Learning</t>
        </is>
      </c>
      <c r="H32" s="68" t="inlineStr">
        <is>
          <t>https://doi.org/10.1016/j.compbiomed.2025.110723</t>
        </is>
      </c>
      <c r="I32" s="67" t="inlineStr">
        <is>
          <t>ASD-GraphNet: A novel graph learning approach for Autism Spectrum Disorder diagnosis using fMRI data</t>
        </is>
      </c>
      <c r="J32" s="68"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s="68" t="inlineStr">
        <is>
          <t>Supervised</t>
        </is>
      </c>
      <c r="L32" s="68" t="inlineStr">
        <is>
          <t>Not clear</t>
        </is>
      </c>
      <c r="M32" s="68" t="inlineStr">
        <is>
          <t>Classification (binary/multi-class; incl. ASD vs control)/ multi-class)</t>
        </is>
      </c>
      <c r="N32" s="68" t="inlineStr">
        <is>
          <t>diagnosis</t>
        </is>
      </c>
      <c r="O32" s="68" t="inlineStr">
        <is>
          <t>high</t>
        </is>
      </c>
      <c r="P32" s="68" t="n">
        <v>0</v>
      </c>
      <c r="Q32" s="68" t="n">
        <v>0</v>
      </c>
      <c r="R32" s="68" t="n">
        <v>0</v>
      </c>
      <c r="S32" s="68" t="n">
        <v>0</v>
      </c>
      <c r="T32" s="68" t="n">
        <v>0</v>
      </c>
      <c r="U32" s="68" t="n">
        <v>0</v>
      </c>
      <c r="V32" s="68" t="n">
        <v>0</v>
      </c>
      <c r="W32" s="68" t="n">
        <v>0</v>
      </c>
      <c r="X32" s="68" t="n">
        <v>0</v>
      </c>
      <c r="Y32" s="68" t="n">
        <v>1</v>
      </c>
      <c r="Z32" s="68" t="n">
        <v>0</v>
      </c>
      <c r="AA32" s="68" t="n">
        <v>1</v>
      </c>
      <c r="AB32" s="140" t="n">
        <v>1</v>
      </c>
      <c r="AC32" s="68" t="n">
        <v>0</v>
      </c>
      <c r="AD32" s="68" t="n">
        <v>0</v>
      </c>
      <c r="AE32" s="68" t="n">
        <v>0</v>
      </c>
      <c r="AF32" s="68" t="n">
        <v>0</v>
      </c>
      <c r="AG32" s="68" t="n">
        <v>1</v>
      </c>
      <c r="AH32" s="68" t="n">
        <v>0</v>
      </c>
      <c r="AI32" s="67" t="n">
        <v>0</v>
      </c>
      <c r="AJ32" s="140" t="n">
        <v>0</v>
      </c>
      <c r="AK32" s="140" t="n">
        <v>0</v>
      </c>
      <c r="AL32" s="67" t="inlineStr">
        <is>
          <t>Graph feature engineering + classifier comparison (LR, SVM, XGBoost/LightGBM); main/best model not specified in abstract</t>
        </is>
      </c>
      <c r="AM32" s="68" t="inlineStr">
        <is>
          <t>RB</t>
        </is>
      </c>
      <c r="AN32" s="68" t="inlineStr">
        <is>
          <t>Tomado completo desde archivo RB según asignación</t>
        </is>
      </c>
      <c r="AO32" s="68" t="n">
        <v>0</v>
      </c>
    </row>
    <row r="33" ht="28" customHeight="1">
      <c r="A33" s="138" t="n">
        <v>32</v>
      </c>
      <c r="B33" s="138" t="n">
        <v>33</v>
      </c>
      <c r="C33" s="68" t="inlineStr">
        <is>
          <t>Revisor A</t>
        </is>
      </c>
      <c r="D33" s="68" t="inlineStr">
        <is>
          <t>RA</t>
        </is>
      </c>
      <c r="E33" s="138" t="n">
        <v>2020</v>
      </c>
      <c r="F33" s="68" t="inlineStr">
        <is>
          <t>No especificado</t>
        </is>
      </c>
      <c r="G33" s="68" t="inlineStr">
        <is>
          <t>Deep Learning</t>
        </is>
      </c>
      <c r="H33" s="68" t="inlineStr">
        <is>
          <t>https://doi.org/10.1016/j.jbiomech.2020.110073</t>
        </is>
      </c>
      <c r="I33" s="67" t="inlineStr">
        <is>
          <t>Automated identification of postural control for children with autism spectrum disorder using a machine learning approach</t>
        </is>
      </c>
      <c r="J33" s="68"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s="68" t="inlineStr">
        <is>
          <t>Supervised</t>
        </is>
      </c>
      <c r="L33" s="68" t="inlineStr">
        <is>
          <t>Naive Bayes</t>
        </is>
      </c>
      <c r="M33" s="68" t="inlineStr">
        <is>
          <t>Classification (ASD vs control / multi-class)</t>
        </is>
      </c>
      <c r="N33" s="68" t="inlineStr">
        <is>
          <t>Diagnosis</t>
        </is>
      </c>
      <c r="O33" s="68" t="inlineStr">
        <is>
          <t>High</t>
        </is>
      </c>
      <c r="P33" s="68" t="n">
        <v>0</v>
      </c>
      <c r="Q33" s="68" t="n">
        <v>1</v>
      </c>
      <c r="R33" s="68" t="n">
        <v>0</v>
      </c>
      <c r="S33" s="68" t="n">
        <v>0</v>
      </c>
      <c r="T33" s="68" t="n">
        <v>0</v>
      </c>
      <c r="U33" s="68" t="n">
        <v>0</v>
      </c>
      <c r="V33" s="68" t="n">
        <v>0</v>
      </c>
      <c r="W33" s="68" t="n">
        <v>0</v>
      </c>
      <c r="X33" s="68" t="n">
        <v>0</v>
      </c>
      <c r="Y33" s="68" t="n">
        <v>1</v>
      </c>
      <c r="Z33" s="68" t="n">
        <v>0</v>
      </c>
      <c r="AA33" s="68" t="n">
        <v>0</v>
      </c>
      <c r="AB33" s="140" t="n">
        <v>1</v>
      </c>
      <c r="AC33" s="68" t="n"/>
      <c r="AD33" s="68" t="n"/>
      <c r="AE33" s="68" t="n"/>
      <c r="AF33" s="68" t="n"/>
      <c r="AG33" s="68" t="n">
        <v>0</v>
      </c>
      <c r="AH33" s="68" t="n">
        <v>1</v>
      </c>
      <c r="AI33" s="67" t="inlineStr">
        <is>
          <t>force plate / posture</t>
        </is>
      </c>
      <c r="AJ33" s="140" t="n"/>
      <c r="AK33" s="140" t="n"/>
      <c r="AL33" s="67" t="n"/>
      <c r="AM33" s="68" t="inlineStr">
        <is>
          <t>RA</t>
        </is>
      </c>
      <c r="AN33" s="68" t="inlineStr">
        <is>
          <t>Tomado completo desde archivo RA según asignación</t>
        </is>
      </c>
      <c r="AO33" s="68" t="n">
        <v>0</v>
      </c>
    </row>
    <row r="34" ht="28" customHeight="1">
      <c r="A34" s="138" t="n">
        <v>33</v>
      </c>
      <c r="B34" s="138" t="n">
        <v>34</v>
      </c>
      <c r="C34" s="68" t="inlineStr">
        <is>
          <t>Ambos (piloto)</t>
        </is>
      </c>
      <c r="D34" s="68" t="inlineStr">
        <is>
          <t>RA</t>
        </is>
      </c>
      <c r="E34" s="138" t="n">
        <v>2017</v>
      </c>
      <c r="F34" s="68" t="inlineStr">
        <is>
          <t>Señales fisiológicas</t>
        </is>
      </c>
      <c r="G34" s="68" t="inlineStr">
        <is>
          <t>Machine Learning</t>
        </is>
      </c>
      <c r="H34" s="68" t="inlineStr">
        <is>
          <t>https://doi.org/10.1089/brain.2017.0496</t>
        </is>
      </c>
      <c r="I34" s="67" t="inlineStr">
        <is>
          <t>Distributed Intrinsic Functional Connectivity Patterns Predict Diagnostic Status in Large Autism Cohort</t>
        </is>
      </c>
      <c r="J34" s="68"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s="68" t="inlineStr">
        <is>
          <t>Supervised</t>
        </is>
      </c>
      <c r="L34" s="68" t="inlineStr">
        <is>
          <t>Random Forest</t>
        </is>
      </c>
      <c r="M34" s="68" t="inlineStr">
        <is>
          <t>Classification (ASD vs control / multi-class)</t>
        </is>
      </c>
      <c r="N34" s="68" t="inlineStr">
        <is>
          <t>Diagnosis</t>
        </is>
      </c>
      <c r="O34" s="68" t="inlineStr">
        <is>
          <t>High</t>
        </is>
      </c>
      <c r="P34" s="68" t="n">
        <v>1</v>
      </c>
      <c r="Q34" s="68" t="n">
        <v>0</v>
      </c>
      <c r="R34" s="68" t="n">
        <v>0</v>
      </c>
      <c r="S34" s="68" t="n">
        <v>0</v>
      </c>
      <c r="T34" s="68" t="n">
        <v>0</v>
      </c>
      <c r="U34" s="68" t="n">
        <v>0</v>
      </c>
      <c r="V34" s="68" t="n">
        <v>0</v>
      </c>
      <c r="W34" s="68" t="n">
        <v>0</v>
      </c>
      <c r="X34" s="68" t="n">
        <v>0</v>
      </c>
      <c r="Y34" s="68" t="n">
        <v>1</v>
      </c>
      <c r="Z34" s="68" t="n">
        <v>0</v>
      </c>
      <c r="AA34" s="68" t="n">
        <v>0</v>
      </c>
      <c r="AB34" s="140" t="n">
        <v>1</v>
      </c>
      <c r="AC34" s="68" t="n"/>
      <c r="AD34" s="68" t="n"/>
      <c r="AE34" s="68" t="n"/>
      <c r="AF34" s="68" t="n"/>
      <c r="AG34" s="68" t="n">
        <v>0</v>
      </c>
      <c r="AH34" s="68" t="n">
        <v>1</v>
      </c>
      <c r="AI34" s="67" t="n"/>
      <c r="AJ34" s="140" t="n"/>
      <c r="AK34" s="140" t="n"/>
      <c r="AL34" s="67" t="inlineStr">
        <is>
          <t>Usa conditional random forest sobre rs-fMRI para clasificación diagnóstica.</t>
        </is>
      </c>
      <c r="AM34" s="68" t="inlineStr">
        <is>
          <t>RA</t>
        </is>
      </c>
      <c r="AN34" s="68" t="inlineStr">
        <is>
          <t>Tomado completo desde archivo RA según asignación</t>
        </is>
      </c>
      <c r="AO34" s="68" t="n">
        <v>0</v>
      </c>
    </row>
    <row r="35" ht="28" customHeight="1">
      <c r="A35" s="138" t="n">
        <v>34</v>
      </c>
      <c r="B35" s="138" t="n">
        <v>35</v>
      </c>
      <c r="C35" s="68" t="inlineStr">
        <is>
          <t>Revisor A</t>
        </is>
      </c>
      <c r="D35" s="68" t="inlineStr">
        <is>
          <t>RA</t>
        </is>
      </c>
      <c r="E35" s="138" t="n">
        <v>2019</v>
      </c>
      <c r="F35" s="68" t="inlineStr">
        <is>
          <t>Imagen</t>
        </is>
      </c>
      <c r="G35" s="68" t="inlineStr">
        <is>
          <t>Híbrido</t>
        </is>
      </c>
      <c r="H35" s="68" t="inlineStr">
        <is>
          <t>https://doi.org/10.3389/FNCOM.2019.00009/FULL</t>
        </is>
      </c>
      <c r="I35" s="67" t="inlineStr">
        <is>
          <t>Enhancing diagnosis of autism with optimized machine learning models and personal characteristic data</t>
        </is>
      </c>
      <c r="J35" s="68"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s="68" t="inlineStr">
        <is>
          <t>Supervised</t>
        </is>
      </c>
      <c r="L35" s="68" t="inlineStr">
        <is>
          <t>MLP</t>
        </is>
      </c>
      <c r="M35" s="68" t="inlineStr">
        <is>
          <t>Classification (ASD vs control / multi-class)</t>
        </is>
      </c>
      <c r="N35" s="68" t="inlineStr">
        <is>
          <t>Diagnosis</t>
        </is>
      </c>
      <c r="O35" s="68" t="inlineStr">
        <is>
          <t>High</t>
        </is>
      </c>
      <c r="P35" s="68" t="n">
        <v>0</v>
      </c>
      <c r="Q35" s="68" t="n">
        <v>0</v>
      </c>
      <c r="R35" s="68" t="n">
        <v>0</v>
      </c>
      <c r="S35" s="68" t="n">
        <v>0</v>
      </c>
      <c r="T35" s="68" t="n">
        <v>1</v>
      </c>
      <c r="U35" s="68" t="n">
        <v>0</v>
      </c>
      <c r="V35" s="68" t="n">
        <v>0</v>
      </c>
      <c r="W35" s="68" t="n">
        <v>0</v>
      </c>
      <c r="X35" s="68" t="n">
        <v>0</v>
      </c>
      <c r="Y35" s="68" t="n">
        <v>1</v>
      </c>
      <c r="Z35" s="68" t="n">
        <v>0</v>
      </c>
      <c r="AA35" s="68" t="n">
        <v>0</v>
      </c>
      <c r="AB35" s="140" t="n">
        <v>1</v>
      </c>
      <c r="AC35" s="68" t="n"/>
      <c r="AD35" s="68" t="n"/>
      <c r="AE35" s="68" t="n"/>
      <c r="AF35" s="68" t="n"/>
      <c r="AG35" s="68" t="n">
        <v>0</v>
      </c>
      <c r="AH35" s="68" t="n">
        <v>1</v>
      </c>
      <c r="AI35" s="67" t="n"/>
      <c r="AJ35" s="140" t="n"/>
      <c r="AK35" s="140" t="n"/>
      <c r="AL35" s="67" t="inlineStr">
        <is>
          <t>Usa solo personal characteristic data de ABIDE; red neuronal fue el mejor modelo.</t>
        </is>
      </c>
      <c r="AM35" s="68" t="inlineStr">
        <is>
          <t>RA</t>
        </is>
      </c>
      <c r="AN35" s="68" t="inlineStr">
        <is>
          <t>Tomado completo desde archivo RA según asignación</t>
        </is>
      </c>
      <c r="AO35" s="68" t="n">
        <v>0</v>
      </c>
    </row>
    <row r="36" ht="28" customHeight="1">
      <c r="A36" s="138" t="n">
        <v>35</v>
      </c>
      <c r="B36" s="138" t="n">
        <v>36</v>
      </c>
      <c r="C36" s="68" t="inlineStr">
        <is>
          <t>Revisor A</t>
        </is>
      </c>
      <c r="D36" s="68" t="inlineStr">
        <is>
          <t>RA</t>
        </is>
      </c>
      <c r="E36" s="138" t="n">
        <v>2024</v>
      </c>
      <c r="F36" s="68" t="inlineStr">
        <is>
          <t>No especificado</t>
        </is>
      </c>
      <c r="G36" s="68" t="inlineStr">
        <is>
          <t>Machine Learning</t>
        </is>
      </c>
      <c r="H36" s="68" t="inlineStr">
        <is>
          <t>https://doi.org/10.1016/j.prime.2024.100602</t>
        </is>
      </c>
      <c r="I36" s="67" t="inlineStr">
        <is>
          <t>Investigating multiclass autism spectrum disorder classification using machine learning techniques</t>
        </is>
      </c>
      <c r="J36" s="68"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s="68" t="inlineStr">
        <is>
          <t>Supervised</t>
        </is>
      </c>
      <c r="L36" s="68" t="inlineStr">
        <is>
          <t>Logistic Regression</t>
        </is>
      </c>
      <c r="M36" s="68" t="inlineStr">
        <is>
          <t>Classification (ASD vs control / multi-class)</t>
        </is>
      </c>
      <c r="N36" s="68" t="inlineStr">
        <is>
          <t>Diagnosis</t>
        </is>
      </c>
      <c r="O36" s="68" t="inlineStr">
        <is>
          <t>Medium</t>
        </is>
      </c>
      <c r="P36" s="68" t="n">
        <v>0</v>
      </c>
      <c r="Q36" s="68" t="n">
        <v>0</v>
      </c>
      <c r="R36" s="68" t="n">
        <v>0</v>
      </c>
      <c r="S36" s="68" t="n">
        <v>0</v>
      </c>
      <c r="T36" s="68" t="n">
        <v>1</v>
      </c>
      <c r="U36" s="68" t="n">
        <v>0</v>
      </c>
      <c r="V36" s="68" t="n">
        <v>0</v>
      </c>
      <c r="W36" s="68" t="n">
        <v>0</v>
      </c>
      <c r="X36" s="68" t="n">
        <v>0</v>
      </c>
      <c r="Y36" s="68" t="n">
        <v>1</v>
      </c>
      <c r="Z36" s="68" t="n">
        <v>0</v>
      </c>
      <c r="AA36" s="68" t="n">
        <v>0</v>
      </c>
      <c r="AB36" s="140" t="n">
        <v>1</v>
      </c>
      <c r="AC36" s="68" t="n"/>
      <c r="AD36" s="68" t="n"/>
      <c r="AE36" s="68" t="n"/>
      <c r="AF36" s="68" t="n"/>
      <c r="AG36" s="68" t="n">
        <v>1</v>
      </c>
      <c r="AH36" s="68" t="n">
        <v>1</v>
      </c>
      <c r="AI36" s="67" t="n"/>
      <c r="AJ36" s="140" t="n"/>
      <c r="AK36" s="140" t="n"/>
      <c r="AL36" s="67" t="inlineStr">
        <is>
          <t>LR y SVM destacan; se selecciona LR como principal por mejor desempeño reportado en varios subconjuntos.</t>
        </is>
      </c>
      <c r="AM36" s="68" t="inlineStr">
        <is>
          <t>RA</t>
        </is>
      </c>
      <c r="AN36" s="68" t="inlineStr">
        <is>
          <t>Tomado completo desde archivo RA según asignación</t>
        </is>
      </c>
      <c r="AO36" s="68" t="n">
        <v>0</v>
      </c>
    </row>
    <row r="37" ht="28" customHeight="1">
      <c r="A37" s="138" t="n">
        <v>36</v>
      </c>
      <c r="B37" s="138" t="n">
        <v>37</v>
      </c>
      <c r="C37" s="68" t="inlineStr">
        <is>
          <t>Revisor B</t>
        </is>
      </c>
      <c r="D37" s="68" t="n"/>
      <c r="E37" s="138" t="n">
        <v>2023</v>
      </c>
      <c r="F37" s="68" t="inlineStr">
        <is>
          <t>No especificado</t>
        </is>
      </c>
      <c r="G37" s="68" t="inlineStr">
        <is>
          <t>Deep Learning</t>
        </is>
      </c>
      <c r="H37" s="68" t="inlineStr">
        <is>
          <t>https://doi.org/10.32604/cmc.2023.032586</t>
        </is>
      </c>
      <c r="I37" s="67" t="inlineStr">
        <is>
          <t>Jellyfish Search Optimization with Deep Learning Driven Autism Spectrum Disorder Classification</t>
        </is>
      </c>
      <c r="J37" s="68"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s="68" t="inlineStr">
        <is>
          <t>Supervised</t>
        </is>
      </c>
      <c r="L37" s="68" t="inlineStr">
        <is>
          <t>RNN/LSTM/GRU</t>
        </is>
      </c>
      <c r="M37" s="68" t="inlineStr">
        <is>
          <t>Classification (ASD vs control / multi-class)</t>
        </is>
      </c>
      <c r="N37" s="68" t="inlineStr">
        <is>
          <t>prognosis</t>
        </is>
      </c>
      <c r="O37" s="68" t="inlineStr">
        <is>
          <t>high</t>
        </is>
      </c>
      <c r="P37" s="68" t="n">
        <v>0</v>
      </c>
      <c r="Q37" s="68" t="n">
        <v>1</v>
      </c>
      <c r="R37" s="68" t="n">
        <v>0</v>
      </c>
      <c r="S37" s="68" t="n">
        <v>0</v>
      </c>
      <c r="T37" s="68" t="n">
        <v>0</v>
      </c>
      <c r="U37" s="68" t="n">
        <v>1</v>
      </c>
      <c r="V37" s="68" t="n">
        <v>0</v>
      </c>
      <c r="W37" s="68" t="n">
        <v>0</v>
      </c>
      <c r="X37" s="68" t="n">
        <v>0</v>
      </c>
      <c r="Y37" s="68" t="n">
        <v>0</v>
      </c>
      <c r="Z37" s="68" t="n">
        <v>1</v>
      </c>
      <c r="AA37" s="68" t="n">
        <v>0</v>
      </c>
      <c r="AB37" s="140" t="n">
        <v>1</v>
      </c>
      <c r="AC37" s="68" t="n">
        <v>0</v>
      </c>
      <c r="AD37" s="68" t="n">
        <v>0</v>
      </c>
      <c r="AE37" s="68" t="n">
        <v>0</v>
      </c>
      <c r="AF37" s="68" t="n">
        <v>0</v>
      </c>
      <c r="AG37" s="68" t="n">
        <v>0</v>
      </c>
      <c r="AH37" s="68" t="n">
        <v>2</v>
      </c>
      <c r="AI37" s="67" t="n">
        <v>0</v>
      </c>
      <c r="AJ37" s="140" t="n">
        <v>0</v>
      </c>
      <c r="AK37" s="140" t="n">
        <v>0</v>
      </c>
      <c r="AL37" s="67" t="n"/>
      <c r="AM37" s="68" t="inlineStr">
        <is>
          <t>RB</t>
        </is>
      </c>
      <c r="AN37" s="68" t="inlineStr">
        <is>
          <t>Tomado completo desde archivo RB según asignación</t>
        </is>
      </c>
      <c r="AO37" s="68" t="n">
        <v>0</v>
      </c>
    </row>
    <row r="38" ht="28" customHeight="1">
      <c r="A38" s="138" t="n">
        <v>37</v>
      </c>
      <c r="B38" s="138" t="n">
        <v>38</v>
      </c>
      <c r="C38" s="68" t="inlineStr">
        <is>
          <t>Revisor B</t>
        </is>
      </c>
      <c r="D38" s="68" t="n"/>
      <c r="E38" s="138" t="n">
        <v>2021</v>
      </c>
      <c r="F38" s="68" t="inlineStr">
        <is>
          <t>Imagen</t>
        </is>
      </c>
      <c r="G38" s="68" t="inlineStr">
        <is>
          <t>Machine Learning</t>
        </is>
      </c>
      <c r="H38" s="68" t="inlineStr">
        <is>
          <t>https://doi.org/10.1038/s41598-021-86320-0</t>
        </is>
      </c>
      <c r="I38" s="67" t="inlineStr">
        <is>
          <t>Machine learning analysis of pregnancy data enables early identification of a subpopulation of newborns with ASD</t>
        </is>
      </c>
      <c r="J38" s="6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s="68" t="inlineStr">
        <is>
          <t>Supervised</t>
        </is>
      </c>
      <c r="L38" s="68" t="inlineStr">
        <is>
          <t>XGBoost / GBDT</t>
        </is>
      </c>
      <c r="M38" s="68" t="inlineStr">
        <is>
          <t>Classification (ASD vs control / multi-class)</t>
        </is>
      </c>
      <c r="N38" s="68" t="inlineStr">
        <is>
          <t>diagnosis</t>
        </is>
      </c>
      <c r="O38" s="68" t="inlineStr">
        <is>
          <t>high</t>
        </is>
      </c>
      <c r="P38" s="68" t="n">
        <v>0</v>
      </c>
      <c r="Q38" s="68" t="n">
        <v>0</v>
      </c>
      <c r="R38" s="68" t="n">
        <v>0</v>
      </c>
      <c r="S38" s="68" t="n">
        <v>0</v>
      </c>
      <c r="T38" s="68" t="n">
        <v>0</v>
      </c>
      <c r="U38" s="68" t="n">
        <v>1</v>
      </c>
      <c r="V38" s="68" t="n">
        <v>0</v>
      </c>
      <c r="W38" s="68" t="n">
        <v>0</v>
      </c>
      <c r="X38" s="68" t="n">
        <v>0</v>
      </c>
      <c r="Y38" s="68" t="n">
        <v>1</v>
      </c>
      <c r="Z38" s="68" t="n">
        <v>0</v>
      </c>
      <c r="AA38" s="68" t="n">
        <v>0</v>
      </c>
      <c r="AB38" s="140" t="n">
        <v>1</v>
      </c>
      <c r="AC38" s="68" t="n">
        <v>0</v>
      </c>
      <c r="AD38" s="68" t="n">
        <v>0</v>
      </c>
      <c r="AE38" s="68" t="n">
        <v>0</v>
      </c>
      <c r="AF38" s="68" t="n">
        <v>0</v>
      </c>
      <c r="AG38" s="68" t="n">
        <v>1</v>
      </c>
      <c r="AH38" s="68" t="n">
        <v>1</v>
      </c>
      <c r="AI38" s="67" t="n">
        <v>0</v>
      </c>
      <c r="AJ38" s="140" t="n">
        <v>0</v>
      </c>
      <c r="AK38" s="140" t="n">
        <v>0</v>
      </c>
      <c r="AL38" s="67" t="inlineStr">
        <is>
          <t>“Main classifier: Gradient Boosting Decision Trees implemented with XGBoost; feature selection via Lasso (automatic / semi-automatic) + SHAP interpretability; nested CV.</t>
        </is>
      </c>
      <c r="AM38" s="68" t="inlineStr">
        <is>
          <t>RB</t>
        </is>
      </c>
      <c r="AN38" s="68" t="inlineStr">
        <is>
          <t>Tomado completo desde archivo RB según asignación</t>
        </is>
      </c>
      <c r="AO38" s="68" t="n">
        <v>0</v>
      </c>
    </row>
    <row r="39" ht="28" customHeight="1">
      <c r="A39" s="138" t="n">
        <v>38</v>
      </c>
      <c r="B39" s="138" t="n">
        <v>39</v>
      </c>
      <c r="C39" s="68" t="inlineStr">
        <is>
          <t>Revisor B</t>
        </is>
      </c>
      <c r="D39" s="68" t="n"/>
      <c r="E39" s="138" t="n">
        <v>2023</v>
      </c>
      <c r="F39" s="68" t="inlineStr">
        <is>
          <t>No especificado</t>
        </is>
      </c>
      <c r="G39" s="68" t="inlineStr">
        <is>
          <t>Machine Learning</t>
        </is>
      </c>
      <c r="H39" s="68" t="inlineStr">
        <is>
          <t>https://doi.org/10.3390/ijms24032082</t>
        </is>
      </c>
      <c r="I39" s="67" t="inlineStr">
        <is>
          <t>Machine Learning-Based Blood RNA Signature for Diagnosis of Autism Spectrum Disorder</t>
        </is>
      </c>
      <c r="J39" s="68"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s="68" t="inlineStr">
        <is>
          <t>Supervised</t>
        </is>
      </c>
      <c r="L39" s="68" t="inlineStr">
        <is>
          <t>Random Forest</t>
        </is>
      </c>
      <c r="M39" s="68" t="inlineStr">
        <is>
          <t>Classification (binary/multi-class; incl. ASD vs control)/ multi-class)</t>
        </is>
      </c>
      <c r="N39" s="68" t="inlineStr">
        <is>
          <t>diagnosis</t>
        </is>
      </c>
      <c r="O39" s="68" t="inlineStr">
        <is>
          <t>high</t>
        </is>
      </c>
      <c r="P39" s="68" t="n">
        <v>0</v>
      </c>
      <c r="Q39" s="68" t="n">
        <v>0</v>
      </c>
      <c r="R39" s="68" t="n">
        <v>0</v>
      </c>
      <c r="S39" s="68" t="n">
        <v>0</v>
      </c>
      <c r="T39" s="68" t="n">
        <v>0</v>
      </c>
      <c r="U39" s="68" t="n">
        <v>1</v>
      </c>
      <c r="V39" s="68" t="n">
        <v>0</v>
      </c>
      <c r="W39" s="68" t="n">
        <v>0</v>
      </c>
      <c r="X39" s="68" t="n">
        <v>0</v>
      </c>
      <c r="Y39" s="68" t="n">
        <v>1</v>
      </c>
      <c r="Z39" s="68" t="n">
        <v>1</v>
      </c>
      <c r="AA39" s="68" t="n">
        <v>1</v>
      </c>
      <c r="AB39" s="140" t="n">
        <v>1</v>
      </c>
      <c r="AC39" s="68" t="n">
        <v>0</v>
      </c>
      <c r="AD39" s="68" t="n">
        <v>0</v>
      </c>
      <c r="AE39" s="68" t="n">
        <v>0</v>
      </c>
      <c r="AF39" s="68" t="n">
        <v>0</v>
      </c>
      <c r="AG39" s="68" t="n">
        <v>1</v>
      </c>
      <c r="AH39" s="68" t="n">
        <v>1</v>
      </c>
      <c r="AI39" s="67" t="n">
        <v>0</v>
      </c>
      <c r="AJ39" s="140" t="n">
        <v>0</v>
      </c>
      <c r="AK39" s="140" t="n">
        <v>0</v>
      </c>
      <c r="AL39" s="67" t="inlineStr">
        <is>
          <t>También usan Extra Trees</t>
        </is>
      </c>
      <c r="AM39" s="68" t="inlineStr">
        <is>
          <t>RB</t>
        </is>
      </c>
      <c r="AN39" s="68" t="inlineStr">
        <is>
          <t>Tomado completo desde archivo RB según asignación</t>
        </is>
      </c>
      <c r="AO39" s="68" t="n">
        <v>0</v>
      </c>
    </row>
    <row r="40" ht="28" customHeight="1">
      <c r="A40" s="138" t="n">
        <v>39</v>
      </c>
      <c r="B40" s="138" t="n">
        <v>40</v>
      </c>
      <c r="C40" s="68" t="inlineStr">
        <is>
          <t>Revisor B</t>
        </is>
      </c>
      <c r="D40" s="68" t="n"/>
      <c r="E40" s="138" t="n">
        <v>2023</v>
      </c>
      <c r="F40" s="68" t="inlineStr">
        <is>
          <t>No especificado</t>
        </is>
      </c>
      <c r="G40" s="68" t="inlineStr">
        <is>
          <t>Machine Learning</t>
        </is>
      </c>
      <c r="H40" s="68" t="inlineStr">
        <is>
          <t>https://doi.org/10.1038/s41380-023-02051-w</t>
        </is>
      </c>
      <c r="I40" s="67" t="inlineStr">
        <is>
          <t>Metabolomic analysis of maternal mid-gestation plasma and cord blood in autism spectrum disorders</t>
        </is>
      </c>
      <c r="J40" s="68"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s="68" t="inlineStr">
        <is>
          <t>Supervised</t>
        </is>
      </c>
      <c r="L40" s="68" t="inlineStr">
        <is>
          <t>Not clear</t>
        </is>
      </c>
      <c r="M40" s="68" t="inlineStr">
        <is>
          <t>Classification (binary/multi-class; incl. ASD vs control)/ multi-class)</t>
        </is>
      </c>
      <c r="N40" s="68" t="inlineStr">
        <is>
          <t>diagnosis</t>
        </is>
      </c>
      <c r="O40" s="68" t="inlineStr">
        <is>
          <t>high</t>
        </is>
      </c>
      <c r="P40" s="68" t="n">
        <v>0</v>
      </c>
      <c r="Q40" s="68" t="n">
        <v>0</v>
      </c>
      <c r="R40" s="68" t="n">
        <v>0</v>
      </c>
      <c r="S40" s="68" t="n">
        <v>0</v>
      </c>
      <c r="T40" s="68" t="n">
        <v>1</v>
      </c>
      <c r="U40" s="68" t="n">
        <v>0</v>
      </c>
      <c r="V40" s="68" t="n">
        <v>0</v>
      </c>
      <c r="W40" s="68" t="n">
        <v>0</v>
      </c>
      <c r="X40" s="68" t="n">
        <v>0</v>
      </c>
      <c r="Y40" s="68" t="n">
        <v>1</v>
      </c>
      <c r="Z40" s="68" t="n">
        <v>1</v>
      </c>
      <c r="AA40" s="68" t="n">
        <v>0</v>
      </c>
      <c r="AB40" s="140" t="n">
        <v>1</v>
      </c>
      <c r="AC40" s="68" t="n">
        <v>0</v>
      </c>
      <c r="AD40" s="68" t="n">
        <v>0</v>
      </c>
      <c r="AE40" s="68" t="n">
        <v>0</v>
      </c>
      <c r="AF40" s="68" t="n">
        <v>0</v>
      </c>
      <c r="AG40" s="68" t="n">
        <v>1</v>
      </c>
      <c r="AH40" s="68" t="n">
        <v>1</v>
      </c>
      <c r="AI40" s="67" t="n">
        <v>0</v>
      </c>
      <c r="AJ40" s="140" t="n">
        <v>1</v>
      </c>
      <c r="AK40" s="140" t="n">
        <v>0</v>
      </c>
      <c r="AL40" s="67" t="n"/>
      <c r="AM40" s="68" t="inlineStr">
        <is>
          <t>RB</t>
        </is>
      </c>
      <c r="AN40" s="68" t="inlineStr">
        <is>
          <t>Tomado completo desde archivo RB según asignación</t>
        </is>
      </c>
      <c r="AO40" s="68" t="n">
        <v>0</v>
      </c>
    </row>
    <row r="41" ht="28" customHeight="1">
      <c r="A41" s="138" t="n">
        <v>40</v>
      </c>
      <c r="B41" s="138" t="n">
        <v>41</v>
      </c>
      <c r="C41" s="68" t="inlineStr">
        <is>
          <t>Revisor A</t>
        </is>
      </c>
      <c r="D41" s="68" t="inlineStr">
        <is>
          <t>RA</t>
        </is>
      </c>
      <c r="E41" s="138" t="n">
        <v>2023</v>
      </c>
      <c r="F41" s="68" t="inlineStr">
        <is>
          <t>No especificado</t>
        </is>
      </c>
      <c r="G41" s="68" t="inlineStr">
        <is>
          <t>No especificado</t>
        </is>
      </c>
      <c r="H41" s="68" t="inlineStr">
        <is>
          <t>https://doi.org/10.1007/s00787-023-02189-6</t>
        </is>
      </c>
      <c r="I41" s="67" t="inlineStr">
        <is>
          <t>Predictors of age at diagnosis in autism spectrum disorders: the use of multiple regression analyses and a classification tree on a clinical sample</t>
        </is>
      </c>
      <c r="J41" s="68"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s="68" t="inlineStr">
        <is>
          <t>Supervised</t>
        </is>
      </c>
      <c r="L41" s="68" t="inlineStr">
        <is>
          <t>Decision Tree</t>
        </is>
      </c>
      <c r="M41" s="68" t="inlineStr">
        <is>
          <t>Regression (score / severity / risk)</t>
        </is>
      </c>
      <c r="N41" s="68" t="inlineStr">
        <is>
          <t>Not clear</t>
        </is>
      </c>
      <c r="O41" s="68" t="inlineStr">
        <is>
          <t>High</t>
        </is>
      </c>
      <c r="P41" s="68" t="n">
        <v>0</v>
      </c>
      <c r="Q41" s="68" t="n">
        <v>0</v>
      </c>
      <c r="R41" s="68" t="n">
        <v>0</v>
      </c>
      <c r="S41" s="68" t="n">
        <v>0</v>
      </c>
      <c r="T41" s="68" t="n">
        <v>1</v>
      </c>
      <c r="U41" s="68" t="n">
        <v>0</v>
      </c>
      <c r="V41" s="68" t="n">
        <v>0</v>
      </c>
      <c r="W41" s="68" t="n">
        <v>0</v>
      </c>
      <c r="X41" s="68" t="n">
        <v>0</v>
      </c>
      <c r="Y41" s="68" t="n">
        <v>0</v>
      </c>
      <c r="Z41" s="68" t="n">
        <v>0</v>
      </c>
      <c r="AA41" s="68" t="n">
        <v>0</v>
      </c>
      <c r="AB41" s="140" t="n">
        <v>0</v>
      </c>
      <c r="AC41" s="68" t="n"/>
      <c r="AD41" s="68" t="n"/>
      <c r="AE41" s="68" t="n"/>
      <c r="AF41" s="68" t="n"/>
      <c r="AG41" s="68" t="n">
        <v>1</v>
      </c>
      <c r="AH41" s="68" t="n">
        <v>1</v>
      </c>
      <c r="AI41" s="67" t="n"/>
      <c r="AJ41" s="140" t="n"/>
      <c r="AK41" s="140" t="n"/>
      <c r="AL41" s="67" t="inlineStr">
        <is>
          <t>Análisis de predictores de edad al diagnóstico (regresión + árbol); no encaja claramente en una etapa clínica RQ1.</t>
        </is>
      </c>
      <c r="AM41" s="68" t="inlineStr">
        <is>
          <t>RA</t>
        </is>
      </c>
      <c r="AN41" s="68" t="inlineStr">
        <is>
          <t>Tomado completo desde archivo RA según asignación</t>
        </is>
      </c>
      <c r="AO41" s="68" t="n">
        <v>0</v>
      </c>
    </row>
    <row r="42" ht="28" customHeight="1">
      <c r="A42" s="138" t="n">
        <v>41</v>
      </c>
      <c r="B42" s="138" t="n">
        <v>42</v>
      </c>
      <c r="C42" s="68" t="inlineStr">
        <is>
          <t>Ambos (piloto)</t>
        </is>
      </c>
      <c r="D42" s="68" t="inlineStr">
        <is>
          <t>RA</t>
        </is>
      </c>
      <c r="E42" s="138" t="n">
        <v>2024</v>
      </c>
      <c r="F42" s="68" t="inlineStr">
        <is>
          <t>Señales fisiológicas</t>
        </is>
      </c>
      <c r="G42" s="68" t="inlineStr">
        <is>
          <t>Híbrido</t>
        </is>
      </c>
      <c r="H42" s="68" t="inlineStr">
        <is>
          <t>https://doi.org/10.1016/j.ridd.2024.104688</t>
        </is>
      </c>
      <c r="I42" s="67" t="inlineStr">
        <is>
          <t>Promoting emotional and behavioral interventions in ASD treatment: Evidence from EPIGRAM, A naturalistic, prospective and longitudinal study</t>
        </is>
      </c>
      <c r="J42" s="68"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s="68" t="inlineStr">
        <is>
          <t>Supervised</t>
        </is>
      </c>
      <c r="L42" s="68" t="inlineStr">
        <is>
          <t>Decision Tree</t>
        </is>
      </c>
      <c r="M42" s="68" t="inlineStr">
        <is>
          <t>Prediction (time-to-event / prognosis)</t>
        </is>
      </c>
      <c r="N42" s="68" t="inlineStr">
        <is>
          <t>Monitoring/intervention</t>
        </is>
      </c>
      <c r="O42" s="68" t="inlineStr">
        <is>
          <t>High</t>
        </is>
      </c>
      <c r="P42" s="68" t="n">
        <v>0</v>
      </c>
      <c r="Q42" s="68" t="n">
        <v>0</v>
      </c>
      <c r="R42" s="68" t="n">
        <v>0</v>
      </c>
      <c r="S42" s="68" t="n">
        <v>0</v>
      </c>
      <c r="T42" s="68" t="n">
        <v>1</v>
      </c>
      <c r="U42" s="68" t="n">
        <v>0</v>
      </c>
      <c r="V42" s="68" t="n">
        <v>0</v>
      </c>
      <c r="W42" s="68" t="n">
        <v>0</v>
      </c>
      <c r="X42" s="68" t="n">
        <v>0</v>
      </c>
      <c r="Y42" s="68" t="n">
        <v>0</v>
      </c>
      <c r="Z42" s="68" t="n">
        <v>1</v>
      </c>
      <c r="AA42" s="68" t="n">
        <v>1</v>
      </c>
      <c r="AB42" s="140" t="n">
        <v>1</v>
      </c>
      <c r="AC42" s="68" t="n"/>
      <c r="AD42" s="68" t="n"/>
      <c r="AE42" s="68" t="n"/>
      <c r="AF42" s="68" t="n"/>
      <c r="AG42" s="68" t="n">
        <v>0</v>
      </c>
      <c r="AH42" s="68" t="n">
        <v>1</v>
      </c>
      <c r="AI42" s="67" t="n"/>
      <c r="AJ42" s="140" t="n"/>
      <c r="AK42" s="140" t="n"/>
      <c r="AL42" s="67" t="n"/>
      <c r="AM42" s="68" t="inlineStr">
        <is>
          <t>RA</t>
        </is>
      </c>
      <c r="AN42" s="68" t="inlineStr">
        <is>
          <t>Tomado completo desde archivo RA según asignación</t>
        </is>
      </c>
      <c r="AO42" s="68" t="n">
        <v>0</v>
      </c>
    </row>
    <row r="43" ht="28" customHeight="1">
      <c r="A43" s="138" t="n">
        <v>42</v>
      </c>
      <c r="B43" s="138" t="n">
        <v>43</v>
      </c>
      <c r="C43" s="68" t="inlineStr">
        <is>
          <t>Revisor B</t>
        </is>
      </c>
      <c r="D43" s="68" t="n"/>
      <c r="E43" s="138" t="n">
        <v>2025</v>
      </c>
      <c r="F43" s="68" t="inlineStr">
        <is>
          <t>Multimodal</t>
        </is>
      </c>
      <c r="G43" s="68" t="inlineStr">
        <is>
          <t>Deep Learning</t>
        </is>
      </c>
      <c r="H43" s="68" t="inlineStr">
        <is>
          <t>https://doi.org/10.1093/cercor/bhaf022</t>
        </is>
      </c>
      <c r="I43" s="67" t="inlineStr">
        <is>
          <t>The role of the dopamine system in autism spectrum disorder revealed using machine learning: an ABIDE database–based study</t>
        </is>
      </c>
      <c r="J43" s="68"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s="68" t="n"/>
      <c r="L43" s="68" t="n"/>
      <c r="M43" s="68" t="inlineStr">
        <is>
          <t>Imaging-based diagnostic prediction</t>
        </is>
      </c>
      <c r="N43" s="68" t="inlineStr">
        <is>
          <t>Diagnosis</t>
        </is>
      </c>
      <c r="O43" s="68" t="n"/>
      <c r="P43" s="68" t="n"/>
      <c r="Q43" s="68" t="n"/>
      <c r="R43" s="68" t="n"/>
      <c r="S43" s="68" t="n"/>
      <c r="T43" s="68" t="n"/>
      <c r="U43" s="68" t="n"/>
      <c r="V43" s="68" t="n"/>
      <c r="W43" s="68" t="n">
        <v>0</v>
      </c>
      <c r="X43" s="68" t="n">
        <v>0</v>
      </c>
      <c r="Y43" s="68" t="n">
        <v>1</v>
      </c>
      <c r="Z43" s="68" t="n">
        <v>0</v>
      </c>
      <c r="AA43" s="68" t="n">
        <v>0</v>
      </c>
      <c r="AB43" s="140" t="n">
        <v>1</v>
      </c>
      <c r="AC43" s="68" t="n">
        <v>0</v>
      </c>
      <c r="AD43" s="68" t="n">
        <v>0</v>
      </c>
      <c r="AE43" s="68" t="n">
        <v>1</v>
      </c>
      <c r="AF43" s="68" t="n">
        <v>0</v>
      </c>
      <c r="AG43" s="68" t="n"/>
      <c r="AH43" s="68" t="n"/>
      <c r="AI43" s="67" t="n"/>
      <c r="AJ43" s="140" t="n">
        <v>1</v>
      </c>
      <c r="AK43" s="140" t="n"/>
      <c r="AL43" s="67" t="inlineStr">
        <is>
          <t>Usa ABIDE; marcar señal multisitio.</t>
        </is>
      </c>
      <c r="AM43" s="68" t="inlineStr">
        <is>
          <t>RA_fallback</t>
        </is>
      </c>
      <c r="AN43" s="68" t="inlineStr">
        <is>
          <t>Fallback a RA porque el ID no está en RB</t>
        </is>
      </c>
      <c r="AO43" s="68" t="n">
        <v>1</v>
      </c>
    </row>
    <row r="44" ht="28" customHeight="1">
      <c r="A44" s="138" t="n">
        <v>43</v>
      </c>
      <c r="B44" s="138" t="n">
        <v>44</v>
      </c>
      <c r="C44" s="68" t="inlineStr">
        <is>
          <t>Revisor A</t>
        </is>
      </c>
      <c r="D44" s="68" t="inlineStr">
        <is>
          <t>RA</t>
        </is>
      </c>
      <c r="E44" s="138" t="n">
        <v>2019</v>
      </c>
      <c r="F44" s="68" t="inlineStr">
        <is>
          <t>No especificado</t>
        </is>
      </c>
      <c r="G44" s="68" t="inlineStr">
        <is>
          <t>Machine Learning</t>
        </is>
      </c>
      <c r="H44" s="68" t="inlineStr">
        <is>
          <t>https://doi.org/10.1055/s-0039-1685525</t>
        </is>
      </c>
      <c r="I44" s="67" t="inlineStr">
        <is>
          <t>Using Artificial Intelligence to Identify Factors Associated with Autism Spectrum Disorder in Adolescents with Cerebral Palsy</t>
        </is>
      </c>
      <c r="J44" s="68"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s="68" t="inlineStr">
        <is>
          <t>Supervised</t>
        </is>
      </c>
      <c r="L44" s="68" t="inlineStr">
        <is>
          <t>Logistic Regression</t>
        </is>
      </c>
      <c r="M44" s="68" t="inlineStr">
        <is>
          <t>Classification (ASD vs control / multi-class)</t>
        </is>
      </c>
      <c r="N44" s="68" t="inlineStr">
        <is>
          <t>Diagnosis</t>
        </is>
      </c>
      <c r="O44" s="68" t="inlineStr">
        <is>
          <t>Medium</t>
        </is>
      </c>
      <c r="P44" s="68" t="n">
        <v>0</v>
      </c>
      <c r="Q44" s="68" t="n">
        <v>0</v>
      </c>
      <c r="R44" s="68" t="n">
        <v>0</v>
      </c>
      <c r="S44" s="68" t="n">
        <v>0</v>
      </c>
      <c r="T44" s="68" t="n">
        <v>1</v>
      </c>
      <c r="U44" s="68" t="n">
        <v>0</v>
      </c>
      <c r="V44" s="68" t="n">
        <v>0</v>
      </c>
      <c r="W44" s="68" t="n">
        <v>0</v>
      </c>
      <c r="X44" s="68" t="n">
        <v>0</v>
      </c>
      <c r="Y44" s="68" t="n">
        <v>1</v>
      </c>
      <c r="Z44" s="68" t="n">
        <v>0</v>
      </c>
      <c r="AA44" s="68" t="n">
        <v>0</v>
      </c>
      <c r="AB44" s="140" t="n">
        <v>1</v>
      </c>
      <c r="AC44" s="68" t="n"/>
      <c r="AD44" s="68" t="n"/>
      <c r="AE44" s="68" t="n"/>
      <c r="AF44" s="68" t="n"/>
      <c r="AG44" s="68" t="n">
        <v>1</v>
      </c>
      <c r="AH44" s="68" t="n">
        <v>1</v>
      </c>
      <c r="AI44" s="67" t="n"/>
      <c r="AJ44" s="140" t="n"/>
      <c r="AK44" s="140" t="n"/>
      <c r="AL44" s="67" t="inlineStr">
        <is>
          <t>Modelo predictivo con variables clínicas para identificar adolescentes con CP en riesgo de ASD.</t>
        </is>
      </c>
      <c r="AM44" s="68" t="inlineStr">
        <is>
          <t>RA</t>
        </is>
      </c>
      <c r="AN44" s="68" t="inlineStr">
        <is>
          <t>Tomado completo desde archivo RA según asignación</t>
        </is>
      </c>
      <c r="AO44" s="68" t="n">
        <v>0</v>
      </c>
    </row>
    <row r="45" ht="28" customHeight="1">
      <c r="A45" s="138" t="n">
        <v>44</v>
      </c>
      <c r="B45" s="138" t="n">
        <v>45</v>
      </c>
      <c r="C45" s="68" t="inlineStr">
        <is>
          <t>Ambos (piloto)</t>
        </is>
      </c>
      <c r="D45" s="68" t="inlineStr">
        <is>
          <t>RA</t>
        </is>
      </c>
      <c r="E45" s="138" t="n">
        <v>2018</v>
      </c>
      <c r="F45" s="68" t="inlineStr">
        <is>
          <t>Multimodal</t>
        </is>
      </c>
      <c r="G45" s="68" t="inlineStr">
        <is>
          <t>Híbrido</t>
        </is>
      </c>
      <c r="H45" s="68" t="inlineStr">
        <is>
          <t>https://doi.org/10.1371/journal.pone.0206351</t>
        </is>
      </c>
      <c r="I45" s="67" t="inlineStr">
        <is>
          <t>Using resting state functional MRI to build a personalized autism diagnosis system</t>
        </is>
      </c>
      <c r="J45" s="68"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s="68" t="inlineStr">
        <is>
          <t>Semi-supervised</t>
        </is>
      </c>
      <c r="L45" s="68" t="inlineStr">
        <is>
          <t>Autoencoder</t>
        </is>
      </c>
      <c r="M45" s="68" t="inlineStr">
        <is>
          <t>Classification (ASD vs control / multi-class)</t>
        </is>
      </c>
      <c r="N45" s="68" t="inlineStr">
        <is>
          <t>Diagnosis</t>
        </is>
      </c>
      <c r="O45" s="68" t="inlineStr">
        <is>
          <t>Medium</t>
        </is>
      </c>
      <c r="P45" s="68" t="n">
        <v>1</v>
      </c>
      <c r="Q45" s="68" t="n">
        <v>0</v>
      </c>
      <c r="R45" s="68" t="n">
        <v>0</v>
      </c>
      <c r="S45" s="68" t="n">
        <v>0</v>
      </c>
      <c r="T45" s="68" t="n">
        <v>0</v>
      </c>
      <c r="U45" s="68" t="n">
        <v>0</v>
      </c>
      <c r="V45" s="68" t="n">
        <v>0</v>
      </c>
      <c r="W45" s="68" t="n">
        <v>0</v>
      </c>
      <c r="X45" s="68" t="n">
        <v>0</v>
      </c>
      <c r="Y45" s="68" t="n">
        <v>1</v>
      </c>
      <c r="Z45" s="68" t="n">
        <v>0</v>
      </c>
      <c r="AA45" s="68" t="n">
        <v>0</v>
      </c>
      <c r="AB45" s="140" t="n">
        <v>1</v>
      </c>
      <c r="AC45" s="68" t="n"/>
      <c r="AD45" s="68" t="n"/>
      <c r="AE45" s="68" t="n"/>
      <c r="AF45" s="68" t="n"/>
      <c r="AG45" s="68" t="n">
        <v>0</v>
      </c>
      <c r="AH45" s="68" t="n">
        <v>1</v>
      </c>
      <c r="AI45" s="67" t="n"/>
      <c r="AJ45" s="140" t="n"/>
      <c r="AK45" s="140" t="n"/>
      <c r="AL45" s="67" t="n"/>
      <c r="AM45" s="68" t="inlineStr">
        <is>
          <t>RA</t>
        </is>
      </c>
      <c r="AN45" s="68" t="inlineStr">
        <is>
          <t>Tomado completo desde archivo RA según asignación</t>
        </is>
      </c>
      <c r="AO45" s="68" t="n">
        <v>0</v>
      </c>
    </row>
    <row r="46" ht="28" customHeight="1">
      <c r="A46" s="138" t="n">
        <v>45</v>
      </c>
      <c r="B46" s="138" t="n">
        <v>46</v>
      </c>
      <c r="C46" s="68" t="inlineStr">
        <is>
          <t>Revisor A</t>
        </is>
      </c>
      <c r="D46" s="68" t="inlineStr">
        <is>
          <t>RA</t>
        </is>
      </c>
      <c r="E46" s="138" t="n">
        <v>2023</v>
      </c>
      <c r="F46" s="68" t="inlineStr">
        <is>
          <t>Texto · NLP</t>
        </is>
      </c>
      <c r="G46" s="68" t="inlineStr">
        <is>
          <t>Deep Learning</t>
        </is>
      </c>
      <c r="H46" s="68" t="inlineStr">
        <is>
          <t>https://doi.org/10.1007/978-3-031-48642-5_7</t>
        </is>
      </c>
      <c r="I46" s="67" t="inlineStr">
        <is>
          <t>A Model to Support the Prediction of Indicators in the Diagnosis and Intervention of Autism Spectrum Disorder</t>
        </is>
      </c>
      <c r="J46" s="68"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s="68" t="inlineStr">
        <is>
          <t>Supervised</t>
        </is>
      </c>
      <c r="L46" s="68" t="inlineStr">
        <is>
          <t>Transformer</t>
        </is>
      </c>
      <c r="M46" s="68" t="inlineStr">
        <is>
          <t>Classification (ASD vs control / multi-class)</t>
        </is>
      </c>
      <c r="N46" s="68" t="inlineStr">
        <is>
          <t>Monitoring/intervention</t>
        </is>
      </c>
      <c r="O46" s="68" t="inlineStr">
        <is>
          <t>Low</t>
        </is>
      </c>
      <c r="P46" s="68" t="n">
        <v>0</v>
      </c>
      <c r="Q46" s="68" t="n">
        <v>0</v>
      </c>
      <c r="R46" s="68" t="n">
        <v>0</v>
      </c>
      <c r="S46" s="68" t="n">
        <v>1</v>
      </c>
      <c r="T46" s="68" t="n">
        <v>1</v>
      </c>
      <c r="U46" s="68" t="n">
        <v>0</v>
      </c>
      <c r="V46" s="68" t="n">
        <v>0</v>
      </c>
      <c r="W46" s="68" t="n">
        <v>0</v>
      </c>
      <c r="X46" s="68" t="n">
        <v>0</v>
      </c>
      <c r="Y46" s="68" t="n">
        <v>0</v>
      </c>
      <c r="Z46" s="68" t="n">
        <v>0</v>
      </c>
      <c r="AA46" s="68" t="n">
        <v>1</v>
      </c>
      <c r="AB46" s="140" t="n">
        <v>1</v>
      </c>
      <c r="AC46" s="68" t="n"/>
      <c r="AD46" s="68" t="n"/>
      <c r="AE46" s="68" t="n"/>
      <c r="AF46" s="68" t="n"/>
      <c r="AG46" s="68" t="n">
        <v>1</v>
      </c>
      <c r="AH46" s="68" t="n">
        <v>2</v>
      </c>
      <c r="AI46" s="67" t="inlineStr">
        <is>
          <t>text / NLP</t>
        </is>
      </c>
      <c r="AJ46" s="140" t="n"/>
      <c r="AK46" s="140" t="n"/>
      <c r="AL46" s="67" t="inlineStr">
        <is>
          <t>Proyecto en curso basado en conversaciones/escritura para apoyar indicadores diagnósticos/intervención; confirmar arquitectura final.</t>
        </is>
      </c>
      <c r="AM46" s="68" t="inlineStr">
        <is>
          <t>RA</t>
        </is>
      </c>
      <c r="AN46" s="68" t="inlineStr">
        <is>
          <t>Tomado completo desde archivo RA según asignación</t>
        </is>
      </c>
      <c r="AO46" s="68" t="n">
        <v>0</v>
      </c>
    </row>
    <row r="47" ht="28" customHeight="1">
      <c r="A47" s="138" t="n">
        <v>46</v>
      </c>
      <c r="B47" s="138" t="n">
        <v>47</v>
      </c>
      <c r="C47" s="68" t="inlineStr">
        <is>
          <t>Revisor B</t>
        </is>
      </c>
      <c r="D47" s="68" t="n"/>
      <c r="E47" s="138" t="n">
        <v>2024</v>
      </c>
      <c r="F47" s="68" t="inlineStr">
        <is>
          <t>Imagen</t>
        </is>
      </c>
      <c r="G47" s="68" t="inlineStr">
        <is>
          <t>No especificado</t>
        </is>
      </c>
      <c r="H47" s="68" t="inlineStr">
        <is>
          <t>https://doi.org/10.1007/s13755-024-00299-2</t>
        </is>
      </c>
      <c r="I47" s="67" t="inlineStr">
        <is>
          <t>A novel multi-modal model to assist the diagnosis of autism spectrum disorder using eye-tracking data</t>
        </is>
      </c>
      <c r="J47" s="68"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s="68" t="inlineStr">
        <is>
          <t>Supervised</t>
        </is>
      </c>
      <c r="L47" s="68" t="inlineStr">
        <is>
          <t>RNN/LSTM/GRU</t>
        </is>
      </c>
      <c r="M47" s="68" t="inlineStr">
        <is>
          <t>Classification (binary/multi-class; incl. ASD vs control)/ multi-class)</t>
        </is>
      </c>
      <c r="N47" s="68" t="inlineStr">
        <is>
          <t>diagnosis</t>
        </is>
      </c>
      <c r="O47" s="68" t="inlineStr">
        <is>
          <t>high</t>
        </is>
      </c>
      <c r="P47" s="68" t="n">
        <v>0</v>
      </c>
      <c r="Q47" s="68" t="n">
        <v>0</v>
      </c>
      <c r="R47" s="68" t="n">
        <v>1</v>
      </c>
      <c r="S47" s="68" t="n">
        <v>0</v>
      </c>
      <c r="T47" s="68" t="n">
        <v>0</v>
      </c>
      <c r="U47" s="68" t="n">
        <v>0</v>
      </c>
      <c r="V47" s="68" t="n">
        <v>0</v>
      </c>
      <c r="W47" s="68" t="n">
        <v>0</v>
      </c>
      <c r="X47" s="68" t="n">
        <v>0</v>
      </c>
      <c r="Y47" s="68" t="n">
        <v>1</v>
      </c>
      <c r="Z47" s="68" t="n">
        <v>0</v>
      </c>
      <c r="AA47" s="68" t="n">
        <v>1</v>
      </c>
      <c r="AB47" s="140" t="n">
        <v>1</v>
      </c>
      <c r="AC47" s="68" t="n">
        <v>0</v>
      </c>
      <c r="AD47" s="68" t="n">
        <v>0</v>
      </c>
      <c r="AE47" s="68" t="n">
        <v>0</v>
      </c>
      <c r="AF47" s="68" t="n">
        <v>0</v>
      </c>
      <c r="AG47" s="68" t="n">
        <v>1</v>
      </c>
      <c r="AH47" s="68" t="n">
        <v>1</v>
      </c>
      <c r="AI47" s="67" t="n">
        <v>0</v>
      </c>
      <c r="AJ47" s="140" t="n">
        <v>1</v>
      </c>
      <c r="AK47" s="140" t="n">
        <v>0</v>
      </c>
      <c r="AL47" s="67" t="inlineStr">
        <is>
          <t>Hybrid CNN-GRU-ANN; mapped to RNN/LSTM/GRU as main due to temporal sequence modeling</t>
        </is>
      </c>
      <c r="AM47" s="68" t="inlineStr">
        <is>
          <t>RB</t>
        </is>
      </c>
      <c r="AN47" s="68" t="inlineStr">
        <is>
          <t>Tomado completo desde archivo RB según asignación</t>
        </is>
      </c>
      <c r="AO47" s="68" t="n">
        <v>0</v>
      </c>
    </row>
    <row r="48" ht="28" customHeight="1">
      <c r="A48" s="138" t="n">
        <v>47</v>
      </c>
      <c r="B48" s="138" t="n">
        <v>48</v>
      </c>
      <c r="C48" s="68" t="inlineStr">
        <is>
          <t>Revisor A</t>
        </is>
      </c>
      <c r="D48" s="68" t="inlineStr">
        <is>
          <t>RA</t>
        </is>
      </c>
      <c r="E48" s="138" t="n">
        <v>2020</v>
      </c>
      <c r="F48" s="68" t="inlineStr">
        <is>
          <t>No especificado</t>
        </is>
      </c>
      <c r="G48" s="68" t="inlineStr">
        <is>
          <t>Machine Learning</t>
        </is>
      </c>
      <c r="H48" s="68" t="inlineStr">
        <is>
          <t>https://doi.org/10.1016/j.psychres.2020.113377</t>
        </is>
      </c>
      <c r="I48" s="67" t="inlineStr">
        <is>
          <t>A randomized controlled trial of 25 sessions comparing music therapy and music listening for children with autism spectrum disorder</t>
        </is>
      </c>
      <c r="J48" s="6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s="68" t="inlineStr">
        <is>
          <t>Supervised</t>
        </is>
      </c>
      <c r="L48" s="68" t="inlineStr">
        <is>
          <t>Other / Not clear</t>
        </is>
      </c>
      <c r="M48" s="68" t="inlineStr">
        <is>
          <t>Classification (ASD vs control / multi-class)</t>
        </is>
      </c>
      <c r="N48" s="68" t="inlineStr">
        <is>
          <t>Screening</t>
        </is>
      </c>
      <c r="O48" s="68" t="inlineStr">
        <is>
          <t>Low</t>
        </is>
      </c>
      <c r="P48" s="68" t="n">
        <v>0</v>
      </c>
      <c r="Q48" s="68" t="n">
        <v>0</v>
      </c>
      <c r="R48" s="68" t="n">
        <v>1</v>
      </c>
      <c r="S48" s="68" t="n">
        <v>0</v>
      </c>
      <c r="T48" s="68" t="n">
        <v>0</v>
      </c>
      <c r="U48" s="68" t="n">
        <v>0</v>
      </c>
      <c r="V48" s="68" t="n">
        <v>0</v>
      </c>
      <c r="W48" s="68" t="n">
        <v>0</v>
      </c>
      <c r="X48" s="68" t="n">
        <v>1</v>
      </c>
      <c r="Y48" s="68" t="n">
        <v>0</v>
      </c>
      <c r="Z48" s="68" t="n">
        <v>0</v>
      </c>
      <c r="AA48" s="68" t="n">
        <v>0</v>
      </c>
      <c r="AB48" s="140" t="n">
        <v>0</v>
      </c>
      <c r="AC48" s="68" t="n"/>
      <c r="AD48" s="68" t="n"/>
      <c r="AE48" s="68" t="n"/>
      <c r="AF48" s="68" t="n"/>
      <c r="AG48" s="68" t="n">
        <v>1</v>
      </c>
      <c r="AH48" s="68" t="n">
        <v>1</v>
      </c>
      <c r="AI48" s="67" t="n"/>
      <c r="AJ48" s="140" t="n"/>
      <c r="AK48" s="140" t="n"/>
      <c r="AL48" s="67" t="inlineStr">
        <is>
          <t>Posible desajuste título-abstract; el abstract describe detección por eye-tracking temporal.</t>
        </is>
      </c>
      <c r="AM48" s="68" t="inlineStr">
        <is>
          <t>RA</t>
        </is>
      </c>
      <c r="AN48" s="68" t="inlineStr">
        <is>
          <t>Tomado completo desde archivo RA según asignación</t>
        </is>
      </c>
      <c r="AO48" s="68" t="n">
        <v>0</v>
      </c>
    </row>
    <row r="49" ht="28" customHeight="1">
      <c r="A49" s="138" t="n">
        <v>48</v>
      </c>
      <c r="B49" s="138" t="n">
        <v>49</v>
      </c>
      <c r="C49" s="68" t="inlineStr">
        <is>
          <t>Revisor B</t>
        </is>
      </c>
      <c r="D49" s="68" t="n"/>
      <c r="E49" s="138" t="n">
        <v>2021</v>
      </c>
      <c r="F49" s="68" t="inlineStr">
        <is>
          <t>Señales fisiológicas</t>
        </is>
      </c>
      <c r="G49" s="68" t="inlineStr">
        <is>
          <t>Deep Learning</t>
        </is>
      </c>
      <c r="H49" s="68" t="inlineStr">
        <is>
          <t>https://doi.org/10.1007/978-3-030-93049-3_30</t>
        </is>
      </c>
      <c r="I49" s="67" t="inlineStr">
        <is>
          <t>A Triple-Pooling Graph Neural Network for\&amp;#xa0;Multi-scale Topological Learning of\&amp;#xa0;Brain Functional Connectivity: Application to\&amp;#xa0;ASD Diagnosis</t>
        </is>
      </c>
      <c r="J49" s="68"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s="68" t="inlineStr">
        <is>
          <t>Supervised</t>
        </is>
      </c>
      <c r="L49" s="68" t="inlineStr">
        <is>
          <t>Other</t>
        </is>
      </c>
      <c r="M49" s="68" t="inlineStr">
        <is>
          <t>Classification (binary/multi-class; incl. ASD vs control)/ multi-class)</t>
        </is>
      </c>
      <c r="N49" s="68" t="inlineStr">
        <is>
          <t>Diagnosis</t>
        </is>
      </c>
      <c r="O49" s="68" t="inlineStr">
        <is>
          <t>medium</t>
        </is>
      </c>
      <c r="P49" s="68" t="n">
        <v>1</v>
      </c>
      <c r="Q49" s="68" t="n">
        <v>0</v>
      </c>
      <c r="R49" s="68" t="n">
        <v>0</v>
      </c>
      <c r="S49" s="68" t="n">
        <v>0</v>
      </c>
      <c r="T49" s="68" t="n">
        <v>0</v>
      </c>
      <c r="U49" s="68" t="n">
        <v>0</v>
      </c>
      <c r="V49" s="68" t="n">
        <v>0</v>
      </c>
      <c r="W49" s="68" t="n">
        <v>0</v>
      </c>
      <c r="X49" s="68" t="n">
        <v>0</v>
      </c>
      <c r="Y49" s="68" t="n">
        <v>0</v>
      </c>
      <c r="Z49" s="68" t="n">
        <v>0</v>
      </c>
      <c r="AA49" s="68" t="n">
        <v>0</v>
      </c>
      <c r="AB49" s="140" t="n">
        <v>1</v>
      </c>
      <c r="AC49" s="68" t="n">
        <v>0</v>
      </c>
      <c r="AD49" s="68" t="n">
        <v>0</v>
      </c>
      <c r="AE49" s="68" t="n">
        <v>0</v>
      </c>
      <c r="AF49" s="68" t="n">
        <v>0</v>
      </c>
      <c r="AG49" s="68" t="n">
        <v>0</v>
      </c>
      <c r="AH49" s="68" t="n">
        <v>1</v>
      </c>
      <c r="AI49" s="67" t="n">
        <v>0</v>
      </c>
      <c r="AJ49" s="140" t="n">
        <v>1</v>
      </c>
      <c r="AK49" s="140" t="n">
        <v>0</v>
      </c>
      <c r="AL49" s="67" t="inlineStr">
        <is>
          <t>Graph Neural Network (TPGNN) for rs-fMRI functional connectivity; mapped to Other (GNN not in list)</t>
        </is>
      </c>
      <c r="AM49" s="68" t="inlineStr">
        <is>
          <t>RB</t>
        </is>
      </c>
      <c r="AN49" s="68" t="inlineStr">
        <is>
          <t>Tomado completo desde archivo RB según asignación</t>
        </is>
      </c>
      <c r="AO49" s="68" t="n">
        <v>0</v>
      </c>
    </row>
    <row r="50" ht="28" customHeight="1">
      <c r="A50" s="138" t="n">
        <v>49</v>
      </c>
      <c r="B50" s="138" t="n">
        <v>51</v>
      </c>
      <c r="C50" s="68" t="inlineStr">
        <is>
          <t>Revisor A</t>
        </is>
      </c>
      <c r="D50" s="68" t="inlineStr">
        <is>
          <t>RA</t>
        </is>
      </c>
      <c r="E50" s="138" t="n">
        <v>2024</v>
      </c>
      <c r="F50" s="68" t="inlineStr">
        <is>
          <t>Multimodal</t>
        </is>
      </c>
      <c r="G50" s="68" t="inlineStr">
        <is>
          <t>No especificado</t>
        </is>
      </c>
      <c r="H50" s="68" t="inlineStr">
        <is>
          <t>https://doi.org/10.1007/s12539-024-00651-w</t>
        </is>
      </c>
      <c r="I50" s="67" t="inlineStr">
        <is>
          <t>Bilinear Perceptual Fusion Algorithm Based on Brain Functional and Structural Data for ASD Diagnosis and Regions of Interest Identification</t>
        </is>
      </c>
      <c r="J50" s="68"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s="68" t="inlineStr">
        <is>
          <t>Supervised</t>
        </is>
      </c>
      <c r="L50" s="68" t="inlineStr">
        <is>
          <t>CNN</t>
        </is>
      </c>
      <c r="M50" s="68" t="inlineStr">
        <is>
          <t>Classification (ASD vs control / multi-class)</t>
        </is>
      </c>
      <c r="N50" s="68" t="inlineStr">
        <is>
          <t>Diagnosis</t>
        </is>
      </c>
      <c r="O50" s="68" t="inlineStr">
        <is>
          <t>High</t>
        </is>
      </c>
      <c r="P50" s="68" t="n">
        <v>1</v>
      </c>
      <c r="Q50" s="68" t="n">
        <v>0</v>
      </c>
      <c r="R50" s="68" t="n">
        <v>0</v>
      </c>
      <c r="S50" s="68" t="n">
        <v>0</v>
      </c>
      <c r="T50" s="68" t="n">
        <v>0</v>
      </c>
      <c r="U50" s="68" t="n">
        <v>0</v>
      </c>
      <c r="V50" s="68" t="n">
        <v>0</v>
      </c>
      <c r="W50" s="68" t="n">
        <v>0</v>
      </c>
      <c r="X50" s="68" t="n">
        <v>0</v>
      </c>
      <c r="Y50" s="68" t="n">
        <v>1</v>
      </c>
      <c r="Z50" s="68" t="n">
        <v>0</v>
      </c>
      <c r="AA50" s="68" t="n">
        <v>0</v>
      </c>
      <c r="AB50" s="140" t="n">
        <v>1</v>
      </c>
      <c r="AC50" s="68" t="n"/>
      <c r="AD50" s="68" t="n"/>
      <c r="AE50" s="68" t="n"/>
      <c r="AF50" s="68" t="n"/>
      <c r="AG50" s="68" t="n">
        <v>1</v>
      </c>
      <c r="AH50" s="68" t="n">
        <v>1</v>
      </c>
      <c r="AI50" s="67" t="n"/>
      <c r="AJ50" s="140" t="n"/>
      <c r="AK50" s="140" t="n"/>
      <c r="AL50" s="67" t="inlineStr">
        <is>
          <t>Fusión multimodal de datos cerebrales estructurales/funcionales; arquitectura GCN fuera del codebook.</t>
        </is>
      </c>
      <c r="AM50" s="68" t="inlineStr">
        <is>
          <t>RA</t>
        </is>
      </c>
      <c r="AN50" s="68" t="inlineStr">
        <is>
          <t>Tomado completo desde archivo RA según asignación</t>
        </is>
      </c>
      <c r="AO50" s="68" t="n">
        <v>0</v>
      </c>
    </row>
    <row r="51" ht="28" customHeight="1">
      <c r="A51" s="138" t="n">
        <v>50</v>
      </c>
      <c r="B51" s="138" t="n">
        <v>52</v>
      </c>
      <c r="C51" s="68" t="inlineStr">
        <is>
          <t>Revisor A</t>
        </is>
      </c>
      <c r="D51" s="68" t="inlineStr">
        <is>
          <t>RA</t>
        </is>
      </c>
      <c r="E51" s="138" t="n">
        <v>2023</v>
      </c>
      <c r="F51" s="68" t="inlineStr">
        <is>
          <t>Señales fisiológicas</t>
        </is>
      </c>
      <c r="G51" s="68" t="inlineStr">
        <is>
          <t>Híbrido</t>
        </is>
      </c>
      <c r="H51" s="68" t="inlineStr">
        <is>
          <t>https://doi.org/10.1177/09544119221141751</t>
        </is>
      </c>
      <c r="I51" s="67" t="inlineStr">
        <is>
          <t>Computer-aided diagnosis of autism spectrum disorder from EEG signals using deep learning with FAWT and multiscale permutation entropy features</t>
        </is>
      </c>
      <c r="J51" s="68"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s="68" t="inlineStr">
        <is>
          <t>Supervised</t>
        </is>
      </c>
      <c r="L51" s="68" t="inlineStr">
        <is>
          <t>CNN</t>
        </is>
      </c>
      <c r="M51" s="68" t="inlineStr">
        <is>
          <t>Classification (ASD vs control / multi-class)</t>
        </is>
      </c>
      <c r="N51" s="68" t="inlineStr">
        <is>
          <t>Diagnosis</t>
        </is>
      </c>
      <c r="O51" s="68" t="inlineStr">
        <is>
          <t>High</t>
        </is>
      </c>
      <c r="P51" s="68" t="n">
        <v>0</v>
      </c>
      <c r="Q51" s="68" t="n">
        <v>1</v>
      </c>
      <c r="R51" s="68" t="n">
        <v>0</v>
      </c>
      <c r="S51" s="68" t="n">
        <v>0</v>
      </c>
      <c r="T51" s="68" t="n">
        <v>0</v>
      </c>
      <c r="U51" s="68" t="n">
        <v>0</v>
      </c>
      <c r="V51" s="68" t="n">
        <v>0</v>
      </c>
      <c r="W51" s="68" t="n">
        <v>0</v>
      </c>
      <c r="X51" s="68" t="n">
        <v>0</v>
      </c>
      <c r="Y51" s="68" t="n">
        <v>1</v>
      </c>
      <c r="Z51" s="68" t="n">
        <v>0</v>
      </c>
      <c r="AA51" s="68" t="n">
        <v>0</v>
      </c>
      <c r="AB51" s="140" t="n">
        <v>1</v>
      </c>
      <c r="AC51" s="68" t="n"/>
      <c r="AD51" s="68" t="n"/>
      <c r="AE51" s="68" t="n"/>
      <c r="AF51" s="68" t="n"/>
      <c r="AG51" s="68" t="n">
        <v>0</v>
      </c>
      <c r="AH51" s="68" t="n">
        <v>1</v>
      </c>
      <c r="AI51" s="67" t="n"/>
      <c r="AJ51" s="140" t="n"/>
      <c r="AK51" s="140" t="n"/>
      <c r="AL51" s="67" t="n"/>
      <c r="AM51" s="68" t="inlineStr">
        <is>
          <t>RA</t>
        </is>
      </c>
      <c r="AN51" s="68" t="inlineStr">
        <is>
          <t>Tomado completo desde archivo RA según asignación</t>
        </is>
      </c>
      <c r="AO51" s="68" t="n">
        <v>0</v>
      </c>
    </row>
    <row r="52" ht="28" customHeight="1">
      <c r="A52" s="138" t="n">
        <v>51</v>
      </c>
      <c r="B52" s="138" t="n">
        <v>53</v>
      </c>
      <c r="C52" s="68" t="inlineStr">
        <is>
          <t>Revisor B</t>
        </is>
      </c>
      <c r="D52" s="68" t="n"/>
      <c r="E52" s="138" t="n">
        <v>2023</v>
      </c>
      <c r="F52" s="68" t="inlineStr">
        <is>
          <t>No especificado</t>
        </is>
      </c>
      <c r="G52" s="68" t="inlineStr">
        <is>
          <t>Machine Learning</t>
        </is>
      </c>
      <c r="H52" s="68" t="inlineStr">
        <is>
          <t>https://doi.org/10.1002/AUR.2912</t>
        </is>
      </c>
      <c r="I52" s="67" t="inlineStr">
        <is>
          <t>Development and validation of a machine learning-based tool to predict autism among children</t>
        </is>
      </c>
      <c r="J52" s="68"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s="68" t="inlineStr">
        <is>
          <t>Supervised</t>
        </is>
      </c>
      <c r="L52" s="68" t="inlineStr">
        <is>
          <t>Logistic Regression</t>
        </is>
      </c>
      <c r="M52" s="68" t="inlineStr">
        <is>
          <t>Prediction (time-to-event / prognosis)</t>
        </is>
      </c>
      <c r="N52" s="68" t="inlineStr">
        <is>
          <t>diagnosis</t>
        </is>
      </c>
      <c r="O52" s="68" t="inlineStr">
        <is>
          <t>high</t>
        </is>
      </c>
      <c r="P52" s="68" t="n">
        <v>1</v>
      </c>
      <c r="Q52" s="68" t="n">
        <v>0</v>
      </c>
      <c r="R52" s="68" t="n">
        <v>0</v>
      </c>
      <c r="S52" s="68" t="n">
        <v>0</v>
      </c>
      <c r="T52" s="68" t="n">
        <v>0</v>
      </c>
      <c r="U52" s="68" t="n">
        <v>0</v>
      </c>
      <c r="V52" s="68" t="n">
        <v>0</v>
      </c>
      <c r="W52" s="68" t="n">
        <v>0</v>
      </c>
      <c r="X52" s="68" t="n">
        <v>0</v>
      </c>
      <c r="Y52" s="68" t="n">
        <v>1</v>
      </c>
      <c r="Z52" s="68" t="n">
        <v>0</v>
      </c>
      <c r="AA52" s="68" t="n">
        <v>0</v>
      </c>
      <c r="AB52" s="140" t="n">
        <v>1</v>
      </c>
      <c r="AC52" s="68" t="n">
        <v>0</v>
      </c>
      <c r="AD52" s="68" t="n">
        <v>0</v>
      </c>
      <c r="AE52" s="68" t="n">
        <v>0</v>
      </c>
      <c r="AF52" s="68" t="n">
        <v>0</v>
      </c>
      <c r="AG52" s="68" t="n">
        <v>0</v>
      </c>
      <c r="AH52" s="68" t="n">
        <v>1</v>
      </c>
      <c r="AI52" s="67" t="n">
        <v>0</v>
      </c>
      <c r="AJ52" s="140" t="n">
        <v>1</v>
      </c>
      <c r="AK52" s="140" t="n">
        <v>0</v>
      </c>
      <c r="AL52" s="67" t="inlineStr">
        <is>
          <t>También entrenan Gradient Boosted Trees (XGBoost/GBDT) y reportan desempeño comparable en validación.</t>
        </is>
      </c>
      <c r="AM52" s="68" t="inlineStr">
        <is>
          <t>RB</t>
        </is>
      </c>
      <c r="AN52" s="68" t="inlineStr">
        <is>
          <t>Tomado completo desde archivo RB según asignación</t>
        </is>
      </c>
      <c r="AO52" s="68" t="n">
        <v>0</v>
      </c>
    </row>
    <row r="53" ht="28" customHeight="1">
      <c r="A53" s="138" t="n">
        <v>52</v>
      </c>
      <c r="B53" s="138" t="n">
        <v>54</v>
      </c>
      <c r="C53" s="68" t="inlineStr">
        <is>
          <t>Revisor B</t>
        </is>
      </c>
      <c r="D53" s="68" t="n"/>
      <c r="E53" s="138" t="n">
        <v>2015</v>
      </c>
      <c r="F53" s="68" t="inlineStr">
        <is>
          <t>Señales fisiológicas</t>
        </is>
      </c>
      <c r="G53" s="68" t="inlineStr">
        <is>
          <t>Machine Learning</t>
        </is>
      </c>
      <c r="H53" s="68" t="inlineStr">
        <is>
          <t>https://doi.org/10.1016/j.nicl.2015.04.002</t>
        </is>
      </c>
      <c r="I53" s="67" t="inlineStr">
        <is>
          <t>Diagnostic classification of intrinsic functional connectivity highlights somatosensory, default mode, and visual regions in autism</t>
        </is>
      </c>
      <c r="J53" s="68"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s="68" t="inlineStr">
        <is>
          <t>Supervised</t>
        </is>
      </c>
      <c r="L53" s="68" t="inlineStr">
        <is>
          <t>Random Forest</t>
        </is>
      </c>
      <c r="M53" s="68" t="inlineStr">
        <is>
          <t>Classification (binary/multi-class; incl. ASD vs control)/ multi-class)</t>
        </is>
      </c>
      <c r="N53" s="68" t="inlineStr">
        <is>
          <t>diagnosis</t>
        </is>
      </c>
      <c r="O53" s="68" t="inlineStr">
        <is>
          <t>high</t>
        </is>
      </c>
      <c r="P53" s="68" t="n">
        <v>0</v>
      </c>
      <c r="Q53" s="68" t="n">
        <v>0</v>
      </c>
      <c r="R53" s="68" t="n">
        <v>1</v>
      </c>
      <c r="S53" s="68" t="n">
        <v>0</v>
      </c>
      <c r="T53" s="68" t="n">
        <v>0</v>
      </c>
      <c r="U53" s="68" t="n">
        <v>0</v>
      </c>
      <c r="V53" s="68" t="n">
        <v>0</v>
      </c>
      <c r="W53" s="68" t="n">
        <v>0</v>
      </c>
      <c r="X53" s="68" t="n">
        <v>0</v>
      </c>
      <c r="Y53" s="68" t="n">
        <v>1</v>
      </c>
      <c r="Z53" s="68" t="n">
        <v>1</v>
      </c>
      <c r="AA53" s="68" t="n">
        <v>1</v>
      </c>
      <c r="AB53" s="140" t="n">
        <v>1</v>
      </c>
      <c r="AC53" s="68" t="n">
        <v>0</v>
      </c>
      <c r="AD53" s="68" t="n">
        <v>0</v>
      </c>
      <c r="AE53" s="68" t="n">
        <v>0</v>
      </c>
      <c r="AF53" s="68" t="n">
        <v>0</v>
      </c>
      <c r="AG53" s="68" t="n">
        <v>0</v>
      </c>
      <c r="AH53" s="68" t="n">
        <v>1</v>
      </c>
      <c r="AI53" s="67" t="n">
        <v>0</v>
      </c>
      <c r="AJ53" s="140" t="n">
        <v>0</v>
      </c>
      <c r="AK53" s="140" t="n">
        <v>0</v>
      </c>
      <c r="AL53" s="67" t="n"/>
      <c r="AM53" s="68" t="inlineStr">
        <is>
          <t>RB</t>
        </is>
      </c>
      <c r="AN53" s="68" t="inlineStr">
        <is>
          <t>Tomado completo desde archivo RB según asignación</t>
        </is>
      </c>
      <c r="AO53" s="68" t="n">
        <v>0</v>
      </c>
    </row>
    <row r="54" ht="28" customHeight="1">
      <c r="A54" s="138" t="n">
        <v>53</v>
      </c>
      <c r="B54" s="138" t="n">
        <v>56</v>
      </c>
      <c r="C54" s="68" t="inlineStr">
        <is>
          <t>Revisor B</t>
        </is>
      </c>
      <c r="D54" s="68" t="n"/>
      <c r="E54" s="138" t="n">
        <v>2023</v>
      </c>
      <c r="F54" s="68" t="inlineStr">
        <is>
          <t>Imagen</t>
        </is>
      </c>
      <c r="G54" s="68" t="inlineStr">
        <is>
          <t>Deep Learning</t>
        </is>
      </c>
      <c r="H54" s="68" t="inlineStr">
        <is>
          <t>https://doi.org/10.1038/s41380-022-01917-9</t>
        </is>
      </c>
      <c r="I54" s="67" t="inlineStr">
        <is>
          <t>Epigenomic signatures reveal mechanistic clues and predictive markers for autism spectrum disorder</t>
        </is>
      </c>
      <c r="J54" s="68"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s="68" t="n"/>
      <c r="L54" s="68" t="n"/>
      <c r="M54" s="68" t="n"/>
      <c r="N54" s="68" t="n"/>
      <c r="O54" s="68" t="n"/>
      <c r="P54" s="68" t="n"/>
      <c r="Q54" s="68" t="n"/>
      <c r="R54" s="68" t="n"/>
      <c r="S54" s="68" t="n"/>
      <c r="T54" s="68" t="n"/>
      <c r="U54" s="68" t="n"/>
      <c r="V54" s="68" t="n"/>
      <c r="W54" s="68" t="n"/>
      <c r="X54" s="68" t="n"/>
      <c r="Y54" s="68" t="n"/>
      <c r="Z54" s="68" t="n"/>
      <c r="AA54" s="68" t="n"/>
      <c r="AB54" s="140" t="n">
        <v>0</v>
      </c>
      <c r="AC54" s="68" t="n">
        <v>0</v>
      </c>
      <c r="AD54" s="68" t="n">
        <v>0</v>
      </c>
      <c r="AE54" s="68" t="n">
        <v>0</v>
      </c>
      <c r="AF54" s="68" t="n">
        <v>0</v>
      </c>
      <c r="AG54" s="68" t="n"/>
      <c r="AH54" s="68" t="n"/>
      <c r="AI54" s="67" t="n"/>
      <c r="AJ54" s="140" t="n">
        <v>0</v>
      </c>
      <c r="AK54" s="140" t="n"/>
      <c r="AL54" s="67" t="inlineStr">
        <is>
          <t>Sin señal explícita Q3 en título/abstract.</t>
        </is>
      </c>
      <c r="AM54" s="68" t="inlineStr">
        <is>
          <t>RA_fallback</t>
        </is>
      </c>
      <c r="AN54" s="68" t="inlineStr">
        <is>
          <t>Fallback a RA porque el ID no está en RB</t>
        </is>
      </c>
      <c r="AO54" s="68" t="n">
        <v>1</v>
      </c>
    </row>
    <row r="55" ht="28" customHeight="1">
      <c r="A55" s="138" t="n">
        <v>54</v>
      </c>
      <c r="B55" s="138" t="n">
        <v>57</v>
      </c>
      <c r="C55" s="68" t="inlineStr">
        <is>
          <t>Revisor A</t>
        </is>
      </c>
      <c r="D55" s="68" t="inlineStr">
        <is>
          <t>RA</t>
        </is>
      </c>
      <c r="E55" s="138" t="n">
        <v>2024</v>
      </c>
      <c r="F55" s="68" t="inlineStr">
        <is>
          <t>Texto · NLP</t>
        </is>
      </c>
      <c r="G55" s="68" t="inlineStr">
        <is>
          <t>Machine Learning</t>
        </is>
      </c>
      <c r="H55" s="68" t="inlineStr">
        <is>
          <t>https://doi.org/10.1007/s00521-024-09905-6</t>
        </is>
      </c>
      <c r="I55" s="67" t="inlineStr">
        <is>
          <t>Evaluation and benchmarking of hybrid machine learning models for autism spectrum disorder diagnosis using a 2-tuple linguistic neutrosophic fuzzy sets-based decision-making model</t>
        </is>
      </c>
      <c r="J55" s="68"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s="68" t="inlineStr">
        <is>
          <t>Supervised</t>
        </is>
      </c>
      <c r="L55" s="68" t="inlineStr">
        <is>
          <t>Decision Tree</t>
        </is>
      </c>
      <c r="M55" s="68" t="inlineStr">
        <is>
          <t>Classification (ASD vs control / multi-class)</t>
        </is>
      </c>
      <c r="N55" s="68" t="inlineStr">
        <is>
          <t>Diagnosis</t>
        </is>
      </c>
      <c r="O55" s="68" t="inlineStr">
        <is>
          <t>Medium</t>
        </is>
      </c>
      <c r="P55" s="68" t="n">
        <v>0</v>
      </c>
      <c r="Q55" s="68" t="n">
        <v>0</v>
      </c>
      <c r="R55" s="68" t="n">
        <v>0</v>
      </c>
      <c r="S55" s="68" t="n">
        <v>0</v>
      </c>
      <c r="T55" s="68" t="n">
        <v>1</v>
      </c>
      <c r="U55" s="68" t="n">
        <v>0</v>
      </c>
      <c r="V55" s="68" t="n">
        <v>0</v>
      </c>
      <c r="W55" s="68" t="n">
        <v>0</v>
      </c>
      <c r="X55" s="68" t="n">
        <v>0</v>
      </c>
      <c r="Y55" s="68" t="n">
        <v>1</v>
      </c>
      <c r="Z55" s="68" t="n">
        <v>0</v>
      </c>
      <c r="AA55" s="68" t="n">
        <v>0</v>
      </c>
      <c r="AB55" s="140" t="n">
        <v>1</v>
      </c>
      <c r="AC55" s="68" t="n"/>
      <c r="AD55" s="68" t="n"/>
      <c r="AE55" s="68" t="n"/>
      <c r="AF55" s="68" t="n"/>
      <c r="AG55" s="68" t="n">
        <v>1</v>
      </c>
      <c r="AH55" s="68" t="n">
        <v>1</v>
      </c>
      <c r="AI55" s="67" t="n"/>
      <c r="AJ55" s="140" t="n"/>
      <c r="AK55" s="140" t="n"/>
      <c r="AL55" s="67" t="inlineStr">
        <is>
          <t>Algoritmo principal no explícito o fuera del codebook; Confirmar algoritmo principal en full-text; Se comparan varios modelos; se eligió el principal/mejor reportado</t>
        </is>
      </c>
      <c r="AM55" s="68" t="inlineStr">
        <is>
          <t>RA</t>
        </is>
      </c>
      <c r="AN55" s="68" t="inlineStr">
        <is>
          <t>Tomado completo desde archivo RA según asignación</t>
        </is>
      </c>
      <c r="AO55" s="68" t="n">
        <v>0</v>
      </c>
    </row>
    <row r="56" ht="28" customHeight="1">
      <c r="A56" s="138" t="n">
        <v>55</v>
      </c>
      <c r="B56" s="138" t="n">
        <v>58</v>
      </c>
      <c r="C56" s="68" t="inlineStr">
        <is>
          <t>Revisor B</t>
        </is>
      </c>
      <c r="D56" s="68" t="n"/>
      <c r="E56" s="138" t="n">
        <v>2021</v>
      </c>
      <c r="F56" s="68" t="inlineStr">
        <is>
          <t>No especificado</t>
        </is>
      </c>
      <c r="G56" s="68" t="inlineStr">
        <is>
          <t>Machine Learning</t>
        </is>
      </c>
      <c r="H56" s="68" t="inlineStr">
        <is>
          <t>https://doi.org/10.1007/978-3-030-88163-4_7</t>
        </is>
      </c>
      <c r="I56" s="67" t="inlineStr">
        <is>
          <t>Event Related Potential Analysis Using Machine Learning to Predict Diagnostic Outcome of Autism Spectrum Disorder</t>
        </is>
      </c>
      <c r="J56" s="68"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s="68" t="inlineStr">
        <is>
          <t>Supervised</t>
        </is>
      </c>
      <c r="L56" s="68" t="inlineStr">
        <is>
          <t>Decision Tree</t>
        </is>
      </c>
      <c r="M56" s="68" t="inlineStr">
        <is>
          <t>Prediction (time-to-event / prognosis)</t>
        </is>
      </c>
      <c r="N56" s="68" t="inlineStr">
        <is>
          <t>diagnosis</t>
        </is>
      </c>
      <c r="O56" s="68" t="inlineStr">
        <is>
          <t>high</t>
        </is>
      </c>
      <c r="P56" s="68" t="n">
        <v>1</v>
      </c>
      <c r="Q56" s="68" t="n">
        <v>0</v>
      </c>
      <c r="R56" s="68" t="n">
        <v>0</v>
      </c>
      <c r="S56" s="68" t="n">
        <v>0</v>
      </c>
      <c r="T56" s="68" t="n">
        <v>0</v>
      </c>
      <c r="U56" s="68" t="n">
        <v>0</v>
      </c>
      <c r="V56" s="68" t="n">
        <v>0</v>
      </c>
      <c r="W56" s="68" t="n">
        <v>0</v>
      </c>
      <c r="X56" s="68" t="n">
        <v>0</v>
      </c>
      <c r="Y56" s="68" t="n">
        <v>1</v>
      </c>
      <c r="Z56" s="68" t="n">
        <v>0</v>
      </c>
      <c r="AA56" s="68" t="n">
        <v>0</v>
      </c>
      <c r="AB56" s="140" t="n">
        <v>1</v>
      </c>
      <c r="AC56" s="68" t="n">
        <v>0</v>
      </c>
      <c r="AD56" s="68" t="n">
        <v>0</v>
      </c>
      <c r="AE56" s="68" t="n">
        <v>0</v>
      </c>
      <c r="AF56" s="68" t="n">
        <v>1</v>
      </c>
      <c r="AG56" s="68" t="n">
        <v>0</v>
      </c>
      <c r="AH56" s="68" t="n">
        <v>1</v>
      </c>
      <c r="AI56" s="67" t="n">
        <v>0</v>
      </c>
      <c r="AJ56" s="140" t="n">
        <v>1</v>
      </c>
      <c r="AK56" s="140" t="n">
        <v>1</v>
      </c>
      <c r="AL56" s="67" t="n"/>
      <c r="AM56" s="68" t="inlineStr">
        <is>
          <t>RB</t>
        </is>
      </c>
      <c r="AN56" s="68" t="inlineStr">
        <is>
          <t>Tomado completo desde archivo RB según asignación</t>
        </is>
      </c>
      <c r="AO56" s="68" t="n">
        <v>0</v>
      </c>
    </row>
    <row r="57" ht="28" customHeight="1">
      <c r="A57" s="138" t="n">
        <v>56</v>
      </c>
      <c r="B57" s="138" t="n">
        <v>59</v>
      </c>
      <c r="C57" s="68" t="inlineStr">
        <is>
          <t>Revisor B</t>
        </is>
      </c>
      <c r="D57" s="68" t="n"/>
      <c r="E57" s="138" t="n">
        <v>2019</v>
      </c>
      <c r="F57" s="68" t="inlineStr">
        <is>
          <t>Multimodal</t>
        </is>
      </c>
      <c r="G57" s="68" t="inlineStr">
        <is>
          <t>Machine Learning</t>
        </is>
      </c>
      <c r="H57" s="68" t="inlineStr">
        <is>
          <t>https://doi.org/10.1089/brain.2019.0689</t>
        </is>
      </c>
      <c r="I57" s="67" t="inlineStr">
        <is>
          <t>Functional Connectivities Are More Informative Than Anatomical Variables in Diagnostic Classification of Autism</t>
        </is>
      </c>
      <c r="J57" s="68"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s="68" t="inlineStr">
        <is>
          <t>Supervised</t>
        </is>
      </c>
      <c r="L57" s="68" t="inlineStr">
        <is>
          <t>Random Forest</t>
        </is>
      </c>
      <c r="M57" s="68" t="inlineStr">
        <is>
          <t>Classification (binary/multi-class; incl. ASD vs control)/ multi-class)</t>
        </is>
      </c>
      <c r="N57" s="68" t="inlineStr">
        <is>
          <t>monitoring_intervention</t>
        </is>
      </c>
      <c r="O57" s="68" t="inlineStr">
        <is>
          <t>high</t>
        </is>
      </c>
      <c r="P57" s="68" t="n">
        <v>0</v>
      </c>
      <c r="Q57" s="68" t="n">
        <v>0</v>
      </c>
      <c r="R57" s="68" t="n">
        <v>0</v>
      </c>
      <c r="S57" s="68" t="n">
        <v>0</v>
      </c>
      <c r="T57" s="68" t="n">
        <v>0</v>
      </c>
      <c r="U57" s="68" t="n">
        <v>1</v>
      </c>
      <c r="V57" s="68" t="n">
        <v>0</v>
      </c>
      <c r="W57" s="68" t="n">
        <v>0</v>
      </c>
      <c r="X57" s="68" t="n">
        <v>0</v>
      </c>
      <c r="Y57" s="68" t="n">
        <v>0</v>
      </c>
      <c r="Z57" s="68" t="n">
        <v>0</v>
      </c>
      <c r="AA57" s="68" t="n">
        <v>1</v>
      </c>
      <c r="AB57" s="140" t="n">
        <v>1</v>
      </c>
      <c r="AC57" s="68" t="n">
        <v>0</v>
      </c>
      <c r="AD57" s="68" t="n">
        <v>0</v>
      </c>
      <c r="AE57" s="68" t="n">
        <v>0</v>
      </c>
      <c r="AF57" s="68" t="n">
        <v>0</v>
      </c>
      <c r="AG57" s="68" t="n">
        <v>1</v>
      </c>
      <c r="AH57" s="68" t="n">
        <v>1</v>
      </c>
      <c r="AI57" s="67" t="n">
        <v>0</v>
      </c>
      <c r="AJ57" s="140" t="n">
        <v>1</v>
      </c>
      <c r="AK57" s="140" t="n">
        <v>0</v>
      </c>
      <c r="AL57" s="67" t="n"/>
      <c r="AM57" s="68" t="inlineStr">
        <is>
          <t>RB</t>
        </is>
      </c>
      <c r="AN57" s="68" t="inlineStr">
        <is>
          <t>Tomado completo desde archivo RB según asignación</t>
        </is>
      </c>
      <c r="AO57" s="68" t="n">
        <v>0</v>
      </c>
    </row>
    <row r="58" ht="28" customHeight="1">
      <c r="A58" s="138" t="n">
        <v>57</v>
      </c>
      <c r="B58" s="138" t="n">
        <v>60</v>
      </c>
      <c r="C58" s="68" t="inlineStr">
        <is>
          <t>Revisor A</t>
        </is>
      </c>
      <c r="D58" s="68" t="inlineStr">
        <is>
          <t>RA</t>
        </is>
      </c>
      <c r="E58" s="138" t="n">
        <v>2017</v>
      </c>
      <c r="F58" s="68" t="inlineStr">
        <is>
          <t>No especificado</t>
        </is>
      </c>
      <c r="G58" s="68" t="inlineStr">
        <is>
          <t>Deep Learning</t>
        </is>
      </c>
      <c r="H58" s="68" t="inlineStr">
        <is>
          <t>https://doi.org/10.1016/j.eurpsy.2017.02.198</t>
        </is>
      </c>
      <c r="I58" s="67" t="inlineStr">
        <is>
          <t>Hyperuricemia and Metabolic Adverse Effect in Children and Adolescents with Autism Spectrum Disorder Treated with Risperidone</t>
        </is>
      </c>
      <c r="J58" s="6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s="68" t="inlineStr">
        <is>
          <t>Supervised</t>
        </is>
      </c>
      <c r="L58" s="68" t="inlineStr">
        <is>
          <t>Other / Not clear</t>
        </is>
      </c>
      <c r="M58" s="68" t="inlineStr">
        <is>
          <t>Regression (score / severity / risk)</t>
        </is>
      </c>
      <c r="N58" s="68" t="inlineStr">
        <is>
          <t>Monitoring/intervention</t>
        </is>
      </c>
      <c r="O58" s="68" t="inlineStr">
        <is>
          <t>High</t>
        </is>
      </c>
      <c r="P58" s="68" t="n">
        <v>0</v>
      </c>
      <c r="Q58" s="68" t="n">
        <v>0</v>
      </c>
      <c r="R58" s="68" t="n">
        <v>0</v>
      </c>
      <c r="S58" s="68" t="n">
        <v>0</v>
      </c>
      <c r="T58" s="68" t="n">
        <v>1</v>
      </c>
      <c r="U58" s="68" t="n">
        <v>1</v>
      </c>
      <c r="V58" s="68" t="n">
        <v>0</v>
      </c>
      <c r="W58" s="68" t="n">
        <v>0</v>
      </c>
      <c r="X58" s="68" t="n">
        <v>0</v>
      </c>
      <c r="Y58" s="68" t="n">
        <v>0</v>
      </c>
      <c r="Z58" s="68" t="n">
        <v>0</v>
      </c>
      <c r="AA58" s="68" t="n">
        <v>1</v>
      </c>
      <c r="AB58" s="140" t="n">
        <v>0</v>
      </c>
      <c r="AC58" s="68" t="n"/>
      <c r="AD58" s="68" t="n"/>
      <c r="AE58" s="68" t="n"/>
      <c r="AF58" s="68" t="n"/>
      <c r="AG58" s="68" t="n">
        <v>1</v>
      </c>
      <c r="AH58" s="68" t="n">
        <v>2</v>
      </c>
      <c r="AI58" s="67" t="n"/>
      <c r="AJ58" s="140" t="n"/>
      <c r="AK58" s="140" t="n"/>
      <c r="AL58" s="67" t="inlineStr">
        <is>
          <t>Estudio principalmente clínico/estadístico sobre efectos metabólicos de risperidona; relevancia de IA ambigua.</t>
        </is>
      </c>
      <c r="AM58" s="68" t="inlineStr">
        <is>
          <t>RA</t>
        </is>
      </c>
      <c r="AN58" s="68" t="inlineStr">
        <is>
          <t>Tomado completo desde archivo RA según asignación</t>
        </is>
      </c>
      <c r="AO58" s="68" t="n">
        <v>0</v>
      </c>
    </row>
    <row r="59" ht="28" customHeight="1">
      <c r="A59" s="138" t="n">
        <v>58</v>
      </c>
      <c r="B59" s="138" t="n">
        <v>61</v>
      </c>
      <c r="C59" s="68" t="inlineStr">
        <is>
          <t>Revisor B</t>
        </is>
      </c>
      <c r="D59" s="68" t="n"/>
      <c r="E59" s="138" t="n">
        <v>2022</v>
      </c>
      <c r="F59" s="68" t="inlineStr">
        <is>
          <t>Imagen</t>
        </is>
      </c>
      <c r="G59" s="68" t="inlineStr">
        <is>
          <t>Deep Learning</t>
        </is>
      </c>
      <c r="H59" s="68" t="inlineStr">
        <is>
          <t>https://doi.org/10.1007/s12539-022-00510-6</t>
        </is>
      </c>
      <c r="I59" s="67" t="inlineStr">
        <is>
          <t>Identifying Visual Attention Features Accurately Discerning Between Autism and Typically Developing: a Deep Learning Framework</t>
        </is>
      </c>
      <c r="J59" s="68"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s="68" t="inlineStr">
        <is>
          <t>Supervised</t>
        </is>
      </c>
      <c r="L59" s="68" t="inlineStr">
        <is>
          <t>CNN</t>
        </is>
      </c>
      <c r="M59" s="68" t="inlineStr">
        <is>
          <t>Classification (binary/multi-class; incl. ASD vs control)/ multi-class)</t>
        </is>
      </c>
      <c r="N59" s="68" t="inlineStr">
        <is>
          <t>monitoring_intervention</t>
        </is>
      </c>
      <c r="O59" s="68" t="inlineStr">
        <is>
          <t>medium</t>
        </is>
      </c>
      <c r="P59" s="68" t="n">
        <v>0</v>
      </c>
      <c r="Q59" s="68" t="n">
        <v>0</v>
      </c>
      <c r="R59" s="68" t="n">
        <v>0</v>
      </c>
      <c r="S59" s="68" t="n">
        <v>0</v>
      </c>
      <c r="T59" s="68" t="n">
        <v>0</v>
      </c>
      <c r="U59" s="68" t="n">
        <v>0</v>
      </c>
      <c r="V59" s="68" t="n">
        <v>0</v>
      </c>
      <c r="W59" s="68" t="n">
        <v>0</v>
      </c>
      <c r="X59" s="68" t="n">
        <v>0</v>
      </c>
      <c r="Y59" s="68" t="n">
        <v>0</v>
      </c>
      <c r="Z59" s="68" t="n">
        <v>0</v>
      </c>
      <c r="AA59" s="68" t="n">
        <v>1</v>
      </c>
      <c r="AB59" s="140" t="n">
        <v>1</v>
      </c>
      <c r="AC59" s="68" t="n">
        <v>0</v>
      </c>
      <c r="AD59" s="68" t="n">
        <v>0</v>
      </c>
      <c r="AE59" s="68" t="n">
        <v>0</v>
      </c>
      <c r="AF59" s="68" t="n">
        <v>0</v>
      </c>
      <c r="AG59" s="68" t="n">
        <v>1</v>
      </c>
      <c r="AH59" s="68" t="n">
        <v>0</v>
      </c>
      <c r="AI59" s="67" t="n">
        <v>0</v>
      </c>
      <c r="AJ59" s="140" t="n">
        <v>1</v>
      </c>
      <c r="AK59" s="140" t="n">
        <v>0</v>
      </c>
      <c r="AL59" s="67" t="n"/>
      <c r="AM59" s="68" t="inlineStr">
        <is>
          <t>RB</t>
        </is>
      </c>
      <c r="AN59" s="68" t="inlineStr">
        <is>
          <t>Tomado completo desde archivo RB según asignación</t>
        </is>
      </c>
      <c r="AO59" s="68" t="n">
        <v>0</v>
      </c>
    </row>
    <row r="60" ht="28" customHeight="1">
      <c r="A60" s="138" t="n">
        <v>59</v>
      </c>
      <c r="B60" s="138" t="n">
        <v>62</v>
      </c>
      <c r="C60" s="68" t="inlineStr">
        <is>
          <t>Revisor A</t>
        </is>
      </c>
      <c r="D60" s="68" t="inlineStr">
        <is>
          <t>RA</t>
        </is>
      </c>
      <c r="E60" s="138" t="n">
        <v>2016</v>
      </c>
      <c r="F60" s="68" t="inlineStr">
        <is>
          <t>No especificado</t>
        </is>
      </c>
      <c r="G60" s="68" t="inlineStr">
        <is>
          <t>Machine Learning</t>
        </is>
      </c>
      <c r="H60" s="68" t="inlineStr">
        <is>
          <t>https://doi.org/10.1016/j.eurpsy.2016.01.060</t>
        </is>
      </c>
      <c r="I60" s="67" t="inlineStr">
        <is>
          <t>Impact of DRD2 polymorphisms on prolactin level in risperidone-treated Thai children and adolescent with autism spectrum disorders</t>
        </is>
      </c>
      <c r="J60" s="68"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s="68" t="inlineStr">
        <is>
          <t>Other / Not clear</t>
        </is>
      </c>
      <c r="L60" s="68" t="inlineStr">
        <is>
          <t>Other / Not clear</t>
        </is>
      </c>
      <c r="M60" s="68" t="inlineStr">
        <is>
          <t>Other / Not clear</t>
        </is>
      </c>
      <c r="N60" s="68" t="inlineStr">
        <is>
          <t>Monitoring/intervention</t>
        </is>
      </c>
      <c r="O60" s="68" t="inlineStr">
        <is>
          <t>High</t>
        </is>
      </c>
      <c r="P60" s="68" t="n">
        <v>0</v>
      </c>
      <c r="Q60" s="68" t="n">
        <v>0</v>
      </c>
      <c r="R60" s="68" t="n">
        <v>0</v>
      </c>
      <c r="S60" s="68" t="n">
        <v>0</v>
      </c>
      <c r="T60" s="68" t="n">
        <v>1</v>
      </c>
      <c r="U60" s="68" t="n">
        <v>1</v>
      </c>
      <c r="V60" s="68" t="n">
        <v>0</v>
      </c>
      <c r="W60" s="68" t="n">
        <v>0</v>
      </c>
      <c r="X60" s="68" t="n">
        <v>0</v>
      </c>
      <c r="Y60" s="68" t="n">
        <v>0</v>
      </c>
      <c r="Z60" s="68" t="n">
        <v>0</v>
      </c>
      <c r="AA60" s="68" t="n">
        <v>1</v>
      </c>
      <c r="AB60" s="140" t="n">
        <v>1</v>
      </c>
      <c r="AC60" s="68" t="n"/>
      <c r="AD60" s="68" t="n"/>
      <c r="AE60" s="68" t="n"/>
      <c r="AF60" s="68" t="n"/>
      <c r="AG60" s="68" t="n">
        <v>1</v>
      </c>
      <c r="AH60" s="68" t="n">
        <v>2</v>
      </c>
      <c r="AI60" s="67" t="n"/>
      <c r="AJ60" s="140" t="n"/>
      <c r="AK60" s="140" t="n"/>
      <c r="AL60" s="67" t="inlineStr">
        <is>
          <t>Estudio farmacogenético de prolactina en tratamiento con risperidona; uso de IA/ML no claramente descrito.</t>
        </is>
      </c>
      <c r="AM60" s="68" t="inlineStr">
        <is>
          <t>RA</t>
        </is>
      </c>
      <c r="AN60" s="68" t="inlineStr">
        <is>
          <t>Tomado completo desde archivo RA según asignación</t>
        </is>
      </c>
      <c r="AO60" s="68" t="n">
        <v>0</v>
      </c>
    </row>
    <row r="61" ht="28" customHeight="1">
      <c r="A61" s="138" t="n">
        <v>60</v>
      </c>
      <c r="B61" s="138" t="n">
        <v>63</v>
      </c>
      <c r="C61" s="68" t="inlineStr">
        <is>
          <t>Revisor A</t>
        </is>
      </c>
      <c r="D61" s="68" t="inlineStr">
        <is>
          <t>RA</t>
        </is>
      </c>
      <c r="E61" s="138" t="n">
        <v>2025</v>
      </c>
      <c r="F61" s="68" t="inlineStr">
        <is>
          <t>Imagen</t>
        </is>
      </c>
      <c r="G61" s="68" t="inlineStr">
        <is>
          <t>Machine Learning</t>
        </is>
      </c>
      <c r="H61" s="68" t="inlineStr">
        <is>
          <t>https://doi.org/10.1109/TNSRE.2024.3516216</t>
        </is>
      </c>
      <c r="I61" s="67" t="inlineStr">
        <is>
          <t>Improving fMRI-Based Autism Severity Identification via Brain Network Distance and Adaptive Label Distribution Learning</t>
        </is>
      </c>
      <c r="J61" s="68"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s="68" t="inlineStr">
        <is>
          <t>Supervised</t>
        </is>
      </c>
      <c r="L61" s="68" t="inlineStr">
        <is>
          <t>MLP</t>
        </is>
      </c>
      <c r="M61" s="68" t="inlineStr">
        <is>
          <t>Regression (score / severity / risk)</t>
        </is>
      </c>
      <c r="N61" s="68" t="inlineStr">
        <is>
          <t>Diagnosis</t>
        </is>
      </c>
      <c r="O61" s="68" t="inlineStr">
        <is>
          <t>Medium</t>
        </is>
      </c>
      <c r="P61" s="68" t="n">
        <v>1</v>
      </c>
      <c r="Q61" s="68" t="n">
        <v>0</v>
      </c>
      <c r="R61" s="68" t="n">
        <v>0</v>
      </c>
      <c r="S61" s="68" t="n">
        <v>0</v>
      </c>
      <c r="T61" s="68" t="n">
        <v>0</v>
      </c>
      <c r="U61" s="68" t="n">
        <v>0</v>
      </c>
      <c r="V61" s="68" t="n">
        <v>0</v>
      </c>
      <c r="W61" s="68" t="n">
        <v>0</v>
      </c>
      <c r="X61" s="68" t="n">
        <v>0</v>
      </c>
      <c r="Y61" s="68" t="n">
        <v>1</v>
      </c>
      <c r="Z61" s="68" t="n">
        <v>0</v>
      </c>
      <c r="AA61" s="68" t="n">
        <v>0</v>
      </c>
      <c r="AB61" s="140" t="n">
        <v>1</v>
      </c>
      <c r="AC61" s="68" t="n"/>
      <c r="AD61" s="68" t="n"/>
      <c r="AE61" s="68" t="n"/>
      <c r="AF61" s="68" t="n"/>
      <c r="AG61" s="68" t="n">
        <v>1</v>
      </c>
      <c r="AH61" s="68" t="n">
        <v>1</v>
      </c>
      <c r="AI61" s="67" t="n"/>
      <c r="AJ61" s="140" t="n"/>
      <c r="AK61" s="140" t="n"/>
      <c r="AL61" s="67" t="inlineStr">
        <is>
          <t>Algoritmo principal no explícito o fuera del codebook; Confirmar algoritmo principal en full-text</t>
        </is>
      </c>
      <c r="AM61" s="68" t="inlineStr">
        <is>
          <t>RA</t>
        </is>
      </c>
      <c r="AN61" s="68" t="inlineStr">
        <is>
          <t>Tomado completo desde archivo RA según asignación</t>
        </is>
      </c>
      <c r="AO61" s="68" t="n">
        <v>0</v>
      </c>
    </row>
    <row r="62" ht="28" customHeight="1">
      <c r="A62" s="138" t="n">
        <v>61</v>
      </c>
      <c r="B62" s="138" t="n">
        <v>64</v>
      </c>
      <c r="C62" s="68" t="inlineStr">
        <is>
          <t>Revisor B</t>
        </is>
      </c>
      <c r="D62" s="68" t="n"/>
      <c r="E62" s="138" t="n">
        <v>2025</v>
      </c>
      <c r="F62" s="68" t="inlineStr">
        <is>
          <t>Imagen</t>
        </is>
      </c>
      <c r="G62" s="68" t="inlineStr">
        <is>
          <t>Híbrido</t>
        </is>
      </c>
      <c r="H62" s="68" t="inlineStr">
        <is>
          <t>https://doi.org/10.1016/j.mex.2025.103166</t>
        </is>
      </c>
      <c r="I62" s="67" t="inlineStr">
        <is>
          <t>Leveraging hybrid model of ConvNextBase and LightGBM for early ASD detection via eye-gaze analysis</t>
        </is>
      </c>
      <c r="J62" s="68"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s="68" t="inlineStr">
        <is>
          <t>Supervised</t>
        </is>
      </c>
      <c r="L62" s="68" t="inlineStr">
        <is>
          <t>XGBoost / GBDT</t>
        </is>
      </c>
      <c r="M62" s="68" t="inlineStr">
        <is>
          <t>Classification (binary/multi-class; incl. ASD vs control)/ multi-class)</t>
        </is>
      </c>
      <c r="N62" s="68" t="inlineStr">
        <is>
          <t>screening</t>
        </is>
      </c>
      <c r="O62" s="68" t="inlineStr">
        <is>
          <t>high</t>
        </is>
      </c>
      <c r="P62" s="68" t="n">
        <v>0</v>
      </c>
      <c r="Q62" s="68" t="n">
        <v>0</v>
      </c>
      <c r="R62" s="68" t="n">
        <v>0</v>
      </c>
      <c r="S62" s="68" t="n">
        <v>0</v>
      </c>
      <c r="T62" s="68" t="n">
        <v>0</v>
      </c>
      <c r="U62" s="68" t="n">
        <v>0</v>
      </c>
      <c r="V62" s="68" t="n">
        <v>0</v>
      </c>
      <c r="W62" s="68" t="n">
        <v>0</v>
      </c>
      <c r="X62" s="68" t="n">
        <v>1</v>
      </c>
      <c r="Y62" s="68" t="n">
        <v>1</v>
      </c>
      <c r="Z62" s="68" t="n">
        <v>1</v>
      </c>
      <c r="AA62" s="68" t="n">
        <v>0</v>
      </c>
      <c r="AB62" s="140" t="n">
        <v>1</v>
      </c>
      <c r="AC62" s="68" t="n">
        <v>0</v>
      </c>
      <c r="AD62" s="68" t="n">
        <v>0</v>
      </c>
      <c r="AE62" s="68" t="n">
        <v>0</v>
      </c>
      <c r="AF62" s="68" t="n">
        <v>0</v>
      </c>
      <c r="AG62" s="68" t="n">
        <v>1</v>
      </c>
      <c r="AH62" s="68" t="n">
        <v>0</v>
      </c>
      <c r="AI62" s="67" t="n">
        <v>0</v>
      </c>
      <c r="AJ62" s="140" t="n">
        <v>0</v>
      </c>
      <c r="AK62" s="140" t="n">
        <v>0</v>
      </c>
      <c r="AL62" s="67" t="inlineStr">
        <is>
          <t>Es un híbrido: ConvNeXtBase (CNN) como extractor de características + LightGBM (GBDT) como clasificador.</t>
        </is>
      </c>
      <c r="AM62" s="68" t="inlineStr">
        <is>
          <t>RB</t>
        </is>
      </c>
      <c r="AN62" s="68" t="inlineStr">
        <is>
          <t>Tomado completo desde archivo RB según asignación</t>
        </is>
      </c>
      <c r="AO62" s="68" t="n">
        <v>0</v>
      </c>
    </row>
    <row r="63" ht="28" customHeight="1">
      <c r="A63" s="138" t="n">
        <v>62</v>
      </c>
      <c r="B63" s="138" t="n">
        <v>65</v>
      </c>
      <c r="C63" s="68" t="inlineStr">
        <is>
          <t>Revisor A</t>
        </is>
      </c>
      <c r="D63" s="68" t="inlineStr">
        <is>
          <t>RA</t>
        </is>
      </c>
      <c r="E63" s="138" t="n">
        <v>2020</v>
      </c>
      <c r="F63" s="68" t="inlineStr">
        <is>
          <t>No especificado</t>
        </is>
      </c>
      <c r="G63" s="68" t="inlineStr">
        <is>
          <t>Machine Learning</t>
        </is>
      </c>
      <c r="H63" s="68" t="inlineStr">
        <is>
          <t>https://doi.org/10.1016/j.phycom.2020.101115</t>
        </is>
      </c>
      <c r="I63" s="67" t="inlineStr">
        <is>
          <t>Modified Grasshopper Optimization Algorithm for detection of Autism Spectrum Disorder</t>
        </is>
      </c>
      <c r="J63" s="68"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s="68" t="inlineStr">
        <is>
          <t>Supervised</t>
        </is>
      </c>
      <c r="L63" s="68" t="inlineStr">
        <is>
          <t>Random Forest</t>
        </is>
      </c>
      <c r="M63" s="68" t="inlineStr">
        <is>
          <t>Other / Not clear</t>
        </is>
      </c>
      <c r="N63" s="68" t="inlineStr">
        <is>
          <t>Screening</t>
        </is>
      </c>
      <c r="O63" s="68" t="inlineStr">
        <is>
          <t>High</t>
        </is>
      </c>
      <c r="P63" s="68" t="n">
        <v>0</v>
      </c>
      <c r="Q63" s="68" t="n">
        <v>0</v>
      </c>
      <c r="R63" s="68" t="n">
        <v>0</v>
      </c>
      <c r="S63" s="68" t="n">
        <v>0</v>
      </c>
      <c r="T63" s="68" t="n">
        <v>1</v>
      </c>
      <c r="U63" s="68" t="n">
        <v>0</v>
      </c>
      <c r="V63" s="68" t="n">
        <v>0</v>
      </c>
      <c r="W63" s="68" t="n">
        <v>0</v>
      </c>
      <c r="X63" s="68" t="n">
        <v>1</v>
      </c>
      <c r="Y63" s="68" t="n">
        <v>0</v>
      </c>
      <c r="Z63" s="68" t="n">
        <v>0</v>
      </c>
      <c r="AA63" s="68" t="n">
        <v>0</v>
      </c>
      <c r="AB63" s="140" t="n">
        <v>1</v>
      </c>
      <c r="AC63" s="68" t="n"/>
      <c r="AD63" s="68" t="n"/>
      <c r="AE63" s="68" t="n"/>
      <c r="AF63" s="68" t="n"/>
      <c r="AG63" s="68" t="n">
        <v>1</v>
      </c>
      <c r="AH63" s="68" t="n">
        <v>1</v>
      </c>
      <c r="AI63" s="67" t="n"/>
      <c r="AJ63" s="140" t="n"/>
      <c r="AK63" s="140" t="n"/>
      <c r="AL63" s="67" t="inlineStr">
        <is>
          <t>Algoritmo principal no explícito o fuera del codebook; Confirmar algoritmo principal en full-text</t>
        </is>
      </c>
      <c r="AM63" s="68" t="inlineStr">
        <is>
          <t>RA</t>
        </is>
      </c>
      <c r="AN63" s="68" t="inlineStr">
        <is>
          <t>Tomado completo desde archivo RA según asignación</t>
        </is>
      </c>
      <c r="AO63" s="68" t="n">
        <v>0</v>
      </c>
    </row>
    <row r="64" ht="28" customHeight="1">
      <c r="A64" s="138" t="n">
        <v>63</v>
      </c>
      <c r="B64" s="138" t="n">
        <v>66</v>
      </c>
      <c r="C64" s="68" t="inlineStr">
        <is>
          <t>Revisor A</t>
        </is>
      </c>
      <c r="D64" s="68" t="inlineStr">
        <is>
          <t>RA</t>
        </is>
      </c>
      <c r="E64" s="138" t="n">
        <v>2023</v>
      </c>
      <c r="F64" s="68" t="inlineStr">
        <is>
          <t>Imagen</t>
        </is>
      </c>
      <c r="G64" s="68" t="inlineStr">
        <is>
          <t>Deep Learning</t>
        </is>
      </c>
      <c r="H64" s="68" t="inlineStr">
        <is>
          <t>https://doi.org/10.1007/s10803-023-06171-8</t>
        </is>
      </c>
      <c r="I64" s="67" t="inlineStr">
        <is>
          <t>Motor Signature Differences Between Autism Spectrum Disorder and Developmental Coordination Disorder, and Their Neural Mechanisms</t>
        </is>
      </c>
      <c r="J64" s="68"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s="68" t="inlineStr">
        <is>
          <t>Supervised</t>
        </is>
      </c>
      <c r="L64" s="68" t="inlineStr">
        <is>
          <t>Other / Not clear</t>
        </is>
      </c>
      <c r="M64" s="68" t="inlineStr">
        <is>
          <t>Classification (ASD vs control / multi-class)</t>
        </is>
      </c>
      <c r="N64" s="68" t="inlineStr">
        <is>
          <t>Diagnosis</t>
        </is>
      </c>
      <c r="O64" s="68" t="inlineStr">
        <is>
          <t>Medium</t>
        </is>
      </c>
      <c r="P64" s="68" t="n">
        <v>1</v>
      </c>
      <c r="Q64" s="68" t="n">
        <v>0</v>
      </c>
      <c r="R64" s="68" t="n">
        <v>1</v>
      </c>
      <c r="S64" s="68" t="n">
        <v>0</v>
      </c>
      <c r="T64" s="68" t="n">
        <v>0</v>
      </c>
      <c r="U64" s="68" t="n">
        <v>0</v>
      </c>
      <c r="V64" s="68" t="n">
        <v>0</v>
      </c>
      <c r="W64" s="68" t="n">
        <v>0</v>
      </c>
      <c r="X64" s="68" t="n">
        <v>0</v>
      </c>
      <c r="Y64" s="68" t="n">
        <v>1</v>
      </c>
      <c r="Z64" s="68" t="n">
        <v>0</v>
      </c>
      <c r="AA64" s="68" t="n">
        <v>0</v>
      </c>
      <c r="AB64" s="140" t="n">
        <v>1</v>
      </c>
      <c r="AC64" s="68" t="n"/>
      <c r="AD64" s="68" t="n"/>
      <c r="AE64" s="68" t="n"/>
      <c r="AF64" s="68" t="n"/>
      <c r="AG64" s="68" t="n">
        <v>1</v>
      </c>
      <c r="AH64" s="68" t="n">
        <v>2</v>
      </c>
      <c r="AI64" s="67" t="n"/>
      <c r="AJ64" s="140" t="n"/>
      <c r="AK64" s="140" t="n"/>
      <c r="AL64" s="67" t="inlineStr">
        <is>
          <t>Combina kinemática de tablet/video y fMRI para diferenciar ASD, DCD y TD; algoritmo principal no explícito.</t>
        </is>
      </c>
      <c r="AM64" s="68" t="inlineStr">
        <is>
          <t>RA</t>
        </is>
      </c>
      <c r="AN64" s="68" t="inlineStr">
        <is>
          <t>Tomado completo desde archivo RA según asignación</t>
        </is>
      </c>
      <c r="AO64" s="68" t="n">
        <v>0</v>
      </c>
    </row>
    <row r="65" ht="28" customHeight="1">
      <c r="A65" s="138" t="n">
        <v>64</v>
      </c>
      <c r="B65" s="138" t="n">
        <v>67</v>
      </c>
      <c r="C65" s="68" t="inlineStr">
        <is>
          <t>Revisor A</t>
        </is>
      </c>
      <c r="D65" s="68" t="inlineStr">
        <is>
          <t>RA</t>
        </is>
      </c>
      <c r="E65" s="138" t="n">
        <v>2018</v>
      </c>
      <c r="F65" s="68" t="inlineStr">
        <is>
          <t>Señales fisiológicas</t>
        </is>
      </c>
      <c r="G65" s="68" t="inlineStr">
        <is>
          <t>Híbrido</t>
        </is>
      </c>
      <c r="H65" s="68" t="inlineStr">
        <is>
          <t>https://doi.org/10.3390/s18103533</t>
        </is>
      </c>
      <c r="I65" s="67" t="inlineStr">
        <is>
          <t>Novelty detection using deep normative modeling for imu-based abnormal movement monitoring in parkinson’s disease and autism spectrum disorders</t>
        </is>
      </c>
      <c r="J65" s="68"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s="68" t="inlineStr">
        <is>
          <t>Unsupervised</t>
        </is>
      </c>
      <c r="L65" s="68" t="inlineStr">
        <is>
          <t>Autoencoder</t>
        </is>
      </c>
      <c r="M65" s="68" t="inlineStr">
        <is>
          <t>Detection / segmentation</t>
        </is>
      </c>
      <c r="N65" s="68" t="inlineStr">
        <is>
          <t>Monitoring/intervention</t>
        </is>
      </c>
      <c r="O65" s="68" t="inlineStr">
        <is>
          <t>High</t>
        </is>
      </c>
      <c r="P65" s="68" t="n">
        <v>0</v>
      </c>
      <c r="Q65" s="68" t="n">
        <v>1</v>
      </c>
      <c r="R65" s="68" t="n">
        <v>0</v>
      </c>
      <c r="S65" s="68" t="n">
        <v>0</v>
      </c>
      <c r="T65" s="68" t="n">
        <v>0</v>
      </c>
      <c r="U65" s="68" t="n">
        <v>0</v>
      </c>
      <c r="V65" s="68" t="n">
        <v>0</v>
      </c>
      <c r="W65" s="68" t="n">
        <v>0</v>
      </c>
      <c r="X65" s="68" t="n">
        <v>0</v>
      </c>
      <c r="Y65" s="68" t="n">
        <v>0</v>
      </c>
      <c r="Z65" s="68" t="n">
        <v>0</v>
      </c>
      <c r="AA65" s="68" t="n">
        <v>1</v>
      </c>
      <c r="AB65" s="140" t="n">
        <v>1</v>
      </c>
      <c r="AC65" s="68" t="n"/>
      <c r="AD65" s="68" t="n"/>
      <c r="AE65" s="68" t="n"/>
      <c r="AF65" s="68" t="n"/>
      <c r="AG65" s="68" t="n">
        <v>1</v>
      </c>
      <c r="AH65" s="68" t="n">
        <v>1</v>
      </c>
      <c r="AI65" s="67" t="inlineStr">
        <is>
          <t>sensor / other</t>
        </is>
      </c>
      <c r="AJ65" s="140" t="n"/>
      <c r="AK65" s="140" t="n"/>
      <c r="AL65" s="67" t="inlineStr">
        <is>
          <t>Monitorización de movimiento anómalo con IMU mediante novelty/deep normative modeling; confirmar modelo principal.</t>
        </is>
      </c>
      <c r="AM65" s="68" t="inlineStr">
        <is>
          <t>RA</t>
        </is>
      </c>
      <c r="AN65" s="68" t="inlineStr">
        <is>
          <t>Tomado completo desde archivo RA según asignación</t>
        </is>
      </c>
      <c r="AO65" s="68" t="n">
        <v>0</v>
      </c>
    </row>
    <row r="66" ht="28" customHeight="1">
      <c r="A66" s="138" t="n">
        <v>65</v>
      </c>
      <c r="B66" s="138" t="n">
        <v>68</v>
      </c>
      <c r="C66" s="68" t="inlineStr">
        <is>
          <t>Revisor B</t>
        </is>
      </c>
      <c r="D66" s="68" t="n"/>
      <c r="E66" s="138" t="n">
        <v>2017</v>
      </c>
      <c r="F66" s="68" t="inlineStr">
        <is>
          <t>Texto · NLP</t>
        </is>
      </c>
      <c r="G66" s="68" t="inlineStr">
        <is>
          <t>Machine Learning</t>
        </is>
      </c>
      <c r="H66" s="68" t="inlineStr">
        <is>
          <t>https://doi.org/10.1002/AUR.1735</t>
        </is>
      </c>
      <c r="I66" s="67" t="inlineStr">
        <is>
          <t>Perceived social support in adults with autism spectrum disorder and attention-deficit/hyperactivity disorder</t>
        </is>
      </c>
      <c r="J66" s="68"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s="68" t="inlineStr">
        <is>
          <t>Supervised</t>
        </is>
      </c>
      <c r="L66" s="68" t="inlineStr">
        <is>
          <t>Random Forest</t>
        </is>
      </c>
      <c r="M66" s="68" t="inlineStr">
        <is>
          <t>Regression (score / severity / risk)</t>
        </is>
      </c>
      <c r="N66" s="68" t="inlineStr">
        <is>
          <t>diagnosis</t>
        </is>
      </c>
      <c r="O66" s="68" t="inlineStr">
        <is>
          <t>high</t>
        </is>
      </c>
      <c r="P66" s="68" t="n">
        <v>0</v>
      </c>
      <c r="Q66" s="68" t="n">
        <v>1</v>
      </c>
      <c r="R66" s="68" t="n">
        <v>0</v>
      </c>
      <c r="S66" s="68" t="n">
        <v>0</v>
      </c>
      <c r="T66" s="68" t="n">
        <v>0</v>
      </c>
      <c r="U66" s="68" t="n">
        <v>0</v>
      </c>
      <c r="V66" s="68" t="n">
        <v>0</v>
      </c>
      <c r="W66" s="68" t="n">
        <v>0</v>
      </c>
      <c r="X66" s="68" t="n">
        <v>0</v>
      </c>
      <c r="Y66" s="68" t="n">
        <v>1</v>
      </c>
      <c r="Z66" s="68" t="n">
        <v>0</v>
      </c>
      <c r="AA66" s="68" t="n">
        <v>0</v>
      </c>
      <c r="AB66" s="140" t="n">
        <v>1</v>
      </c>
      <c r="AC66" s="68" t="n">
        <v>0</v>
      </c>
      <c r="AD66" s="68" t="n">
        <v>0</v>
      </c>
      <c r="AE66" s="68" t="n">
        <v>0</v>
      </c>
      <c r="AF66" s="68" t="n">
        <v>1</v>
      </c>
      <c r="AG66" s="68" t="n">
        <v>0</v>
      </c>
      <c r="AH66" s="68" t="n">
        <v>1</v>
      </c>
      <c r="AI66" s="67" t="n">
        <v>0</v>
      </c>
      <c r="AJ66" s="140" t="n">
        <v>0</v>
      </c>
      <c r="AK66" s="140" t="n">
        <v>1</v>
      </c>
      <c r="AL66" s="67" t="inlineStr">
        <is>
          <t>ste paper no es diagnóstico ASD vs control; usa ML para modelar/predicir un puntaje de apoyo social percibido (MSPSS-f) en grupos ASD/ADHD/controles.</t>
        </is>
      </c>
      <c r="AM66" s="68" t="inlineStr">
        <is>
          <t>RB</t>
        </is>
      </c>
      <c r="AN66" s="68" t="inlineStr">
        <is>
          <t>Tomado completo desde archivo RB según asignación</t>
        </is>
      </c>
      <c r="AO66" s="68" t="n">
        <v>0</v>
      </c>
    </row>
    <row r="67" ht="28" customHeight="1">
      <c r="A67" s="138" t="n">
        <v>66</v>
      </c>
      <c r="B67" s="138" t="n">
        <v>69</v>
      </c>
      <c r="C67" s="68" t="inlineStr">
        <is>
          <t>Revisor A</t>
        </is>
      </c>
      <c r="D67" s="68" t="inlineStr">
        <is>
          <t>RA</t>
        </is>
      </c>
      <c r="E67" s="138" t="n">
        <v>2024</v>
      </c>
      <c r="F67" s="68" t="inlineStr">
        <is>
          <t>Señales fisiológicas</t>
        </is>
      </c>
      <c r="G67" s="68" t="inlineStr">
        <is>
          <t>Deep Learning</t>
        </is>
      </c>
      <c r="H67" s="68" t="inlineStr">
        <is>
          <t>https://doi.org/10.1109/TNSRE.2023.3347134</t>
        </is>
      </c>
      <c r="I67" s="67" t="inlineStr">
        <is>
          <t>Regional-Asymmetric Adaptive Graph Convolutional Neural Network for Diagnosis of Autism in Children with Resting-State EEG</t>
        </is>
      </c>
      <c r="J67" s="68"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s="68" t="inlineStr">
        <is>
          <t>Supervised</t>
        </is>
      </c>
      <c r="L67" s="68" t="inlineStr">
        <is>
          <t>CNN</t>
        </is>
      </c>
      <c r="M67" s="68" t="inlineStr">
        <is>
          <t>Classification (ASD vs control / multi-class)</t>
        </is>
      </c>
      <c r="N67" s="68" t="inlineStr">
        <is>
          <t>Diagnosis</t>
        </is>
      </c>
      <c r="O67" s="68" t="inlineStr">
        <is>
          <t>High</t>
        </is>
      </c>
      <c r="P67" s="68" t="n">
        <v>0</v>
      </c>
      <c r="Q67" s="68" t="n">
        <v>1</v>
      </c>
      <c r="R67" s="68" t="n">
        <v>0</v>
      </c>
      <c r="S67" s="68" t="n">
        <v>0</v>
      </c>
      <c r="T67" s="68" t="n">
        <v>0</v>
      </c>
      <c r="U67" s="68" t="n">
        <v>0</v>
      </c>
      <c r="V67" s="68" t="n">
        <v>0</v>
      </c>
      <c r="W67" s="68" t="n">
        <v>0</v>
      </c>
      <c r="X67" s="68" t="n">
        <v>0</v>
      </c>
      <c r="Y67" s="68" t="n">
        <v>1</v>
      </c>
      <c r="Z67" s="68" t="n">
        <v>0</v>
      </c>
      <c r="AA67" s="68" t="n">
        <v>0</v>
      </c>
      <c r="AB67" s="140" t="n">
        <v>1</v>
      </c>
      <c r="AC67" s="68" t="n"/>
      <c r="AD67" s="68" t="n"/>
      <c r="AE67" s="68" t="n"/>
      <c r="AF67" s="68" t="n"/>
      <c r="AG67" s="68" t="n">
        <v>1</v>
      </c>
      <c r="AH67" s="68" t="n">
        <v>1</v>
      </c>
      <c r="AI67" s="67" t="n"/>
      <c r="AJ67" s="140" t="n"/>
      <c r="AK67" s="140" t="n"/>
      <c r="AL67" s="67" t="inlineStr">
        <is>
          <t>Red neuronal convolucional en grafos sobre EEG; arquitectura fuera del codebook.</t>
        </is>
      </c>
      <c r="AM67" s="68" t="inlineStr">
        <is>
          <t>RA</t>
        </is>
      </c>
      <c r="AN67" s="68" t="inlineStr">
        <is>
          <t>Tomado completo desde archivo RA según asignación</t>
        </is>
      </c>
      <c r="AO67" s="68" t="n">
        <v>0</v>
      </c>
    </row>
    <row r="68" ht="28" customHeight="1">
      <c r="A68" s="138" t="n">
        <v>67</v>
      </c>
      <c r="B68" s="138" t="n">
        <v>70</v>
      </c>
      <c r="C68" s="68" t="inlineStr">
        <is>
          <t>Revisor B</t>
        </is>
      </c>
      <c r="D68" s="68" t="n"/>
      <c r="E68" s="138" t="n">
        <v>2024</v>
      </c>
      <c r="F68" s="68" t="inlineStr">
        <is>
          <t>Señales fisiológicas</t>
        </is>
      </c>
      <c r="G68" s="68" t="inlineStr">
        <is>
          <t>Deep Learning</t>
        </is>
      </c>
      <c r="H68" s="68" t="inlineStr">
        <is>
          <t>https://doi.org/10.1016/j.pscychresns.2023.111762</t>
        </is>
      </c>
      <c r="I68" s="67" t="inlineStr">
        <is>
          <t>Relationship between abnormal intrinsic functional connectivity of subcortices and autism symptoms in high-functioning adults with autism spectrum disorder</t>
        </is>
      </c>
      <c r="J68" s="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s="68" t="inlineStr">
        <is>
          <t>Supervised</t>
        </is>
      </c>
      <c r="L68" s="68" t="inlineStr">
        <is>
          <t>Not clear</t>
        </is>
      </c>
      <c r="M68" s="68" t="inlineStr">
        <is>
          <t>Classification (binary/multi-class; incl. ASD vs control)/ multi-class)</t>
        </is>
      </c>
      <c r="N68" s="68" t="inlineStr">
        <is>
          <t>prognosis</t>
        </is>
      </c>
      <c r="O68" s="68" t="inlineStr">
        <is>
          <t>high</t>
        </is>
      </c>
      <c r="P68" s="68" t="n">
        <v>0</v>
      </c>
      <c r="Q68" s="68" t="n">
        <v>1</v>
      </c>
      <c r="R68" s="68" t="n">
        <v>0</v>
      </c>
      <c r="S68" s="68" t="n">
        <v>0</v>
      </c>
      <c r="T68" s="68" t="n">
        <v>0</v>
      </c>
      <c r="U68" s="68" t="n">
        <v>0</v>
      </c>
      <c r="V68" s="68" t="n">
        <v>0</v>
      </c>
      <c r="W68" s="68" t="n">
        <v>0</v>
      </c>
      <c r="X68" s="68" t="n">
        <v>0</v>
      </c>
      <c r="Y68" s="68" t="n">
        <v>0</v>
      </c>
      <c r="Z68" s="68" t="n">
        <v>1</v>
      </c>
      <c r="AA68" s="68" t="n">
        <v>1</v>
      </c>
      <c r="AB68" s="140" t="n">
        <v>1</v>
      </c>
      <c r="AC68" s="68" t="n">
        <v>0</v>
      </c>
      <c r="AD68" s="68" t="n">
        <v>0</v>
      </c>
      <c r="AE68" s="68" t="n">
        <v>0</v>
      </c>
      <c r="AF68" s="68" t="n">
        <v>0</v>
      </c>
      <c r="AG68" s="68" t="n">
        <v>0</v>
      </c>
      <c r="AH68" s="68" t="n">
        <v>1</v>
      </c>
      <c r="AI68" s="67" t="n">
        <v>0</v>
      </c>
      <c r="AJ68" s="140" t="n">
        <v>1</v>
      </c>
      <c r="AK68" s="140" t="n">
        <v>0</v>
      </c>
      <c r="AL68" s="67" t="n"/>
      <c r="AM68" s="68" t="inlineStr">
        <is>
          <t>RB</t>
        </is>
      </c>
      <c r="AN68" s="68" t="inlineStr">
        <is>
          <t>Tomado completo desde archivo RB según asignación</t>
        </is>
      </c>
      <c r="AO68" s="68" t="n">
        <v>0</v>
      </c>
    </row>
    <row r="69" ht="28" customHeight="1">
      <c r="A69" s="138" t="n">
        <v>68</v>
      </c>
      <c r="B69" s="138" t="n">
        <v>72</v>
      </c>
      <c r="C69" s="68" t="inlineStr">
        <is>
          <t>Revisor A</t>
        </is>
      </c>
      <c r="D69" s="68" t="inlineStr">
        <is>
          <t>RA</t>
        </is>
      </c>
      <c r="E69" s="138" t="n">
        <v>2022</v>
      </c>
      <c r="F69" s="68" t="inlineStr">
        <is>
          <t>Multimodal</t>
        </is>
      </c>
      <c r="G69" s="68" t="inlineStr">
        <is>
          <t>Deep Learning</t>
        </is>
      </c>
      <c r="H69" s="68" t="inlineStr">
        <is>
          <t>https://doi.org/10.1186/s12888-022-03734-4</t>
        </is>
      </c>
      <c r="I69" s="67" t="inlineStr">
        <is>
          <t>Transdiagnostic symptom subtypes across autism spectrum disorders and attention deficit hyperactivity disorder: validated by measures of neurocognition and structural connectivity</t>
        </is>
      </c>
      <c r="J69" s="68"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s="68" t="inlineStr">
        <is>
          <t>Unsupervised</t>
        </is>
      </c>
      <c r="L69" s="68" t="inlineStr">
        <is>
          <t>Clustering (k-means / GMM / ...)</t>
        </is>
      </c>
      <c r="M69" s="68" t="inlineStr">
        <is>
          <t>Clustering / subtyping</t>
        </is>
      </c>
      <c r="N69" s="68" t="inlineStr">
        <is>
          <t>Diagnosis</t>
        </is>
      </c>
      <c r="O69" s="68" t="inlineStr">
        <is>
          <t>High</t>
        </is>
      </c>
      <c r="P69" s="68" t="n">
        <v>1</v>
      </c>
      <c r="Q69" s="68" t="n">
        <v>0</v>
      </c>
      <c r="R69" s="68" t="n">
        <v>0</v>
      </c>
      <c r="S69" s="68" t="n">
        <v>0</v>
      </c>
      <c r="T69" s="68" t="n">
        <v>1</v>
      </c>
      <c r="U69" s="68" t="n">
        <v>0</v>
      </c>
      <c r="V69" s="68" t="n">
        <v>0</v>
      </c>
      <c r="W69" s="68" t="n">
        <v>0</v>
      </c>
      <c r="X69" s="68" t="n">
        <v>0</v>
      </c>
      <c r="Y69" s="68" t="n">
        <v>1</v>
      </c>
      <c r="Z69" s="68" t="n">
        <v>0</v>
      </c>
      <c r="AA69" s="68" t="n">
        <v>0</v>
      </c>
      <c r="AB69" s="140" t="n">
        <v>0</v>
      </c>
      <c r="AC69" s="68" t="n"/>
      <c r="AD69" s="68" t="n"/>
      <c r="AE69" s="68" t="n"/>
      <c r="AF69" s="68" t="n"/>
      <c r="AG69" s="68" t="n">
        <v>0</v>
      </c>
      <c r="AH69" s="68" t="n">
        <v>2</v>
      </c>
      <c r="AI69" s="67" t="n"/>
      <c r="AJ69" s="140" t="n"/>
      <c r="AK69" s="140" t="n"/>
      <c r="AL69" s="67" t="inlineStr">
        <is>
          <t>Subtipado transdiagnóstico validado con neurocognición y conectividad estructural.</t>
        </is>
      </c>
      <c r="AM69" s="68" t="inlineStr">
        <is>
          <t>RA</t>
        </is>
      </c>
      <c r="AN69" s="68" t="inlineStr">
        <is>
          <t>Tomado completo desde archivo RA según asignación</t>
        </is>
      </c>
      <c r="AO69" s="68" t="n">
        <v>0</v>
      </c>
    </row>
    <row r="70" ht="28" customHeight="1">
      <c r="A70" s="138" t="n">
        <v>69</v>
      </c>
      <c r="B70" s="138" t="n">
        <v>73</v>
      </c>
      <c r="C70" s="68" t="inlineStr">
        <is>
          <t>Revisor B</t>
        </is>
      </c>
      <c r="D70" s="68" t="n"/>
      <c r="E70" s="138" t="n">
        <v>2021</v>
      </c>
      <c r="F70" s="68" t="inlineStr">
        <is>
          <t>No especificado</t>
        </is>
      </c>
      <c r="G70" s="68" t="inlineStr">
        <is>
          <t>Deep Learning</t>
        </is>
      </c>
      <c r="H70" s="68" t="inlineStr">
        <is>
          <t>https://doi.org/10.1109/TNSRE.2021.3120024</t>
        </is>
      </c>
      <c r="I70" s="67" t="inlineStr">
        <is>
          <t>A Convolutional Neural Network Combined With Prototype Learning Framework for Brain Functional Network Classification of Autism Spectrum Disorder</t>
        </is>
      </c>
      <c r="J70" s="68"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s="68" t="inlineStr">
        <is>
          <t>Supervised</t>
        </is>
      </c>
      <c r="L70" s="68" t="inlineStr">
        <is>
          <t>CNN</t>
        </is>
      </c>
      <c r="M70" s="68" t="inlineStr">
        <is>
          <t>Classification (binary/multi-class; incl. ASD vs control)/ multi-class)</t>
        </is>
      </c>
      <c r="N70" s="68" t="inlineStr">
        <is>
          <t>diagnosis</t>
        </is>
      </c>
      <c r="O70" s="68" t="inlineStr">
        <is>
          <t>high</t>
        </is>
      </c>
      <c r="P70" s="68" t="n">
        <v>1</v>
      </c>
      <c r="Q70" s="68" t="n">
        <v>0</v>
      </c>
      <c r="R70" s="68" t="n">
        <v>0</v>
      </c>
      <c r="S70" s="68" t="n">
        <v>0</v>
      </c>
      <c r="T70" s="68" t="n">
        <v>0</v>
      </c>
      <c r="U70" s="68" t="n">
        <v>0</v>
      </c>
      <c r="V70" s="68" t="n">
        <v>0</v>
      </c>
      <c r="W70" s="68" t="n">
        <v>0</v>
      </c>
      <c r="X70" s="68" t="n">
        <v>0</v>
      </c>
      <c r="Y70" s="68" t="n">
        <v>1</v>
      </c>
      <c r="Z70" s="68" t="n">
        <v>0</v>
      </c>
      <c r="AA70" s="68" t="n">
        <v>0</v>
      </c>
      <c r="AB70" s="140" t="n">
        <v>1</v>
      </c>
      <c r="AC70" s="68" t="n">
        <v>0</v>
      </c>
      <c r="AD70" s="68" t="n">
        <v>0</v>
      </c>
      <c r="AE70" s="68" t="n">
        <v>0</v>
      </c>
      <c r="AF70" s="68" t="n">
        <v>0</v>
      </c>
      <c r="AG70" s="68" t="n">
        <v>0</v>
      </c>
      <c r="AH70" s="68" t="n">
        <v>1</v>
      </c>
      <c r="AI70" s="67" t="n">
        <v>0</v>
      </c>
      <c r="AJ70" s="140" t="n">
        <v>0</v>
      </c>
      <c r="AK70" s="140" t="n">
        <v>0</v>
      </c>
      <c r="AL70" s="67" t="n"/>
      <c r="AM70" s="68" t="inlineStr">
        <is>
          <t>RB</t>
        </is>
      </c>
      <c r="AN70" s="68" t="inlineStr">
        <is>
          <t>Tomado completo desde archivo RB según asignación</t>
        </is>
      </c>
      <c r="AO70" s="68" t="n">
        <v>0</v>
      </c>
    </row>
    <row r="71" ht="28" customHeight="1">
      <c r="A71" s="138" t="n">
        <v>70</v>
      </c>
      <c r="B71" s="138" t="n">
        <v>74</v>
      </c>
      <c r="C71" s="68" t="inlineStr">
        <is>
          <t>Revisor A</t>
        </is>
      </c>
      <c r="D71" s="68" t="inlineStr">
        <is>
          <t>RA</t>
        </is>
      </c>
      <c r="E71" s="138" t="n">
        <v>2023</v>
      </c>
      <c r="F71" s="68" t="inlineStr">
        <is>
          <t>Señales fisiológicas</t>
        </is>
      </c>
      <c r="G71" s="68" t="inlineStr">
        <is>
          <t>Deep Learning</t>
        </is>
      </c>
      <c r="H71" s="68" t="inlineStr">
        <is>
          <t>https://doi.org/10.1186/S12859-023-05495-7</t>
        </is>
      </c>
      <c r="I71" s="67" t="inlineStr">
        <is>
          <t>A heterogeneous graph convolutional attention network method for classification of autism spectrum disorder</t>
        </is>
      </c>
      <c r="J71" s="68"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s="68" t="inlineStr">
        <is>
          <t>Supervised</t>
        </is>
      </c>
      <c r="L71" s="68" t="inlineStr">
        <is>
          <t>MLP</t>
        </is>
      </c>
      <c r="M71" s="68" t="inlineStr">
        <is>
          <t>Classification (ASD vs control / multi-class)</t>
        </is>
      </c>
      <c r="N71" s="68" t="inlineStr">
        <is>
          <t>Diagnosis</t>
        </is>
      </c>
      <c r="O71" s="68" t="inlineStr">
        <is>
          <t>High</t>
        </is>
      </c>
      <c r="P71" s="68" t="n">
        <v>1</v>
      </c>
      <c r="Q71" s="68" t="n">
        <v>0</v>
      </c>
      <c r="R71" s="68" t="n">
        <v>0</v>
      </c>
      <c r="S71" s="68" t="n">
        <v>0</v>
      </c>
      <c r="T71" s="68" t="n">
        <v>1</v>
      </c>
      <c r="U71" s="68" t="n">
        <v>0</v>
      </c>
      <c r="V71" s="68" t="n">
        <v>0</v>
      </c>
      <c r="W71" s="68" t="n">
        <v>0</v>
      </c>
      <c r="X71" s="68" t="n">
        <v>0</v>
      </c>
      <c r="Y71" s="68" t="n">
        <v>1</v>
      </c>
      <c r="Z71" s="68" t="n">
        <v>0</v>
      </c>
      <c r="AA71" s="68" t="n">
        <v>0</v>
      </c>
      <c r="AB71" s="140" t="n">
        <v>1</v>
      </c>
      <c r="AC71" s="68" t="n"/>
      <c r="AD71" s="68" t="n"/>
      <c r="AE71" s="68" t="n"/>
      <c r="AF71" s="68" t="n"/>
      <c r="AG71" s="68" t="n">
        <v>1</v>
      </c>
      <c r="AH71" s="68" t="n">
        <v>2</v>
      </c>
      <c r="AI71" s="67" t="n"/>
      <c r="AJ71" s="140" t="n"/>
      <c r="AK71" s="140" t="n"/>
      <c r="AL71" s="67" t="inlineStr">
        <is>
          <t>Algoritmo principal no explícito o fuera del codebook; Confirmar algoritmo principal en full-text; Se comparan varios modelos; se eligió el principal/mejor reportado</t>
        </is>
      </c>
      <c r="AM71" s="68" t="inlineStr">
        <is>
          <t>RA</t>
        </is>
      </c>
      <c r="AN71" s="68" t="inlineStr">
        <is>
          <t>Tomado completo desde archivo RA según asignación</t>
        </is>
      </c>
      <c r="AO71" s="68" t="n">
        <v>0</v>
      </c>
    </row>
    <row r="72" ht="28" customHeight="1">
      <c r="A72" s="138" t="n">
        <v>71</v>
      </c>
      <c r="B72" s="138" t="n">
        <v>75</v>
      </c>
      <c r="C72" s="68" t="inlineStr">
        <is>
          <t>Revisor B</t>
        </is>
      </c>
      <c r="D72" s="68" t="n"/>
      <c r="E72" s="138" t="n">
        <v>2020</v>
      </c>
      <c r="F72" s="68" t="inlineStr">
        <is>
          <t>Señales fisiológicas</t>
        </is>
      </c>
      <c r="G72" s="68" t="inlineStr">
        <is>
          <t>No especificado</t>
        </is>
      </c>
      <c r="H72" s="68" t="inlineStr">
        <is>
          <t>https://doi.org/10.1007/978-3-030-59277-6_23</t>
        </is>
      </c>
      <c r="I72" s="67" t="inlineStr">
        <is>
          <t>A monitoring system for patients of autism spectrum disorder using artificial intelligence</t>
        </is>
      </c>
      <c r="J72" s="68"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s="68" t="n"/>
      <c r="L72" s="68" t="n"/>
      <c r="M72" s="68" t="inlineStr">
        <is>
          <t>Monitoring / adaptive intervention</t>
        </is>
      </c>
      <c r="N72" s="68" t="inlineStr">
        <is>
          <t>Monitoring/intervention</t>
        </is>
      </c>
      <c r="O72" s="68" t="n"/>
      <c r="P72" s="68" t="n"/>
      <c r="Q72" s="68" t="n"/>
      <c r="R72" s="68" t="n"/>
      <c r="S72" s="68" t="n"/>
      <c r="T72" s="68" t="n"/>
      <c r="U72" s="68" t="n"/>
      <c r="V72" s="68" t="n"/>
      <c r="W72" s="68" t="n">
        <v>0</v>
      </c>
      <c r="X72" s="68" t="n">
        <v>0</v>
      </c>
      <c r="Y72" s="68" t="n">
        <v>0</v>
      </c>
      <c r="Z72" s="68" t="n">
        <v>0</v>
      </c>
      <c r="AA72" s="68" t="n">
        <v>1</v>
      </c>
      <c r="AB72" s="140" t="n">
        <v>1</v>
      </c>
      <c r="AC72" s="68" t="n">
        <v>0</v>
      </c>
      <c r="AD72" s="68" t="n">
        <v>0</v>
      </c>
      <c r="AE72" s="68" t="n">
        <v>0</v>
      </c>
      <c r="AF72" s="68" t="n">
        <v>0</v>
      </c>
      <c r="AG72" s="68" t="n"/>
      <c r="AH72" s="68" t="n"/>
      <c r="AI72" s="67" t="n"/>
      <c r="AJ72" s="140" t="n">
        <v>1</v>
      </c>
      <c r="AK72" s="140" t="n"/>
      <c r="AL72" s="67" t="inlineStr">
        <is>
          <t>Sin señal explícita Q3 en título/abstract.</t>
        </is>
      </c>
      <c r="AM72" s="68" t="inlineStr">
        <is>
          <t>RA_fallback</t>
        </is>
      </c>
      <c r="AN72" s="68" t="inlineStr">
        <is>
          <t>Fallback a RA porque el ID no está en RB</t>
        </is>
      </c>
      <c r="AO72" s="68" t="n">
        <v>1</v>
      </c>
    </row>
    <row r="73" ht="28" customHeight="1">
      <c r="A73" s="138" t="n">
        <v>72</v>
      </c>
      <c r="B73" s="138" t="n">
        <v>77</v>
      </c>
      <c r="C73" s="68" t="inlineStr">
        <is>
          <t>Revisor A</t>
        </is>
      </c>
      <c r="D73" s="68" t="inlineStr">
        <is>
          <t>RA</t>
        </is>
      </c>
      <c r="E73" s="138" t="n">
        <v>2023</v>
      </c>
      <c r="F73" s="68" t="inlineStr">
        <is>
          <t>Señales fisiológicas</t>
        </is>
      </c>
      <c r="G73" s="68" t="inlineStr">
        <is>
          <t>Deep Learning</t>
        </is>
      </c>
      <c r="H73" s="68" t="inlineStr">
        <is>
          <t>https://doi.org/10.3233/SHTI230794</t>
        </is>
      </c>
      <c r="I73" s="67" t="inlineStr">
        <is>
          <t>Age-Specific Diagnostic Classification of ASD Using Deep Learning Approaches</t>
        </is>
      </c>
      <c r="J73" s="68"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s="68" t="inlineStr">
        <is>
          <t>Supervised</t>
        </is>
      </c>
      <c r="L73" s="68" t="inlineStr">
        <is>
          <t>CNN</t>
        </is>
      </c>
      <c r="M73" s="68" t="inlineStr">
        <is>
          <t>Classification (ASD vs control / multi-class)</t>
        </is>
      </c>
      <c r="N73" s="68" t="inlineStr">
        <is>
          <t>Diagnosis</t>
        </is>
      </c>
      <c r="O73" s="68" t="inlineStr">
        <is>
          <t>High</t>
        </is>
      </c>
      <c r="P73" s="68" t="n">
        <v>1</v>
      </c>
      <c r="Q73" s="68" t="n">
        <v>0</v>
      </c>
      <c r="R73" s="68" t="n">
        <v>0</v>
      </c>
      <c r="S73" s="68" t="n">
        <v>0</v>
      </c>
      <c r="T73" s="68" t="n">
        <v>0</v>
      </c>
      <c r="U73" s="68" t="n">
        <v>0</v>
      </c>
      <c r="V73" s="68" t="n">
        <v>0</v>
      </c>
      <c r="W73" s="68" t="n">
        <v>0</v>
      </c>
      <c r="X73" s="68" t="n">
        <v>0</v>
      </c>
      <c r="Y73" s="68" t="n">
        <v>1</v>
      </c>
      <c r="Z73" s="68" t="n">
        <v>0</v>
      </c>
      <c r="AA73" s="68" t="n">
        <v>0</v>
      </c>
      <c r="AB73" s="140" t="n">
        <v>1</v>
      </c>
      <c r="AC73" s="68" t="n"/>
      <c r="AD73" s="68" t="n"/>
      <c r="AE73" s="68" t="n"/>
      <c r="AF73" s="68" t="n"/>
      <c r="AG73" s="68" t="n">
        <v>0</v>
      </c>
      <c r="AH73" s="68" t="n">
        <v>1</v>
      </c>
      <c r="AI73" s="67" t="n"/>
      <c r="AJ73" s="140" t="n"/>
      <c r="AK73" s="140" t="n"/>
      <c r="AL73" s="67" t="n"/>
      <c r="AM73" s="68" t="inlineStr">
        <is>
          <t>RA</t>
        </is>
      </c>
      <c r="AN73" s="68" t="inlineStr">
        <is>
          <t>Tomado completo desde archivo RA según asignación</t>
        </is>
      </c>
      <c r="AO73" s="68" t="n">
        <v>0</v>
      </c>
    </row>
    <row r="74" ht="28" customHeight="1">
      <c r="A74" s="138" t="n">
        <v>73</v>
      </c>
      <c r="B74" s="138" t="n">
        <v>78</v>
      </c>
      <c r="C74" s="68" t="inlineStr">
        <is>
          <t>Revisor A</t>
        </is>
      </c>
      <c r="D74" s="68" t="inlineStr">
        <is>
          <t>RA</t>
        </is>
      </c>
      <c r="E74" s="138" t="n">
        <v>2024</v>
      </c>
      <c r="F74" s="68" t="inlineStr">
        <is>
          <t>Señales fisiológicas</t>
        </is>
      </c>
      <c r="G74" s="68" t="inlineStr">
        <is>
          <t>Deep Learning</t>
        </is>
      </c>
      <c r="H74" s="68" t="inlineStr">
        <is>
          <t>https://doi.org/10.1109/JSEN.2024.3362341</t>
        </is>
      </c>
      <c r="I74" s="67" t="inlineStr">
        <is>
          <t>An Automatic Framework for Detecting Autism Spectrum Disorder From EEG Signals Using TFD</t>
        </is>
      </c>
      <c r="J74" s="68"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s="68" t="inlineStr">
        <is>
          <t>Supervised</t>
        </is>
      </c>
      <c r="L74" s="68" t="inlineStr">
        <is>
          <t>CNN</t>
        </is>
      </c>
      <c r="M74" s="68" t="inlineStr">
        <is>
          <t>Classification (ASD vs control / multi-class)</t>
        </is>
      </c>
      <c r="N74" s="68" t="inlineStr">
        <is>
          <t>Diagnosis</t>
        </is>
      </c>
      <c r="O74" s="68" t="inlineStr">
        <is>
          <t>High</t>
        </is>
      </c>
      <c r="P74" s="68" t="n">
        <v>0</v>
      </c>
      <c r="Q74" s="68" t="n">
        <v>1</v>
      </c>
      <c r="R74" s="68" t="n">
        <v>0</v>
      </c>
      <c r="S74" s="68" t="n">
        <v>0</v>
      </c>
      <c r="T74" s="68" t="n">
        <v>0</v>
      </c>
      <c r="U74" s="68" t="n">
        <v>0</v>
      </c>
      <c r="V74" s="68" t="n">
        <v>0</v>
      </c>
      <c r="W74" s="68" t="n">
        <v>0</v>
      </c>
      <c r="X74" s="68" t="n">
        <v>0</v>
      </c>
      <c r="Y74" s="68" t="n">
        <v>1</v>
      </c>
      <c r="Z74" s="68" t="n">
        <v>0</v>
      </c>
      <c r="AA74" s="68" t="n">
        <v>0</v>
      </c>
      <c r="AB74" s="140" t="n">
        <v>1</v>
      </c>
      <c r="AC74" s="68" t="n"/>
      <c r="AD74" s="68" t="n"/>
      <c r="AE74" s="68" t="n"/>
      <c r="AF74" s="68" t="n"/>
      <c r="AG74" s="68" t="n">
        <v>0</v>
      </c>
      <c r="AH74" s="68" t="n">
        <v>1</v>
      </c>
      <c r="AI74" s="67" t="n"/>
      <c r="AJ74" s="140" t="n"/>
      <c r="AK74" s="140" t="n"/>
      <c r="AL74" s="67" t="inlineStr">
        <is>
          <t>Se comparan varios modelos; se eligió el principal/mejor reportado</t>
        </is>
      </c>
      <c r="AM74" s="68" t="inlineStr">
        <is>
          <t>RA</t>
        </is>
      </c>
      <c r="AN74" s="68" t="inlineStr">
        <is>
          <t>Tomado completo desde archivo RA según asignación</t>
        </is>
      </c>
      <c r="AO74" s="68" t="n">
        <v>0</v>
      </c>
    </row>
    <row r="75" ht="28" customHeight="1">
      <c r="A75" s="138" t="n">
        <v>74</v>
      </c>
      <c r="B75" s="138" t="n">
        <v>79</v>
      </c>
      <c r="C75" s="68" t="inlineStr">
        <is>
          <t>Ambos (piloto)</t>
        </is>
      </c>
      <c r="D75" s="68" t="inlineStr">
        <is>
          <t>RA</t>
        </is>
      </c>
      <c r="E75" s="138" t="n">
        <v>2020</v>
      </c>
      <c r="F75" s="68" t="inlineStr">
        <is>
          <t>Multimodal</t>
        </is>
      </c>
      <c r="G75" s="68" t="inlineStr">
        <is>
          <t>Machine Learning</t>
        </is>
      </c>
      <c r="H75" s="68" t="inlineStr">
        <is>
          <t>https://doi.org/10.1038/s41598-020-65384-4</t>
        </is>
      </c>
      <c r="I75" s="67" t="inlineStr">
        <is>
          <t>Applying Machine Learning to Kinematic and Eye Movement Features of a Movement Imitation Task to Predict Autism Diagnosis</t>
        </is>
      </c>
      <c r="J75" s="68"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s="68" t="inlineStr">
        <is>
          <t>Supervised</t>
        </is>
      </c>
      <c r="L75" s="68" t="inlineStr">
        <is>
          <t>Other / Not clear</t>
        </is>
      </c>
      <c r="M75" s="68" t="inlineStr">
        <is>
          <t>Classification (ASD vs control / multi-class)</t>
        </is>
      </c>
      <c r="N75" s="68" t="inlineStr">
        <is>
          <t>Diagnosis</t>
        </is>
      </c>
      <c r="O75" s="68" t="inlineStr">
        <is>
          <t>Medium</t>
        </is>
      </c>
      <c r="P75" s="68" t="n">
        <v>0</v>
      </c>
      <c r="Q75" s="68" t="n">
        <v>1</v>
      </c>
      <c r="R75" s="68" t="n">
        <v>1</v>
      </c>
      <c r="S75" s="68" t="n">
        <v>0</v>
      </c>
      <c r="T75" s="68" t="n">
        <v>0</v>
      </c>
      <c r="U75" s="68" t="n">
        <v>0</v>
      </c>
      <c r="V75" s="68" t="n">
        <v>0</v>
      </c>
      <c r="W75" s="68" t="n">
        <v>0</v>
      </c>
      <c r="X75" s="68" t="n">
        <v>0</v>
      </c>
      <c r="Y75" s="68" t="n">
        <v>1</v>
      </c>
      <c r="Z75" s="68" t="n">
        <v>0</v>
      </c>
      <c r="AA75" s="68" t="n">
        <v>0</v>
      </c>
      <c r="AB75" s="140" t="n">
        <v>1</v>
      </c>
      <c r="AC75" s="68" t="n"/>
      <c r="AD75" s="68" t="n"/>
      <c r="AE75" s="68" t="n"/>
      <c r="AF75" s="68" t="n"/>
      <c r="AG75" s="68" t="n">
        <v>1</v>
      </c>
      <c r="AH75" s="68" t="n">
        <v>2</v>
      </c>
      <c r="AI75" s="67" t="n"/>
      <c r="AJ75" s="140" t="n"/>
      <c r="AK75" s="140" t="n"/>
      <c r="AL75" s="67" t="inlineStr">
        <is>
          <t>Clasifica ASD vs no-ASD con cinemática y eye-tracking en tarea de imitación.</t>
        </is>
      </c>
      <c r="AM75" s="68" t="inlineStr">
        <is>
          <t>RA</t>
        </is>
      </c>
      <c r="AN75" s="68" t="inlineStr">
        <is>
          <t>Tomado completo desde archivo RA según asignación</t>
        </is>
      </c>
      <c r="AO75" s="68" t="n">
        <v>0</v>
      </c>
    </row>
    <row r="76" ht="28" customHeight="1">
      <c r="A76" s="138" t="n">
        <v>75</v>
      </c>
      <c r="B76" s="138" t="n">
        <v>80</v>
      </c>
      <c r="C76" s="68" t="inlineStr">
        <is>
          <t>Ambos (piloto)</t>
        </is>
      </c>
      <c r="D76" s="68" t="inlineStr">
        <is>
          <t>RA</t>
        </is>
      </c>
      <c r="E76" s="138" t="n">
        <v>2019</v>
      </c>
      <c r="F76" s="68" t="inlineStr">
        <is>
          <t>Señales fisiológicas</t>
        </is>
      </c>
      <c r="G76" s="68" t="inlineStr">
        <is>
          <t>Deep Learning</t>
        </is>
      </c>
      <c r="H76" s="68" t="inlineStr">
        <is>
          <t>https://doi.org/10.1016/j.brainres.2019.146457</t>
        </is>
      </c>
      <c r="I76" s="67" t="inlineStr">
        <is>
          <t>Artificial intelligence analysis of newborn leucocyte epigenomic markers for the prediction of autism</t>
        </is>
      </c>
      <c r="J76" s="68"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s="68" t="inlineStr">
        <is>
          <t>Supervised</t>
        </is>
      </c>
      <c r="L76" s="68" t="inlineStr">
        <is>
          <t>MLP</t>
        </is>
      </c>
      <c r="M76" s="68" t="inlineStr">
        <is>
          <t>Classification (ASD vs control / multi-class)</t>
        </is>
      </c>
      <c r="N76" s="68" t="inlineStr">
        <is>
          <t>Prescreening</t>
        </is>
      </c>
      <c r="O76" s="68" t="inlineStr">
        <is>
          <t>Medium</t>
        </is>
      </c>
      <c r="P76" s="68" t="n">
        <v>0</v>
      </c>
      <c r="Q76" s="68" t="n">
        <v>0</v>
      </c>
      <c r="R76" s="68" t="n">
        <v>0</v>
      </c>
      <c r="S76" s="68" t="n">
        <v>0</v>
      </c>
      <c r="T76" s="68" t="n">
        <v>0</v>
      </c>
      <c r="U76" s="68" t="n">
        <v>1</v>
      </c>
      <c r="V76" s="68" t="n">
        <v>0</v>
      </c>
      <c r="W76" s="68" t="n">
        <v>1</v>
      </c>
      <c r="X76" s="68" t="n">
        <v>0</v>
      </c>
      <c r="Y76" s="68" t="n">
        <v>0</v>
      </c>
      <c r="Z76" s="68" t="n">
        <v>0</v>
      </c>
      <c r="AA76" s="68" t="n">
        <v>0</v>
      </c>
      <c r="AB76" s="140" t="n">
        <v>1</v>
      </c>
      <c r="AC76" s="68" t="n"/>
      <c r="AD76" s="68" t="n"/>
      <c r="AE76" s="68" t="n"/>
      <c r="AF76" s="68" t="n"/>
      <c r="AG76" s="68" t="n">
        <v>1</v>
      </c>
      <c r="AH76" s="68" t="n">
        <v>1</v>
      </c>
      <c r="AI76" s="67" t="n"/>
      <c r="AJ76" s="140" t="n"/>
      <c r="AK76" s="140" t="n"/>
      <c r="AL76" s="67" t="inlineStr">
        <is>
          <t>Algoritmo principal no explícito o fuera del codebook; Confirmar algoritmo principal en full-text</t>
        </is>
      </c>
      <c r="AM76" s="68" t="inlineStr">
        <is>
          <t>RA</t>
        </is>
      </c>
      <c r="AN76" s="68" t="inlineStr">
        <is>
          <t>Tomado completo desde archivo RA según asignación</t>
        </is>
      </c>
      <c r="AO76" s="68" t="n">
        <v>0</v>
      </c>
    </row>
    <row r="77" ht="28" customHeight="1">
      <c r="A77" s="138" t="n">
        <v>76</v>
      </c>
      <c r="B77" s="138" t="n">
        <v>81</v>
      </c>
      <c r="C77" s="68" t="inlineStr">
        <is>
          <t>Revisor A</t>
        </is>
      </c>
      <c r="D77" s="68" t="inlineStr">
        <is>
          <t>RA</t>
        </is>
      </c>
      <c r="E77" s="138" t="n">
        <v>2023</v>
      </c>
      <c r="F77" s="68" t="inlineStr">
        <is>
          <t>Señales fisiológicas</t>
        </is>
      </c>
      <c r="G77" s="68" t="inlineStr">
        <is>
          <t>Machine Learning</t>
        </is>
      </c>
      <c r="H77" s="68" t="inlineStr">
        <is>
          <t>https://doi.org/10.1109/EMBC40787.2023.10340449</t>
        </is>
      </c>
      <c r="I77" s="67" t="inlineStr">
        <is>
          <t>Autism Detection in Children using Common Spatial Patterns of MEG Signals</t>
        </is>
      </c>
      <c r="J77" s="68"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s="68" t="inlineStr">
        <is>
          <t>Supervised</t>
        </is>
      </c>
      <c r="L77" s="68" t="inlineStr">
        <is>
          <t>Other / Not clear</t>
        </is>
      </c>
      <c r="M77" s="68" t="inlineStr">
        <is>
          <t>Classification (ASD vs control / multi-class)</t>
        </is>
      </c>
      <c r="N77" s="68" t="inlineStr">
        <is>
          <t>Diagnosis</t>
        </is>
      </c>
      <c r="O77" s="68" t="inlineStr">
        <is>
          <t>Medium</t>
        </is>
      </c>
      <c r="P77" s="68" t="n">
        <v>0</v>
      </c>
      <c r="Q77" s="68" t="n">
        <v>1</v>
      </c>
      <c r="R77" s="68" t="n">
        <v>0</v>
      </c>
      <c r="S77" s="68" t="n">
        <v>0</v>
      </c>
      <c r="T77" s="68" t="n">
        <v>0</v>
      </c>
      <c r="U77" s="68" t="n">
        <v>0</v>
      </c>
      <c r="V77" s="68" t="n">
        <v>0</v>
      </c>
      <c r="W77" s="68" t="n">
        <v>0</v>
      </c>
      <c r="X77" s="68" t="n">
        <v>0</v>
      </c>
      <c r="Y77" s="68" t="n">
        <v>1</v>
      </c>
      <c r="Z77" s="68" t="n">
        <v>0</v>
      </c>
      <c r="AA77" s="68" t="n">
        <v>0</v>
      </c>
      <c r="AB77" s="140" t="n">
        <v>1</v>
      </c>
      <c r="AC77" s="68" t="n"/>
      <c r="AD77" s="68" t="n"/>
      <c r="AE77" s="68" t="n"/>
      <c r="AF77" s="68" t="n"/>
      <c r="AG77" s="68" t="n">
        <v>1</v>
      </c>
      <c r="AH77" s="68" t="n">
        <v>1</v>
      </c>
      <c r="AI77" s="67" t="n"/>
      <c r="AJ77" s="140" t="n"/>
      <c r="AK77" s="140" t="n"/>
      <c r="AL77" s="67" t="inlineStr">
        <is>
          <t>Algoritmo principal no explícito o fuera del codebook; Confirmar algoritmo principal en full-text</t>
        </is>
      </c>
      <c r="AM77" s="68" t="inlineStr">
        <is>
          <t>RA</t>
        </is>
      </c>
      <c r="AN77" s="68" t="inlineStr">
        <is>
          <t>Tomado completo desde archivo RA según asignación</t>
        </is>
      </c>
      <c r="AO77" s="68" t="n">
        <v>0</v>
      </c>
    </row>
    <row r="78" ht="28" customHeight="1">
      <c r="A78" s="138" t="n">
        <v>77</v>
      </c>
      <c r="B78" s="138" t="n">
        <v>82</v>
      </c>
      <c r="C78" s="68" t="inlineStr">
        <is>
          <t>Revisor A</t>
        </is>
      </c>
      <c r="D78" s="68" t="inlineStr">
        <is>
          <t>RA</t>
        </is>
      </c>
      <c r="E78" s="138" t="n">
        <v>2023</v>
      </c>
      <c r="F78" s="68" t="inlineStr">
        <is>
          <t>Imagen</t>
        </is>
      </c>
      <c r="G78" s="68" t="inlineStr">
        <is>
          <t>Deep Learning</t>
        </is>
      </c>
      <c r="H78" s="68" t="inlineStr">
        <is>
          <t>https://doi.org/10.1016/j.compbiomed.2023.107539</t>
        </is>
      </c>
      <c r="I78" s="67" t="inlineStr">
        <is>
          <t>Autism Spectrum Disorder detection framework for children based on federated learning integrated CNN-LSTM</t>
        </is>
      </c>
      <c r="J78" s="6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s="68" t="inlineStr">
        <is>
          <t>Supervised</t>
        </is>
      </c>
      <c r="L78" s="68" t="inlineStr">
        <is>
          <t>RNN/LSTM/GRU</t>
        </is>
      </c>
      <c r="M78" s="68" t="inlineStr">
        <is>
          <t>Classification (ASD vs control / multi-class)</t>
        </is>
      </c>
      <c r="N78" s="68" t="inlineStr">
        <is>
          <t>Screening</t>
        </is>
      </c>
      <c r="O78" s="68" t="inlineStr">
        <is>
          <t>Medium</t>
        </is>
      </c>
      <c r="P78" s="68" t="n">
        <v>0</v>
      </c>
      <c r="Q78" s="68" t="n">
        <v>0</v>
      </c>
      <c r="R78" s="68" t="n">
        <v>0</v>
      </c>
      <c r="S78" s="68" t="n">
        <v>0</v>
      </c>
      <c r="T78" s="68" t="n">
        <v>1</v>
      </c>
      <c r="U78" s="68" t="n">
        <v>0</v>
      </c>
      <c r="V78" s="68" t="n">
        <v>0</v>
      </c>
      <c r="W78" s="68" t="n">
        <v>0</v>
      </c>
      <c r="X78" s="68" t="n">
        <v>1</v>
      </c>
      <c r="Y78" s="68" t="n">
        <v>0</v>
      </c>
      <c r="Z78" s="68" t="n">
        <v>0</v>
      </c>
      <c r="AA78" s="68" t="n">
        <v>0</v>
      </c>
      <c r="AB78" s="140" t="n">
        <v>1</v>
      </c>
      <c r="AC78" s="68" t="n"/>
      <c r="AD78" s="68" t="n"/>
      <c r="AE78" s="68" t="n"/>
      <c r="AF78" s="68" t="n"/>
      <c r="AG78" s="68" t="n">
        <v>0</v>
      </c>
      <c r="AH78" s="68" t="n">
        <v>1</v>
      </c>
      <c r="AI78" s="67" t="n"/>
      <c r="AJ78" s="140" t="n"/>
      <c r="AK78" s="140" t="n"/>
      <c r="AL78" s="67" t="inlineStr">
        <is>
          <t>Marco federado CNN-LSTM con datasets multimodales de cribado; arquitectura híbrida fuera del codebook.</t>
        </is>
      </c>
      <c r="AM78" s="68" t="inlineStr">
        <is>
          <t>RA</t>
        </is>
      </c>
      <c r="AN78" s="68" t="inlineStr">
        <is>
          <t>Tomado completo desde archivo RA según asignación</t>
        </is>
      </c>
      <c r="AO78" s="68" t="n">
        <v>0</v>
      </c>
    </row>
    <row r="79" ht="28" customHeight="1">
      <c r="A79" s="138" t="n">
        <v>78</v>
      </c>
      <c r="B79" s="138" t="n">
        <v>83</v>
      </c>
      <c r="C79" s="68" t="inlineStr">
        <is>
          <t>Revisor A</t>
        </is>
      </c>
      <c r="D79" s="68" t="n"/>
      <c r="E79" s="138" t="n">
        <v>2025</v>
      </c>
      <c r="F79" s="68" t="inlineStr">
        <is>
          <t>Texto · NLP</t>
        </is>
      </c>
      <c r="G79" s="68" t="inlineStr">
        <is>
          <t>Deep Learning</t>
        </is>
      </c>
      <c r="H79" s="68" t="inlineStr">
        <is>
          <t>https://doi.org/10.2196/70914</t>
        </is>
      </c>
      <c r="I79" s="67" t="inlineStr">
        <is>
          <t>Converging Representations of Attention-Deficit/Hyperactivity Disorder and Autism on Social Media: Linguistic and Topic Analysis of Trends in Reddit Data</t>
        </is>
      </c>
      <c r="J79" s="68"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s="68" t="n"/>
      <c r="L79" s="68" t="n"/>
      <c r="M79" s="68" t="n"/>
      <c r="N79" s="68" t="inlineStr">
        <is>
          <t>diagnosis</t>
        </is>
      </c>
      <c r="O79" s="68" t="inlineStr">
        <is>
          <t>high</t>
        </is>
      </c>
      <c r="P79" s="68" t="n">
        <v>0</v>
      </c>
      <c r="Q79" s="68" t="n">
        <v>0</v>
      </c>
      <c r="R79" s="68" t="n">
        <v>0</v>
      </c>
      <c r="S79" s="68" t="n">
        <v>0</v>
      </c>
      <c r="T79" s="68" t="n">
        <v>1</v>
      </c>
      <c r="U79" s="68" t="n">
        <v>0</v>
      </c>
      <c r="V79" s="68" t="n">
        <v>0</v>
      </c>
      <c r="W79" s="68" t="n">
        <v>0</v>
      </c>
      <c r="X79" s="68" t="n">
        <v>0</v>
      </c>
      <c r="Y79" s="68" t="n">
        <v>1</v>
      </c>
      <c r="Z79" s="68" t="n">
        <v>0</v>
      </c>
      <c r="AA79" s="68" t="n">
        <v>0</v>
      </c>
      <c r="AB79" s="140" t="n">
        <v>1</v>
      </c>
      <c r="AC79" s="68" t="n">
        <v>0</v>
      </c>
      <c r="AD79" s="68" t="n">
        <v>0</v>
      </c>
      <c r="AE79" s="68" t="n">
        <v>0</v>
      </c>
      <c r="AF79" s="68" t="n">
        <v>0</v>
      </c>
      <c r="AG79" s="68" t="n">
        <v>0</v>
      </c>
      <c r="AH79" s="68" t="n">
        <v>1</v>
      </c>
      <c r="AI79" s="67" t="n">
        <v>0</v>
      </c>
      <c r="AJ79" s="140" t="n">
        <v>0</v>
      </c>
      <c r="AK79" s="140" t="n">
        <v>0</v>
      </c>
      <c r="AL79" s="67" t="n"/>
      <c r="AM79" s="68" t="inlineStr">
        <is>
          <t>RB_fallback</t>
        </is>
      </c>
      <c r="AN79" s="68" t="inlineStr">
        <is>
          <t>Fallback a RB porque el ID no está en RA</t>
        </is>
      </c>
      <c r="AO79" s="68" t="n">
        <v>0</v>
      </c>
    </row>
    <row r="80" ht="28" customHeight="1">
      <c r="A80" s="138" t="n">
        <v>79</v>
      </c>
      <c r="B80" s="138" t="n">
        <v>84</v>
      </c>
      <c r="C80" s="68" t="inlineStr">
        <is>
          <t>Revisor B</t>
        </is>
      </c>
      <c r="D80" s="68" t="n"/>
      <c r="E80" s="138" t="n">
        <v>2024</v>
      </c>
      <c r="F80" s="68" t="inlineStr">
        <is>
          <t>Texto · NLP</t>
        </is>
      </c>
      <c r="G80" s="68" t="inlineStr">
        <is>
          <t>Deep Learning</t>
        </is>
      </c>
      <c r="H80" s="68" t="inlineStr">
        <is>
          <t>https://doi.org/10.1371/journal.pone.0311209</t>
        </is>
      </c>
      <c r="I80" s="67" t="inlineStr">
        <is>
          <t>Creating a diagnostic assessment model for autism spectrum disorder by differentiating lexicogrammatical choices through machine learning</t>
        </is>
      </c>
      <c r="J80" s="68"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s="68" t="inlineStr">
        <is>
          <t>Supervised</t>
        </is>
      </c>
      <c r="L80" s="68" t="inlineStr">
        <is>
          <t>RNN/LSTM/GRU</t>
        </is>
      </c>
      <c r="M80" s="68" t="inlineStr">
        <is>
          <t>Classification (binary/multi-class; incl. ASD vs control)/ multi-class)</t>
        </is>
      </c>
      <c r="N80" s="68" t="inlineStr">
        <is>
          <t>diagnosis</t>
        </is>
      </c>
      <c r="O80" s="68" t="inlineStr">
        <is>
          <t>high</t>
        </is>
      </c>
      <c r="P80" s="68" t="n">
        <v>1</v>
      </c>
      <c r="Q80" s="68" t="n">
        <v>0</v>
      </c>
      <c r="R80" s="68" t="n">
        <v>0</v>
      </c>
      <c r="S80" s="68" t="n">
        <v>0</v>
      </c>
      <c r="T80" s="68" t="n">
        <v>0</v>
      </c>
      <c r="U80" s="68" t="n">
        <v>0</v>
      </c>
      <c r="V80" s="68" t="n">
        <v>0</v>
      </c>
      <c r="W80" s="68" t="n">
        <v>0</v>
      </c>
      <c r="X80" s="68" t="n">
        <v>0</v>
      </c>
      <c r="Y80" s="68" t="n">
        <v>1</v>
      </c>
      <c r="Z80" s="68" t="n">
        <v>0</v>
      </c>
      <c r="AA80" s="68" t="n">
        <v>1</v>
      </c>
      <c r="AB80" s="140" t="n">
        <v>1</v>
      </c>
      <c r="AC80" s="68" t="n">
        <v>0</v>
      </c>
      <c r="AD80" s="68" t="n">
        <v>0</v>
      </c>
      <c r="AE80" s="68" t="n">
        <v>0</v>
      </c>
      <c r="AF80" s="68" t="n">
        <v>0</v>
      </c>
      <c r="AG80" s="68" t="n">
        <v>0</v>
      </c>
      <c r="AH80" s="68" t="n">
        <v>1</v>
      </c>
      <c r="AI80" s="67" t="n">
        <v>0</v>
      </c>
      <c r="AJ80" s="140" t="n">
        <v>0</v>
      </c>
      <c r="AK80" s="140" t="n">
        <v>0</v>
      </c>
      <c r="AL80" s="67" t="inlineStr">
        <is>
          <t>comparan modelo lineal vs DNN; el modelo lineal es logistic regression (baseline interpretable).</t>
        </is>
      </c>
      <c r="AM80" s="68" t="inlineStr">
        <is>
          <t>RB</t>
        </is>
      </c>
      <c r="AN80" s="68" t="inlineStr">
        <is>
          <t>Tomado completo desde archivo RB según asignación</t>
        </is>
      </c>
      <c r="AO80" s="68" t="n">
        <v>0</v>
      </c>
    </row>
    <row r="81" ht="28" customHeight="1">
      <c r="A81" s="138" t="n">
        <v>80</v>
      </c>
      <c r="B81" s="138" t="n">
        <v>85</v>
      </c>
      <c r="C81" s="68" t="inlineStr">
        <is>
          <t>Revisor A</t>
        </is>
      </c>
      <c r="D81" s="68" t="inlineStr">
        <is>
          <t>RA</t>
        </is>
      </c>
      <c r="E81" s="138" t="n">
        <v>2022</v>
      </c>
      <c r="F81" s="68" t="inlineStr">
        <is>
          <t>Imagen</t>
        </is>
      </c>
      <c r="G81" s="68" t="inlineStr">
        <is>
          <t>Deep Learning</t>
        </is>
      </c>
      <c r="H81" s="68" t="inlineStr">
        <is>
          <t>https://doi.org/10.1007/s00330-021-08239-4</t>
        </is>
      </c>
      <c r="I81" s="67" t="inlineStr">
        <is>
          <t>Diagnosing autism spectrum disorder in children using conventional MRI and apparent diffusion coefficient based deep learning algorithms</t>
        </is>
      </c>
      <c r="J81" s="68"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s="68" t="inlineStr">
        <is>
          <t>Supervised</t>
        </is>
      </c>
      <c r="L81" s="68" t="inlineStr">
        <is>
          <t>CNN</t>
        </is>
      </c>
      <c r="M81" s="68" t="inlineStr">
        <is>
          <t>Classification (ASD vs control / multi-class)</t>
        </is>
      </c>
      <c r="N81" s="68" t="inlineStr">
        <is>
          <t>Diagnosis</t>
        </is>
      </c>
      <c r="O81" s="68" t="inlineStr">
        <is>
          <t>High</t>
        </is>
      </c>
      <c r="P81" s="68" t="n">
        <v>1</v>
      </c>
      <c r="Q81" s="68" t="n">
        <v>0</v>
      </c>
      <c r="R81" s="68" t="n">
        <v>0</v>
      </c>
      <c r="S81" s="68" t="n">
        <v>0</v>
      </c>
      <c r="T81" s="68" t="n">
        <v>0</v>
      </c>
      <c r="U81" s="68" t="n">
        <v>0</v>
      </c>
      <c r="V81" s="68" t="n">
        <v>0</v>
      </c>
      <c r="W81" s="68" t="n">
        <v>0</v>
      </c>
      <c r="X81" s="68" t="n">
        <v>0</v>
      </c>
      <c r="Y81" s="68" t="n">
        <v>1</v>
      </c>
      <c r="Z81" s="68" t="n">
        <v>0</v>
      </c>
      <c r="AA81" s="68" t="n">
        <v>0</v>
      </c>
      <c r="AB81" s="140" t="n">
        <v>1</v>
      </c>
      <c r="AC81" s="68" t="n"/>
      <c r="AD81" s="68" t="n"/>
      <c r="AE81" s="68" t="n"/>
      <c r="AF81" s="68" t="n"/>
      <c r="AG81" s="68" t="n">
        <v>1</v>
      </c>
      <c r="AH81" s="68" t="n">
        <v>1</v>
      </c>
      <c r="AI81" s="67" t="n"/>
      <c r="AJ81" s="140" t="n"/>
      <c r="AK81" s="140" t="n"/>
      <c r="AL81" s="67" t="inlineStr">
        <is>
          <t>Algoritmo principal no explícito o fuera del codebook; Confirmar algoritmo principal en full-text; Se comparan varios modelos; se eligió el principal/mejor reportado</t>
        </is>
      </c>
      <c r="AM81" s="68" t="inlineStr">
        <is>
          <t>RA</t>
        </is>
      </c>
      <c r="AN81" s="68" t="inlineStr">
        <is>
          <t>Tomado completo desde archivo RA según asignación</t>
        </is>
      </c>
      <c r="AO81" s="68" t="n">
        <v>0</v>
      </c>
    </row>
    <row r="82" ht="28" customHeight="1">
      <c r="A82" s="138" t="n">
        <v>81</v>
      </c>
      <c r="B82" s="138" t="n">
        <v>86</v>
      </c>
      <c r="C82" s="68" t="inlineStr">
        <is>
          <t>Revisor B</t>
        </is>
      </c>
      <c r="D82" s="68" t="n"/>
      <c r="E82" s="138" t="n">
        <v>2025</v>
      </c>
      <c r="F82" s="68" t="inlineStr">
        <is>
          <t>Señales fisiológicas</t>
        </is>
      </c>
      <c r="G82" s="68" t="inlineStr">
        <is>
          <t>Deep Learning</t>
        </is>
      </c>
      <c r="H82" s="68" t="inlineStr">
        <is>
          <t>https://doi.org/10.1038/s41398-025-03566-2</t>
        </is>
      </c>
      <c r="I82" s="67" t="inlineStr">
        <is>
          <t>Dissecting the heterogeneity of autism spectrum disorder with sensory behavior, brain, and epigenetic factors</t>
        </is>
      </c>
      <c r="J82" s="68"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s="68" t="inlineStr">
        <is>
          <t>Supervised</t>
        </is>
      </c>
      <c r="L82" s="68" t="inlineStr">
        <is>
          <t>XGBoost / GBDT</t>
        </is>
      </c>
      <c r="M82" s="68" t="inlineStr">
        <is>
          <t>Classification (ASD vs control / multi-class)</t>
        </is>
      </c>
      <c r="N82" s="68" t="inlineStr">
        <is>
          <t>Diagnosis</t>
        </is>
      </c>
      <c r="O82" s="68" t="inlineStr">
        <is>
          <t>low</t>
        </is>
      </c>
      <c r="P82" s="68" t="n">
        <v>0</v>
      </c>
      <c r="Q82" s="68" t="n">
        <v>0</v>
      </c>
      <c r="R82" s="68" t="n">
        <v>0</v>
      </c>
      <c r="S82" s="68" t="n">
        <v>0</v>
      </c>
      <c r="T82" s="68" t="n">
        <v>0</v>
      </c>
      <c r="U82" s="68" t="n">
        <v>0</v>
      </c>
      <c r="V82" s="68" t="n">
        <v>0</v>
      </c>
      <c r="W82" s="68" t="n">
        <v>0</v>
      </c>
      <c r="X82" s="68" t="n">
        <v>0</v>
      </c>
      <c r="Y82" s="68" t="n">
        <v>0</v>
      </c>
      <c r="Z82" s="68" t="n">
        <v>0</v>
      </c>
      <c r="AA82" s="68" t="n">
        <v>0</v>
      </c>
      <c r="AB82" s="140" t="n">
        <v>1</v>
      </c>
      <c r="AC82" s="68" t="n">
        <v>0</v>
      </c>
      <c r="AD82" s="68" t="n">
        <v>0</v>
      </c>
      <c r="AE82" s="68" t="n">
        <v>0</v>
      </c>
      <c r="AF82" s="68" t="n">
        <v>0</v>
      </c>
      <c r="AG82" s="68" t="n">
        <v>1</v>
      </c>
      <c r="AH82" s="68" t="n">
        <v>0</v>
      </c>
      <c r="AI82" s="67" t="n">
        <v>0</v>
      </c>
      <c r="AJ82" s="140" t="n">
        <v>1</v>
      </c>
      <c r="AK82" s="140" t="n">
        <v>0</v>
      </c>
      <c r="AL82" s="67" t="inlineStr">
        <is>
          <t>Clasificación ASD vs control integrando AASP (sensory behavior) + neuroimagen + metilación (OXTR/AVPR). Evaluaron varios algoritmos; el modelo final reportado usa XGBoost (otros probados: RF/SVM/LR).</t>
        </is>
      </c>
      <c r="AM82" s="68" t="inlineStr">
        <is>
          <t>RB</t>
        </is>
      </c>
      <c r="AN82" s="68" t="inlineStr">
        <is>
          <t>Tomado completo desde archivo RB según asignación</t>
        </is>
      </c>
      <c r="AO82" s="68" t="n">
        <v>0</v>
      </c>
    </row>
    <row r="83" ht="28" customHeight="1">
      <c r="A83" s="138" t="n">
        <v>82</v>
      </c>
      <c r="B83" s="138" t="n">
        <v>88</v>
      </c>
      <c r="C83" s="68" t="inlineStr">
        <is>
          <t>Revisor A</t>
        </is>
      </c>
      <c r="D83" s="68" t="inlineStr">
        <is>
          <t>RA</t>
        </is>
      </c>
      <c r="E83" s="138" t="n">
        <v>2022</v>
      </c>
      <c r="F83" s="68" t="inlineStr">
        <is>
          <t>Señales fisiológicas</t>
        </is>
      </c>
      <c r="G83" s="68" t="inlineStr">
        <is>
          <t>Deep Learning</t>
        </is>
      </c>
      <c r="H83" s="68" t="inlineStr">
        <is>
          <t>https://doi.org/10.1016/j.bpsc.2021.03.015</t>
        </is>
      </c>
      <c r="I83" s="67" t="inlineStr">
        <is>
          <t>Facial Emotions Are Accurately Encoded in the Neural Signal of Those With Autism Spectrum Disorder: A Deep Learning Approach</t>
        </is>
      </c>
      <c r="J83" s="68"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s="68" t="inlineStr">
        <is>
          <t>Supervised</t>
        </is>
      </c>
      <c r="L83" s="68" t="inlineStr">
        <is>
          <t>CNN</t>
        </is>
      </c>
      <c r="M83" s="68" t="inlineStr">
        <is>
          <t>Classification (ASD vs control / multi-class)</t>
        </is>
      </c>
      <c r="N83" s="68" t="inlineStr">
        <is>
          <t>Monitoring/intervention</t>
        </is>
      </c>
      <c r="O83" s="68" t="inlineStr">
        <is>
          <t>Medium</t>
        </is>
      </c>
      <c r="P83" s="68" t="n">
        <v>0</v>
      </c>
      <c r="Q83" s="68" t="n">
        <v>1</v>
      </c>
      <c r="R83" s="68" t="n">
        <v>0</v>
      </c>
      <c r="S83" s="68" t="n">
        <v>0</v>
      </c>
      <c r="T83" s="68" t="n">
        <v>0</v>
      </c>
      <c r="U83" s="68" t="n">
        <v>0</v>
      </c>
      <c r="V83" s="68" t="n">
        <v>0</v>
      </c>
      <c r="W83" s="68" t="n">
        <v>0</v>
      </c>
      <c r="X83" s="68" t="n">
        <v>0</v>
      </c>
      <c r="Y83" s="68" t="n">
        <v>0</v>
      </c>
      <c r="Z83" s="68" t="n">
        <v>0</v>
      </c>
      <c r="AA83" s="68" t="n">
        <v>1</v>
      </c>
      <c r="AB83" s="140" t="n">
        <v>0</v>
      </c>
      <c r="AC83" s="68" t="n"/>
      <c r="AD83" s="68" t="n"/>
      <c r="AE83" s="68" t="n"/>
      <c r="AF83" s="68" t="n"/>
      <c r="AG83" s="68" t="n">
        <v>0</v>
      </c>
      <c r="AH83" s="68" t="n">
        <v>1</v>
      </c>
      <c r="AI83" s="67" t="n"/>
      <c r="AJ83" s="140" t="n"/>
      <c r="AK83" s="140" t="n"/>
      <c r="AL83" s="67" t="n"/>
      <c r="AM83" s="68" t="inlineStr">
        <is>
          <t>RA</t>
        </is>
      </c>
      <c r="AN83" s="68" t="inlineStr">
        <is>
          <t>Tomado completo desde archivo RA según asignación</t>
        </is>
      </c>
      <c r="AO83" s="68" t="n">
        <v>0</v>
      </c>
    </row>
    <row r="84" ht="28" customHeight="1">
      <c r="A84" s="138" t="n">
        <v>83</v>
      </c>
      <c r="B84" s="138" t="n">
        <v>89</v>
      </c>
      <c r="C84" s="68" t="inlineStr">
        <is>
          <t>Revisor B</t>
        </is>
      </c>
      <c r="D84" s="68" t="n"/>
      <c r="E84" s="138" t="n">
        <v>2018</v>
      </c>
      <c r="F84" s="68" t="inlineStr">
        <is>
          <t>Imagen</t>
        </is>
      </c>
      <c r="G84" s="68" t="inlineStr">
        <is>
          <t>Machine Learning</t>
        </is>
      </c>
      <c r="H84" s="68" t="inlineStr">
        <is>
          <t>https://doi.org/10.1055/s-0038-1626727</t>
        </is>
      </c>
      <c r="I84" s="67" t="inlineStr">
        <is>
          <t>Feasibility Testing of a Wearable Behavioral Aid for Social Learning in Children with Autism</t>
        </is>
      </c>
      <c r="J84" s="68"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s="68" t="inlineStr">
        <is>
          <t>Supervised</t>
        </is>
      </c>
      <c r="L84" s="68" t="inlineStr">
        <is>
          <t>Logistic Regression</t>
        </is>
      </c>
      <c r="M84" s="68" t="inlineStr">
        <is>
          <t>Classification (ASD vs control / multi-class)</t>
        </is>
      </c>
      <c r="N84" s="68" t="inlineStr">
        <is>
          <t>Monitoring/intervention</t>
        </is>
      </c>
      <c r="O84" s="68" t="inlineStr">
        <is>
          <t>high</t>
        </is>
      </c>
      <c r="P84" s="68" t="n">
        <v>0</v>
      </c>
      <c r="Q84" s="68" t="n">
        <v>0</v>
      </c>
      <c r="R84" s="68" t="n">
        <v>0</v>
      </c>
      <c r="S84" s="68" t="n">
        <v>0</v>
      </c>
      <c r="T84" s="68" t="n">
        <v>0</v>
      </c>
      <c r="U84" s="68" t="n">
        <v>0</v>
      </c>
      <c r="V84" s="68" t="n">
        <v>1</v>
      </c>
      <c r="W84" s="68" t="n">
        <v>0</v>
      </c>
      <c r="X84" s="68" t="n">
        <v>0</v>
      </c>
      <c r="Y84" s="68" t="n">
        <v>0</v>
      </c>
      <c r="Z84" s="68" t="n">
        <v>0</v>
      </c>
      <c r="AA84" s="68" t="n">
        <v>0</v>
      </c>
      <c r="AB84" s="140" t="n">
        <v>1</v>
      </c>
      <c r="AC84" s="68" t="n">
        <v>0</v>
      </c>
      <c r="AD84" s="68" t="n">
        <v>0</v>
      </c>
      <c r="AE84" s="68" t="n">
        <v>0</v>
      </c>
      <c r="AF84" s="68" t="n">
        <v>0</v>
      </c>
      <c r="AG84" s="68" t="n">
        <v>1</v>
      </c>
      <c r="AH84" s="68" t="n">
        <v>1</v>
      </c>
      <c r="AI84" s="67" t="n">
        <v>1</v>
      </c>
      <c r="AJ84" s="140" t="n">
        <v>0</v>
      </c>
      <c r="AK84" s="140" t="n">
        <v>0</v>
      </c>
      <c r="AL84" s="67" t="inlineStr">
        <is>
          <t>Clasificación ASD vs NC usando matrices de confusión de reconocimiento de emociones; el sistema (Google Glass) da ‘emotion labeling’, pero el clasificador principal para inferir ASD/NC es logistic regression</t>
        </is>
      </c>
      <c r="AM84" s="68" t="inlineStr">
        <is>
          <t>RB</t>
        </is>
      </c>
      <c r="AN84" s="68" t="inlineStr">
        <is>
          <t>Tomado completo desde archivo RB según asignación</t>
        </is>
      </c>
      <c r="AO84" s="68" t="n">
        <v>0</v>
      </c>
    </row>
    <row r="85" ht="28" customHeight="1">
      <c r="A85" s="138" t="n">
        <v>84</v>
      </c>
      <c r="B85" s="138" t="n">
        <v>90</v>
      </c>
      <c r="C85" s="68" t="inlineStr">
        <is>
          <t>Revisor B</t>
        </is>
      </c>
      <c r="D85" s="68" t="n"/>
      <c r="E85" s="138" t="n">
        <v>2023</v>
      </c>
      <c r="F85" s="68" t="inlineStr">
        <is>
          <t>No especificado</t>
        </is>
      </c>
      <c r="G85" s="68" t="inlineStr">
        <is>
          <t>Machine Learning</t>
        </is>
      </c>
      <c r="H85" s="68" t="inlineStr">
        <is>
          <t>https://doi.org/10.1109/ACCESS.2023.3302903</t>
        </is>
      </c>
      <c r="I85" s="67" t="inlineStr">
        <is>
          <t>Handwriting-Based ADHD Detection for Children Having ASD Using Machine Learning Approaches</t>
        </is>
      </c>
      <c r="J85" s="68"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s="68" t="inlineStr">
        <is>
          <t>Supervised</t>
        </is>
      </c>
      <c r="L85" s="68" t="inlineStr">
        <is>
          <t>Random Forest</t>
        </is>
      </c>
      <c r="M85" s="68" t="inlineStr">
        <is>
          <t>Classification (binary/multi-class; incl. ASD vs control)/ multi-class)</t>
        </is>
      </c>
      <c r="N85" s="68" t="inlineStr">
        <is>
          <t>diagnosis</t>
        </is>
      </c>
      <c r="O85" s="68" t="inlineStr">
        <is>
          <t>high</t>
        </is>
      </c>
      <c r="P85" s="68" t="n">
        <v>1</v>
      </c>
      <c r="Q85" s="68" t="n">
        <v>0</v>
      </c>
      <c r="R85" s="68" t="n">
        <v>0</v>
      </c>
      <c r="S85" s="68" t="n">
        <v>0</v>
      </c>
      <c r="T85" s="68" t="n">
        <v>0</v>
      </c>
      <c r="U85" s="68" t="n">
        <v>0</v>
      </c>
      <c r="V85" s="68" t="n">
        <v>0</v>
      </c>
      <c r="W85" s="68" t="n">
        <v>0</v>
      </c>
      <c r="X85" s="68" t="n">
        <v>0</v>
      </c>
      <c r="Y85" s="68" t="n">
        <v>1</v>
      </c>
      <c r="Z85" s="68" t="n">
        <v>1</v>
      </c>
      <c r="AA85" s="68" t="n">
        <v>0</v>
      </c>
      <c r="AB85" s="140" t="n">
        <v>0</v>
      </c>
      <c r="AC85" s="68" t="n">
        <v>0</v>
      </c>
      <c r="AD85" s="68" t="n">
        <v>0</v>
      </c>
      <c r="AE85" s="68" t="n">
        <v>0</v>
      </c>
      <c r="AF85" s="68" t="n">
        <v>0</v>
      </c>
      <c r="AG85" s="68" t="n">
        <v>1</v>
      </c>
      <c r="AH85" s="68" t="n">
        <v>1</v>
      </c>
      <c r="AI85" s="67" t="n">
        <v>0</v>
      </c>
      <c r="AJ85" s="140" t="n">
        <v>0</v>
      </c>
      <c r="AK85" s="140" t="n">
        <v>0</v>
      </c>
      <c r="AL85" s="67" t="inlineStr">
        <is>
          <t>Target is ADHD with coexisting ASD vs healthy (not ASD diagnosis). RF best on periodic lines task.</t>
        </is>
      </c>
      <c r="AM85" s="68" t="inlineStr">
        <is>
          <t>RB</t>
        </is>
      </c>
      <c r="AN85" s="68" t="inlineStr">
        <is>
          <t>Tomado completo desde archivo RB según asignación</t>
        </is>
      </c>
      <c r="AO85" s="68" t="n">
        <v>0</v>
      </c>
    </row>
    <row r="86" ht="28" customHeight="1">
      <c r="A86" s="138" t="n">
        <v>85</v>
      </c>
      <c r="B86" s="138" t="n">
        <v>91</v>
      </c>
      <c r="C86" s="68" t="inlineStr">
        <is>
          <t>Revisor B</t>
        </is>
      </c>
      <c r="D86" s="68" t="n"/>
      <c r="E86" s="138" t="n">
        <v>2022</v>
      </c>
      <c r="F86" s="68" t="inlineStr">
        <is>
          <t>No especificado</t>
        </is>
      </c>
      <c r="G86" s="68" t="inlineStr">
        <is>
          <t>Deep Learning</t>
        </is>
      </c>
      <c r="H86" s="68" t="inlineStr">
        <is>
          <t>https://doi.org/10.1007/978-3-031-09342-5_11</t>
        </is>
      </c>
      <c r="I86" s="67" t="inlineStr">
        <is>
          <t>Integrating Graph Convolutional Networks (GCNNs) and Long Short-Term Memory (LSTM) for Efficient Diagnosis of Autism</t>
        </is>
      </c>
      <c r="J86" s="68"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s="68" t="inlineStr">
        <is>
          <t>Supervised</t>
        </is>
      </c>
      <c r="L86" s="68" t="inlineStr">
        <is>
          <t>Other</t>
        </is>
      </c>
      <c r="M86" s="68" t="inlineStr">
        <is>
          <t>Classification (binary/multi-class; incl. ASD vs control)/ multi-class)</t>
        </is>
      </c>
      <c r="N86" s="68" t="inlineStr">
        <is>
          <t>diagnosis</t>
        </is>
      </c>
      <c r="O86" s="68" t="inlineStr">
        <is>
          <t>high</t>
        </is>
      </c>
      <c r="P86" s="68" t="n">
        <v>1</v>
      </c>
      <c r="Q86" s="68" t="n">
        <v>0</v>
      </c>
      <c r="R86" s="68" t="n">
        <v>0</v>
      </c>
      <c r="S86" s="68" t="n">
        <v>0</v>
      </c>
      <c r="T86" s="68" t="n">
        <v>0</v>
      </c>
      <c r="U86" s="68" t="n">
        <v>0</v>
      </c>
      <c r="V86" s="68" t="n">
        <v>0</v>
      </c>
      <c r="W86" s="68" t="n">
        <v>0</v>
      </c>
      <c r="X86" s="68" t="n">
        <v>0</v>
      </c>
      <c r="Y86" s="68" t="n">
        <v>1</v>
      </c>
      <c r="Z86" s="68" t="n">
        <v>0</v>
      </c>
      <c r="AA86" s="68" t="n">
        <v>0</v>
      </c>
      <c r="AB86" s="140" t="n">
        <v>1</v>
      </c>
      <c r="AC86" s="68" t="n">
        <v>0</v>
      </c>
      <c r="AD86" s="68" t="n">
        <v>0</v>
      </c>
      <c r="AE86" s="68" t="n">
        <v>0</v>
      </c>
      <c r="AF86" s="68" t="n">
        <v>0</v>
      </c>
      <c r="AG86" s="68" t="n">
        <v>0</v>
      </c>
      <c r="AH86" s="68" t="n">
        <v>1</v>
      </c>
      <c r="AI86" s="67" t="n">
        <v>0</v>
      </c>
      <c r="AJ86" s="140" t="n">
        <v>0</v>
      </c>
      <c r="AK86" s="140" t="n">
        <v>0</v>
      </c>
      <c r="AL86" s="67" t="inlineStr">
        <is>
          <t>Hybrid GCNN + LSTM on ABIDE fMRI; mapped to Other because GNN not in algorithm list.</t>
        </is>
      </c>
      <c r="AM86" s="68" t="inlineStr">
        <is>
          <t>RB</t>
        </is>
      </c>
      <c r="AN86" s="68" t="inlineStr">
        <is>
          <t>Tomado completo desde archivo RB según asignación</t>
        </is>
      </c>
      <c r="AO86" s="68" t="n">
        <v>0</v>
      </c>
    </row>
    <row r="87" ht="28" customHeight="1">
      <c r="A87" s="138" t="n">
        <v>86</v>
      </c>
      <c r="B87" s="138" t="n">
        <v>92</v>
      </c>
      <c r="C87" s="68" t="inlineStr">
        <is>
          <t>Revisor A</t>
        </is>
      </c>
      <c r="D87" s="68" t="inlineStr">
        <is>
          <t>RA</t>
        </is>
      </c>
      <c r="E87" s="138" t="n">
        <v>2025</v>
      </c>
      <c r="F87" s="68" t="inlineStr">
        <is>
          <t>Señales fisiológicas</t>
        </is>
      </c>
      <c r="G87" s="68" t="inlineStr">
        <is>
          <t>Deep Learning</t>
        </is>
      </c>
      <c r="H87" s="68" t="inlineStr">
        <is>
          <t>https://doi.org/10.1016/j.bspc.2024.107466</t>
        </is>
      </c>
      <c r="I87" s="67" t="inlineStr">
        <is>
          <t>Learning discriminative functional connectivity networks for identifying Autism spectrum disorder</t>
        </is>
      </c>
      <c r="J87" s="68"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s="68" t="inlineStr">
        <is>
          <t>Supervised</t>
        </is>
      </c>
      <c r="L87" s="68" t="inlineStr">
        <is>
          <t>Other / Not clear</t>
        </is>
      </c>
      <c r="M87" s="68" t="inlineStr">
        <is>
          <t>Classification (ASD vs control / multi-class)</t>
        </is>
      </c>
      <c r="N87" s="68" t="inlineStr">
        <is>
          <t>Diagnosis</t>
        </is>
      </c>
      <c r="O87" s="68" t="inlineStr">
        <is>
          <t>Medium</t>
        </is>
      </c>
      <c r="P87" s="68" t="n">
        <v>1</v>
      </c>
      <c r="Q87" s="68" t="n">
        <v>0</v>
      </c>
      <c r="R87" s="68" t="n">
        <v>0</v>
      </c>
      <c r="S87" s="68" t="n">
        <v>0</v>
      </c>
      <c r="T87" s="68" t="n">
        <v>0</v>
      </c>
      <c r="U87" s="68" t="n">
        <v>0</v>
      </c>
      <c r="V87" s="68" t="n">
        <v>0</v>
      </c>
      <c r="W87" s="68" t="n">
        <v>0</v>
      </c>
      <c r="X87" s="68" t="n">
        <v>0</v>
      </c>
      <c r="Y87" s="68" t="n">
        <v>1</v>
      </c>
      <c r="Z87" s="68" t="n">
        <v>0</v>
      </c>
      <c r="AA87" s="68" t="n">
        <v>0</v>
      </c>
      <c r="AB87" s="140" t="n">
        <v>1</v>
      </c>
      <c r="AC87" s="68" t="n"/>
      <c r="AD87" s="68" t="n"/>
      <c r="AE87" s="68" t="n"/>
      <c r="AF87" s="68" t="n"/>
      <c r="AG87" s="68" t="n">
        <v>1</v>
      </c>
      <c r="AH87" s="68" t="n">
        <v>1</v>
      </c>
      <c r="AI87" s="67" t="n"/>
      <c r="AJ87" s="140" t="n"/>
      <c r="AK87" s="140" t="n"/>
      <c r="AL87" s="67" t="inlineStr">
        <is>
          <t>Algoritmo principal no explícito o fuera del codebook; Confirmar algoritmo principal en full-text</t>
        </is>
      </c>
      <c r="AM87" s="68" t="inlineStr">
        <is>
          <t>RA</t>
        </is>
      </c>
      <c r="AN87" s="68" t="inlineStr">
        <is>
          <t>Tomado completo desde archivo RA según asignación</t>
        </is>
      </c>
      <c r="AO87" s="68" t="n">
        <v>0</v>
      </c>
    </row>
    <row r="88" ht="28" customHeight="1">
      <c r="A88" s="138" t="n">
        <v>87</v>
      </c>
      <c r="B88" s="138" t="n">
        <v>94</v>
      </c>
      <c r="C88" s="68" t="inlineStr">
        <is>
          <t>Revisor A</t>
        </is>
      </c>
      <c r="D88" s="68" t="inlineStr">
        <is>
          <t>RA</t>
        </is>
      </c>
      <c r="E88" s="138" t="n">
        <v>2023</v>
      </c>
      <c r="F88" s="68" t="inlineStr">
        <is>
          <t>No especificado</t>
        </is>
      </c>
      <c r="G88" s="68" t="inlineStr">
        <is>
          <t>Deep Learning</t>
        </is>
      </c>
      <c r="H88" s="68" t="inlineStr">
        <is>
          <t>https://doi.org/10.1016/j.ibmed.2023.100102</t>
        </is>
      </c>
      <c r="I88" s="67" t="inlineStr">
        <is>
          <t>Optimizing a de novo artificial intelligence-based medical device under a predetermined change control plan: Improved ability to detect or rule out pediatric autism</t>
        </is>
      </c>
      <c r="J88" s="6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s="68" t="inlineStr">
        <is>
          <t>Supervised</t>
        </is>
      </c>
      <c r="L88" s="68" t="inlineStr">
        <is>
          <t>Other / Not clear</t>
        </is>
      </c>
      <c r="M88" s="68" t="inlineStr">
        <is>
          <t>Classification (ASD vs control / multi-class)</t>
        </is>
      </c>
      <c r="N88" s="68" t="inlineStr">
        <is>
          <t>Screening</t>
        </is>
      </c>
      <c r="O88" s="68" t="inlineStr">
        <is>
          <t>Medium</t>
        </is>
      </c>
      <c r="P88" s="68" t="n">
        <v>0</v>
      </c>
      <c r="Q88" s="68" t="n">
        <v>0</v>
      </c>
      <c r="R88" s="68" t="n">
        <v>0</v>
      </c>
      <c r="S88" s="68" t="n">
        <v>0</v>
      </c>
      <c r="T88" s="68" t="n">
        <v>1</v>
      </c>
      <c r="U88" s="68" t="n">
        <v>0</v>
      </c>
      <c r="V88" s="68" t="n">
        <v>0</v>
      </c>
      <c r="W88" s="68" t="n">
        <v>0</v>
      </c>
      <c r="X88" s="68" t="n">
        <v>1</v>
      </c>
      <c r="Y88" s="68" t="n">
        <v>0</v>
      </c>
      <c r="Z88" s="68" t="n">
        <v>0</v>
      </c>
      <c r="AA88" s="68" t="n">
        <v>0</v>
      </c>
      <c r="AB88" s="140" t="n">
        <v>1</v>
      </c>
      <c r="AC88" s="68" t="n"/>
      <c r="AD88" s="68" t="n"/>
      <c r="AE88" s="68" t="n"/>
      <c r="AF88" s="68" t="n"/>
      <c r="AG88" s="68" t="n">
        <v>1</v>
      </c>
      <c r="AH88" s="68" t="n">
        <v>1</v>
      </c>
      <c r="AI88" s="67" t="n"/>
      <c r="AJ88" s="140" t="n"/>
      <c r="AK88" s="140" t="n"/>
      <c r="AL88" s="67" t="inlineStr">
        <is>
          <t>Algoritmo principal no explícito o fuera del codebook; Confirmar algoritmo principal en full-text</t>
        </is>
      </c>
      <c r="AM88" s="68" t="inlineStr">
        <is>
          <t>RA</t>
        </is>
      </c>
      <c r="AN88" s="68" t="inlineStr">
        <is>
          <t>Tomado completo desde archivo RA según asignación</t>
        </is>
      </c>
      <c r="AO88" s="68" t="n">
        <v>0</v>
      </c>
    </row>
    <row r="89" ht="28" customHeight="1">
      <c r="A89" s="138" t="n">
        <v>88</v>
      </c>
      <c r="B89" s="138" t="n">
        <v>95</v>
      </c>
      <c r="C89" s="68" t="inlineStr">
        <is>
          <t>Ambos (piloto)</t>
        </is>
      </c>
      <c r="D89" s="68" t="inlineStr">
        <is>
          <t>RA</t>
        </is>
      </c>
      <c r="E89" s="138" t="n">
        <v>2024</v>
      </c>
      <c r="F89" s="68" t="inlineStr">
        <is>
          <t>Texto · NLP</t>
        </is>
      </c>
      <c r="G89" s="68" t="inlineStr">
        <is>
          <t>Deep Learning</t>
        </is>
      </c>
      <c r="H89" s="68" t="inlineStr">
        <is>
          <t>https://doi.org/10.2196/54706</t>
        </is>
      </c>
      <c r="I89" s="67" t="inlineStr">
        <is>
          <t>Physician Versus Large Language Model Chatbot Responses to Web-Based Questions From Autistic Patients in Chinese: Cross-Sectional Comparative Analysis</t>
        </is>
      </c>
      <c r="J89" s="68"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s="68" t="inlineStr">
        <is>
          <t>Supervised</t>
        </is>
      </c>
      <c r="L89" s="68" t="inlineStr">
        <is>
          <t>Transformer</t>
        </is>
      </c>
      <c r="M89" s="68" t="inlineStr">
        <is>
          <t>Other / Not clear</t>
        </is>
      </c>
      <c r="N89" s="68" t="inlineStr">
        <is>
          <t>Monitoring/intervention</t>
        </is>
      </c>
      <c r="O89" s="68" t="inlineStr">
        <is>
          <t>High</t>
        </is>
      </c>
      <c r="P89" s="68" t="n">
        <v>0</v>
      </c>
      <c r="Q89" s="68" t="n">
        <v>0</v>
      </c>
      <c r="R89" s="68" t="n">
        <v>0</v>
      </c>
      <c r="S89" s="68" t="n">
        <v>0</v>
      </c>
      <c r="T89" s="68" t="n">
        <v>1</v>
      </c>
      <c r="U89" s="68" t="n">
        <v>0</v>
      </c>
      <c r="V89" s="68" t="n">
        <v>0</v>
      </c>
      <c r="W89" s="68" t="n">
        <v>0</v>
      </c>
      <c r="X89" s="68" t="n">
        <v>0</v>
      </c>
      <c r="Y89" s="68" t="n">
        <v>0</v>
      </c>
      <c r="Z89" s="68" t="n">
        <v>0</v>
      </c>
      <c r="AA89" s="68" t="n">
        <v>0</v>
      </c>
      <c r="AB89" s="140" t="n">
        <v>1</v>
      </c>
      <c r="AC89" s="68" t="n"/>
      <c r="AD89" s="68" t="n"/>
      <c r="AE89" s="68" t="n"/>
      <c r="AF89" s="68" t="n"/>
      <c r="AG89" s="68" t="n">
        <v>1</v>
      </c>
      <c r="AH89" s="68" t="n">
        <v>1</v>
      </c>
      <c r="AI89" s="67" t="inlineStr">
        <is>
          <t>text / NLP</t>
        </is>
      </c>
      <c r="AJ89" s="140" t="n"/>
      <c r="AK89" s="140" t="n"/>
      <c r="AL89" s="67" t="inlineStr">
        <is>
          <t>Compara respuestas de médicos vs LLMs a preguntas web; no mapea claramente a una etapa clínica RQ1.</t>
        </is>
      </c>
      <c r="AM89" s="68" t="inlineStr">
        <is>
          <t>RA</t>
        </is>
      </c>
      <c r="AN89" s="68" t="inlineStr">
        <is>
          <t>Tomado completo desde archivo RA según asignación</t>
        </is>
      </c>
      <c r="AO89" s="68" t="n">
        <v>0</v>
      </c>
    </row>
    <row r="90" ht="28" customHeight="1">
      <c r="A90" s="138" t="n">
        <v>89</v>
      </c>
      <c r="B90" s="138" t="n">
        <v>96</v>
      </c>
      <c r="C90" s="68" t="inlineStr">
        <is>
          <t>Revisor B</t>
        </is>
      </c>
      <c r="D90" s="68" t="n"/>
      <c r="E90" s="138" t="n">
        <v>2019</v>
      </c>
      <c r="F90" s="68" t="inlineStr">
        <is>
          <t>No especificado</t>
        </is>
      </c>
      <c r="G90" s="68" t="inlineStr">
        <is>
          <t>Híbrido</t>
        </is>
      </c>
      <c r="H90" s="68" t="inlineStr">
        <is>
          <t>https://doi.org/10.1016/j.envres.2018.12.061</t>
        </is>
      </c>
      <c r="I90" s="67" t="inlineStr">
        <is>
          <t>Polychlorinated biphenyls influence on autism spectrum disorder risk in the MARBLES cohort</t>
        </is>
      </c>
      <c r="J90" s="68"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s="68" t="inlineStr">
        <is>
          <t>Other</t>
        </is>
      </c>
      <c r="L90" s="68" t="inlineStr">
        <is>
          <t>Logistic Regression</t>
        </is>
      </c>
      <c r="M90" s="68" t="inlineStr">
        <is>
          <t>Other</t>
        </is>
      </c>
      <c r="N90" s="68" t="inlineStr">
        <is>
          <t>Prognosis</t>
        </is>
      </c>
      <c r="O90" s="68" t="inlineStr">
        <is>
          <t>high</t>
        </is>
      </c>
      <c r="P90" s="68" t="n">
        <v>0</v>
      </c>
      <c r="Q90" s="68" t="n">
        <v>0</v>
      </c>
      <c r="R90" s="68" t="n">
        <v>1</v>
      </c>
      <c r="S90" s="68" t="n">
        <v>0</v>
      </c>
      <c r="T90" s="68" t="n">
        <v>1</v>
      </c>
      <c r="U90" s="68" t="n">
        <v>0</v>
      </c>
      <c r="V90" s="68" t="n">
        <v>0</v>
      </c>
      <c r="W90" s="68" t="n">
        <v>0</v>
      </c>
      <c r="X90" s="68" t="n">
        <v>1</v>
      </c>
      <c r="Y90" s="68" t="n">
        <v>1</v>
      </c>
      <c r="Z90" s="68" t="n">
        <v>0</v>
      </c>
      <c r="AA90" s="68" t="n">
        <v>0</v>
      </c>
      <c r="AB90" s="140" t="n">
        <v>1</v>
      </c>
      <c r="AC90" s="68" t="n">
        <v>0</v>
      </c>
      <c r="AD90" s="68" t="n">
        <v>0</v>
      </c>
      <c r="AE90" s="68" t="n">
        <v>0</v>
      </c>
      <c r="AF90" s="68" t="n">
        <v>0</v>
      </c>
      <c r="AG90" s="68" t="n">
        <v>0</v>
      </c>
      <c r="AH90" s="68" t="n">
        <v>2</v>
      </c>
      <c r="AI90" s="67" t="n">
        <v>0</v>
      </c>
      <c r="AJ90" s="140" t="n">
        <v>1</v>
      </c>
      <c r="AK90" s="140" t="n">
        <v>0</v>
      </c>
      <c r="AL90" s="67" t="inlineStr">
        <is>
          <t>Epidemiologic multinomial logistic regression (not ML/AI). Outcome categories ASD / Non-TD / TD at 3 years</t>
        </is>
      </c>
      <c r="AM90" s="68" t="inlineStr">
        <is>
          <t>RB</t>
        </is>
      </c>
      <c r="AN90" s="68" t="inlineStr">
        <is>
          <t>Tomado completo desde archivo RB según asignación</t>
        </is>
      </c>
      <c r="AO90" s="68" t="n">
        <v>0</v>
      </c>
    </row>
    <row r="91" ht="28" customHeight="1">
      <c r="A91" s="138" t="n">
        <v>90</v>
      </c>
      <c r="B91" s="138" t="n">
        <v>97</v>
      </c>
      <c r="C91" s="68" t="inlineStr">
        <is>
          <t>Revisor B</t>
        </is>
      </c>
      <c r="D91" s="68" t="n"/>
      <c r="E91" s="138" t="n">
        <v>2020</v>
      </c>
      <c r="F91" s="68" t="inlineStr">
        <is>
          <t>Imagen</t>
        </is>
      </c>
      <c r="G91" s="68" t="inlineStr">
        <is>
          <t>Machine Learning</t>
        </is>
      </c>
      <c r="H91" s="68" t="inlineStr">
        <is>
          <t>https://doi.org/10.1109/EMBC44109.2020.9176843</t>
        </is>
      </c>
      <c r="I91" s="67" t="inlineStr">
        <is>
          <t>Predicting Core Characteristics of ASD Through Facial Emotion Recognition and Eye Tracking in Youth.</t>
        </is>
      </c>
      <c r="J91" s="68"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s="68" t="inlineStr">
        <is>
          <t>Supervised</t>
        </is>
      </c>
      <c r="L91" s="68" t="inlineStr">
        <is>
          <t>Random Forest</t>
        </is>
      </c>
      <c r="M91" s="68" t="inlineStr">
        <is>
          <t>Regression (score / severity / risk)</t>
        </is>
      </c>
      <c r="N91" s="68" t="inlineStr">
        <is>
          <t>monitoring_intervention</t>
        </is>
      </c>
      <c r="O91" s="68" t="inlineStr">
        <is>
          <t>high</t>
        </is>
      </c>
      <c r="P91" s="68" t="n">
        <v>1</v>
      </c>
      <c r="Q91" s="68" t="n">
        <v>0</v>
      </c>
      <c r="R91" s="68" t="n">
        <v>0</v>
      </c>
      <c r="S91" s="68" t="n">
        <v>1</v>
      </c>
      <c r="T91" s="68" t="n">
        <v>0</v>
      </c>
      <c r="U91" s="68" t="n">
        <v>0</v>
      </c>
      <c r="V91" s="68" t="n">
        <v>0</v>
      </c>
      <c r="W91" s="68" t="n">
        <v>0</v>
      </c>
      <c r="X91" s="68" t="n">
        <v>0</v>
      </c>
      <c r="Y91" s="68" t="n">
        <v>0</v>
      </c>
      <c r="Z91" s="68" t="n">
        <v>0</v>
      </c>
      <c r="AA91" s="68" t="n">
        <v>1</v>
      </c>
      <c r="AB91" s="140" t="n">
        <v>1</v>
      </c>
      <c r="AC91" s="68" t="n">
        <v>0</v>
      </c>
      <c r="AD91" s="68" t="n">
        <v>0</v>
      </c>
      <c r="AE91" s="68" t="n">
        <v>0</v>
      </c>
      <c r="AF91" s="68" t="n">
        <v>0</v>
      </c>
      <c r="AG91" s="68" t="n">
        <v>0</v>
      </c>
      <c r="AH91" s="68" t="n">
        <v>2</v>
      </c>
      <c r="AI91" s="67" t="n">
        <v>0</v>
      </c>
      <c r="AJ91" s="140" t="n">
        <v>0</v>
      </c>
      <c r="AK91" s="140" t="n">
        <v>0</v>
      </c>
      <c r="AL91" s="67" t="inlineStr">
        <is>
          <t>aunque el paper comenta que el enfoque “may serve as a classifier for ASD diagnosis” y muestra ROC para clasificación, el pipeline principal reportado es regresión de puntajes; por eso conviene codificarlo como Regression</t>
        </is>
      </c>
      <c r="AM91" s="68" t="inlineStr">
        <is>
          <t>RB</t>
        </is>
      </c>
      <c r="AN91" s="68" t="inlineStr">
        <is>
          <t>Tomado completo desde archivo RB según asignación</t>
        </is>
      </c>
      <c r="AO91" s="68" t="n">
        <v>0</v>
      </c>
    </row>
    <row r="92" ht="28" customHeight="1">
      <c r="A92" s="138" t="n">
        <v>91</v>
      </c>
      <c r="B92" s="138" t="n">
        <v>98</v>
      </c>
      <c r="C92" s="68" t="inlineStr">
        <is>
          <t>Revisor A</t>
        </is>
      </c>
      <c r="D92" s="68" t="inlineStr">
        <is>
          <t>RA</t>
        </is>
      </c>
      <c r="E92" s="138" t="n">
        <v>2024</v>
      </c>
      <c r="F92" s="68" t="inlineStr">
        <is>
          <t>Señales fisiológicas</t>
        </is>
      </c>
      <c r="G92" s="68" t="inlineStr">
        <is>
          <t>Híbrido</t>
        </is>
      </c>
      <c r="H92" s="68" t="inlineStr">
        <is>
          <t>https://doi.org/10.1016/j.bspc.2024.106671</t>
        </is>
      </c>
      <c r="I92" s="67" t="inlineStr">
        <is>
          <t>Self-supervised machine learning approach for autism detection in young children using MEG signals</t>
        </is>
      </c>
      <c r="J92" s="68"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s="68" t="inlineStr">
        <is>
          <t>Self-supervised</t>
        </is>
      </c>
      <c r="L92" s="68" t="inlineStr">
        <is>
          <t>Transformer</t>
        </is>
      </c>
      <c r="M92" s="68" t="inlineStr">
        <is>
          <t>Classification (ASD vs control / multi-class)</t>
        </is>
      </c>
      <c r="N92" s="68" t="inlineStr">
        <is>
          <t>Diagnosis</t>
        </is>
      </c>
      <c r="O92" s="68" t="inlineStr">
        <is>
          <t>High</t>
        </is>
      </c>
      <c r="P92" s="68" t="n">
        <v>0</v>
      </c>
      <c r="Q92" s="68" t="n">
        <v>1</v>
      </c>
      <c r="R92" s="68" t="n">
        <v>0</v>
      </c>
      <c r="S92" s="68" t="n">
        <v>0</v>
      </c>
      <c r="T92" s="68" t="n">
        <v>0</v>
      </c>
      <c r="U92" s="68" t="n">
        <v>0</v>
      </c>
      <c r="V92" s="68" t="n">
        <v>0</v>
      </c>
      <c r="W92" s="68" t="n">
        <v>0</v>
      </c>
      <c r="X92" s="68" t="n">
        <v>0</v>
      </c>
      <c r="Y92" s="68" t="n">
        <v>1</v>
      </c>
      <c r="Z92" s="68" t="n">
        <v>0</v>
      </c>
      <c r="AA92" s="68" t="n">
        <v>0</v>
      </c>
      <c r="AB92" s="140" t="n">
        <v>1</v>
      </c>
      <c r="AC92" s="68" t="n"/>
      <c r="AD92" s="68" t="n"/>
      <c r="AE92" s="68" t="n"/>
      <c r="AF92" s="68" t="n"/>
      <c r="AG92" s="68" t="n">
        <v>1</v>
      </c>
      <c r="AH92" s="68" t="n">
        <v>1</v>
      </c>
      <c r="AI92" s="67" t="n"/>
      <c r="AJ92" s="140" t="n"/>
      <c r="AK92" s="140" t="n"/>
      <c r="AL92" s="67" t="inlineStr">
        <is>
          <t>SSL con wav2vec 2.0 para extraer embeddings MEG; clasificación final con ANN/SVM.</t>
        </is>
      </c>
      <c r="AM92" s="68" t="inlineStr">
        <is>
          <t>RA</t>
        </is>
      </c>
      <c r="AN92" s="68" t="inlineStr">
        <is>
          <t>Tomado completo desde archivo RA según asignación</t>
        </is>
      </c>
      <c r="AO92" s="68" t="n">
        <v>0</v>
      </c>
    </row>
    <row r="93" ht="28" customHeight="1">
      <c r="A93" s="138" t="n">
        <v>92</v>
      </c>
      <c r="B93" s="138" t="n">
        <v>99</v>
      </c>
      <c r="C93" s="68" t="inlineStr">
        <is>
          <t>Revisor A</t>
        </is>
      </c>
      <c r="D93" s="68" t="inlineStr">
        <is>
          <t>RA</t>
        </is>
      </c>
      <c r="E93" s="138" t="n">
        <v>2014</v>
      </c>
      <c r="F93" s="68" t="inlineStr">
        <is>
          <t>No especificado</t>
        </is>
      </c>
      <c r="G93" s="68" t="inlineStr">
        <is>
          <t>Deep Learning</t>
        </is>
      </c>
      <c r="H93" s="68" t="inlineStr">
        <is>
          <t>https://doi.org/10.1016/j.ijdevneu.2014.06.013</t>
        </is>
      </c>
      <c r="I93" s="67" t="inlineStr">
        <is>
          <t>Serum Brain-derived neurotrophic factor levels in Chinese children with autism spectrum disorders: A pilot study</t>
        </is>
      </c>
      <c r="J93" s="68"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s="68" t="inlineStr">
        <is>
          <t>Other / Not clear</t>
        </is>
      </c>
      <c r="L93" s="68" t="inlineStr">
        <is>
          <t>Other / Not clear</t>
        </is>
      </c>
      <c r="M93" s="68" t="inlineStr">
        <is>
          <t>Other / Not clear</t>
        </is>
      </c>
      <c r="N93" s="68" t="inlineStr">
        <is>
          <t>Not clear</t>
        </is>
      </c>
      <c r="O93" s="68" t="inlineStr">
        <is>
          <t>High</t>
        </is>
      </c>
      <c r="P93" s="68" t="n">
        <v>0</v>
      </c>
      <c r="Q93" s="68" t="n">
        <v>0</v>
      </c>
      <c r="R93" s="68" t="n">
        <v>0</v>
      </c>
      <c r="S93" s="68" t="n">
        <v>0</v>
      </c>
      <c r="T93" s="68" t="n">
        <v>0</v>
      </c>
      <c r="U93" s="68" t="n">
        <v>1</v>
      </c>
      <c r="V93" s="68" t="n">
        <v>0</v>
      </c>
      <c r="W93" s="68" t="n">
        <v>0</v>
      </c>
      <c r="X93" s="68" t="n">
        <v>0</v>
      </c>
      <c r="Y93" s="68" t="n">
        <v>0</v>
      </c>
      <c r="Z93" s="68" t="n">
        <v>0</v>
      </c>
      <c r="AA93" s="68" t="n">
        <v>0</v>
      </c>
      <c r="AB93" s="140" t="n">
        <v>0</v>
      </c>
      <c r="AC93" s="68" t="n"/>
      <c r="AD93" s="68" t="n"/>
      <c r="AE93" s="68" t="n"/>
      <c r="AF93" s="68" t="n"/>
      <c r="AG93" s="68" t="n">
        <v>1</v>
      </c>
      <c r="AH93" s="68" t="n">
        <v>1</v>
      </c>
      <c r="AI93" s="67" t="n"/>
      <c r="AJ93" s="140" t="n">
        <v>0</v>
      </c>
      <c r="AK93" s="140" t="n"/>
      <c r="AL93" s="67" t="inlineStr">
        <is>
          <t>Estudio de biomarcador sérico (BDNF) con ROC; no se describe algoritmo de IA/ML principal.</t>
        </is>
      </c>
      <c r="AM93" s="68" t="inlineStr">
        <is>
          <t>RA</t>
        </is>
      </c>
      <c r="AN93" s="68" t="inlineStr">
        <is>
          <t>Tomado completo desde archivo RA según asignación</t>
        </is>
      </c>
      <c r="AO93" s="68" t="n">
        <v>0</v>
      </c>
    </row>
    <row r="94" ht="28" customHeight="1">
      <c r="A94" s="138" t="n">
        <v>93</v>
      </c>
      <c r="B94" s="138" t="n">
        <v>100</v>
      </c>
      <c r="C94" s="68" t="inlineStr">
        <is>
          <t>Revisor A</t>
        </is>
      </c>
      <c r="D94" s="68" t="inlineStr">
        <is>
          <t>RA</t>
        </is>
      </c>
      <c r="E94" s="138" t="n">
        <v>2025</v>
      </c>
      <c r="F94" s="68" t="inlineStr">
        <is>
          <t>Señales fisiológicas</t>
        </is>
      </c>
      <c r="G94" s="68" t="inlineStr">
        <is>
          <t>Deep Learning</t>
        </is>
      </c>
      <c r="H94" s="68" t="inlineStr">
        <is>
          <t>https://doi.org/10.1111/cns.70562</t>
        </is>
      </c>
      <c r="I94" s="67" t="inlineStr">
        <is>
          <t>Sex Differences in Functional Gradients and Dynamic Functional Connectivity in Preschool-Aged Children With ASD</t>
        </is>
      </c>
      <c r="J94" s="68"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s="68" t="inlineStr">
        <is>
          <t>Supervised</t>
        </is>
      </c>
      <c r="L94" s="68" t="inlineStr">
        <is>
          <t>Other / Not clear</t>
        </is>
      </c>
      <c r="M94" s="68" t="inlineStr">
        <is>
          <t>Classification (ASD vs control / multi-class)</t>
        </is>
      </c>
      <c r="N94" s="68" t="inlineStr">
        <is>
          <t>Diagnosis</t>
        </is>
      </c>
      <c r="O94" s="68" t="inlineStr">
        <is>
          <t>Medium</t>
        </is>
      </c>
      <c r="P94" s="68" t="n">
        <v>1</v>
      </c>
      <c r="Q94" s="68" t="n">
        <v>0</v>
      </c>
      <c r="R94" s="68" t="n">
        <v>0</v>
      </c>
      <c r="S94" s="68" t="n">
        <v>0</v>
      </c>
      <c r="T94" s="68" t="n">
        <v>0</v>
      </c>
      <c r="U94" s="68" t="n">
        <v>0</v>
      </c>
      <c r="V94" s="68" t="n">
        <v>0</v>
      </c>
      <c r="W94" s="68" t="n">
        <v>0</v>
      </c>
      <c r="X94" s="68" t="n">
        <v>0</v>
      </c>
      <c r="Y94" s="68" t="n">
        <v>1</v>
      </c>
      <c r="Z94" s="68" t="n">
        <v>0</v>
      </c>
      <c r="AA94" s="68" t="n">
        <v>0</v>
      </c>
      <c r="AB94" s="140" t="n">
        <v>0</v>
      </c>
      <c r="AC94" s="68" t="n"/>
      <c r="AD94" s="68" t="n"/>
      <c r="AE94" s="68" t="n"/>
      <c r="AF94" s="68" t="n"/>
      <c r="AG94" s="68" t="n">
        <v>1</v>
      </c>
      <c r="AH94" s="68" t="n">
        <v>1</v>
      </c>
      <c r="AI94" s="67" t="n"/>
      <c r="AJ94" s="140" t="n"/>
      <c r="AK94" s="140" t="n"/>
      <c r="AL94" s="67" t="inlineStr">
        <is>
          <t>Se aplican múltiples modelos ML a características de conectividad/gradientes; algoritmo principal no especificado.</t>
        </is>
      </c>
      <c r="AM94" s="68" t="inlineStr">
        <is>
          <t>RA</t>
        </is>
      </c>
      <c r="AN94" s="68" t="inlineStr">
        <is>
          <t>Tomado completo desde archivo RA según asignación</t>
        </is>
      </c>
      <c r="AO94" s="68" t="n">
        <v>0</v>
      </c>
    </row>
    <row r="95" ht="28" customHeight="1">
      <c r="A95" s="138" t="n">
        <v>94</v>
      </c>
      <c r="B95" s="138" t="n">
        <v>102</v>
      </c>
      <c r="C95" s="68" t="inlineStr">
        <is>
          <t>Revisor A</t>
        </is>
      </c>
      <c r="D95" s="68" t="inlineStr">
        <is>
          <t>RA</t>
        </is>
      </c>
      <c r="E95" s="138" t="n">
        <v>2020</v>
      </c>
      <c r="F95" s="68" t="inlineStr">
        <is>
          <t>Imagen</t>
        </is>
      </c>
      <c r="G95" s="68" t="inlineStr">
        <is>
          <t>Deep Learning</t>
        </is>
      </c>
      <c r="H95" s="68" t="inlineStr">
        <is>
          <t>https://doi.org/10.2196/13810</t>
        </is>
      </c>
      <c r="I95" s="67" t="inlineStr">
        <is>
          <t>Toward continuous social phenotyping: Analyzing gaze patterns in an emotion recognition task for children with autism through wearable smart glasses</t>
        </is>
      </c>
      <c r="J95" s="68"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s="68" t="inlineStr">
        <is>
          <t>Supervised</t>
        </is>
      </c>
      <c r="L95" s="68" t="inlineStr">
        <is>
          <t>Other / Not clear</t>
        </is>
      </c>
      <c r="M95" s="68" t="inlineStr">
        <is>
          <t>Classification (ASD vs control / multi-class)</t>
        </is>
      </c>
      <c r="N95" s="68" t="inlineStr">
        <is>
          <t>Screening</t>
        </is>
      </c>
      <c r="O95" s="68" t="inlineStr">
        <is>
          <t>Medium</t>
        </is>
      </c>
      <c r="P95" s="68" t="n">
        <v>0</v>
      </c>
      <c r="Q95" s="68" t="n">
        <v>1</v>
      </c>
      <c r="R95" s="68" t="n">
        <v>1</v>
      </c>
      <c r="S95" s="68" t="n">
        <v>0</v>
      </c>
      <c r="T95" s="68" t="n">
        <v>0</v>
      </c>
      <c r="U95" s="68" t="n">
        <v>0</v>
      </c>
      <c r="V95" s="68" t="n">
        <v>1</v>
      </c>
      <c r="W95" s="68" t="n">
        <v>0</v>
      </c>
      <c r="X95" s="68" t="n">
        <v>1</v>
      </c>
      <c r="Y95" s="68" t="n">
        <v>0</v>
      </c>
      <c r="Z95" s="68" t="n">
        <v>0</v>
      </c>
      <c r="AA95" s="68" t="n">
        <v>0</v>
      </c>
      <c r="AB95" s="140" t="n">
        <v>1</v>
      </c>
      <c r="AC95" s="68" t="n"/>
      <c r="AD95" s="68" t="n"/>
      <c r="AE95" s="68" t="n"/>
      <c r="AF95" s="68" t="n"/>
      <c r="AG95" s="68" t="n">
        <v>1</v>
      </c>
      <c r="AH95" s="68" t="n">
        <v>3</v>
      </c>
      <c r="AI95" s="67" t="inlineStr">
        <is>
          <t>wearable glasses</t>
        </is>
      </c>
      <c r="AJ95" s="140" t="n"/>
      <c r="AK95" s="140" t="n"/>
      <c r="AL95" s="67" t="inlineStr">
        <is>
          <t>Algoritmo principal no explícito o fuera del codebook; Confirmar algoritmo principal en full-text; Se comparan varios modelos; se eligió el principal/mejor reportado</t>
        </is>
      </c>
      <c r="AM95" s="68" t="inlineStr">
        <is>
          <t>RA</t>
        </is>
      </c>
      <c r="AN95" s="68" t="inlineStr">
        <is>
          <t>Tomado completo desde archivo RA según asignación</t>
        </is>
      </c>
      <c r="AO95" s="68" t="n">
        <v>0</v>
      </c>
    </row>
    <row r="96" ht="28" customHeight="1">
      <c r="A96" s="138" t="n">
        <v>95</v>
      </c>
      <c r="B96" s="138" t="n">
        <v>103</v>
      </c>
      <c r="C96" s="68" t="inlineStr">
        <is>
          <t>Revisor B</t>
        </is>
      </c>
      <c r="D96" s="68" t="n"/>
      <c r="E96" s="138" t="n">
        <v>2018</v>
      </c>
      <c r="F96" s="68" t="inlineStr">
        <is>
          <t>Multimodal</t>
        </is>
      </c>
      <c r="G96" s="68" t="inlineStr">
        <is>
          <t>Deep Learning</t>
        </is>
      </c>
      <c r="H96" s="68" t="inlineStr">
        <is>
          <t>https://doi.org/10.1002/AUR.1960</t>
        </is>
      </c>
      <c r="I96" s="67" t="inlineStr">
        <is>
          <t>Using machine learning to identify patterns of lifetime health problems in decedents with autism spectrum disorder</t>
        </is>
      </c>
      <c r="J96" s="68"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s="68" t="inlineStr">
        <is>
          <t>Supervised</t>
        </is>
      </c>
      <c r="L96" s="68" t="inlineStr">
        <is>
          <t>Random Forest</t>
        </is>
      </c>
      <c r="M96" s="68" t="inlineStr">
        <is>
          <t>Classification (binary/multi-class; incl. ASD vs control)/ multi-class)</t>
        </is>
      </c>
      <c r="N96" s="68" t="inlineStr">
        <is>
          <t>Monitoring/intervention</t>
        </is>
      </c>
      <c r="O96" s="68" t="inlineStr">
        <is>
          <t>high</t>
        </is>
      </c>
      <c r="P96" s="68" t="n">
        <v>1</v>
      </c>
      <c r="Q96" s="68" t="n">
        <v>0</v>
      </c>
      <c r="R96" s="68" t="n">
        <v>0</v>
      </c>
      <c r="S96" s="68" t="n">
        <v>0</v>
      </c>
      <c r="T96" s="68" t="n">
        <v>0</v>
      </c>
      <c r="U96" s="68" t="n">
        <v>0</v>
      </c>
      <c r="V96" s="68" t="n">
        <v>0</v>
      </c>
      <c r="W96" s="68" t="n">
        <v>0</v>
      </c>
      <c r="X96" s="68" t="n">
        <v>0</v>
      </c>
      <c r="Y96" s="68" t="n">
        <v>0</v>
      </c>
      <c r="Z96" s="68" t="n">
        <v>0</v>
      </c>
      <c r="AA96" s="68" t="n">
        <v>0</v>
      </c>
      <c r="AB96" s="140" t="n">
        <v>1</v>
      </c>
      <c r="AC96" s="68" t="n">
        <v>0</v>
      </c>
      <c r="AD96" s="68" t="n">
        <v>0</v>
      </c>
      <c r="AE96" s="68" t="n">
        <v>0</v>
      </c>
      <c r="AF96" s="68" t="n">
        <v>0</v>
      </c>
      <c r="AG96" s="68" t="n">
        <v>0</v>
      </c>
      <c r="AH96" s="68" t="n">
        <v>1</v>
      </c>
      <c r="AI96" s="67" t="n">
        <v>0</v>
      </c>
      <c r="AJ96" s="140" t="n">
        <v>1</v>
      </c>
      <c r="AK96" s="140" t="n">
        <v>0</v>
      </c>
      <c r="AL96" s="67" t="inlineStr">
        <is>
          <t>la clasificación se hace a partir de códigos ICD-9/V/E de EHR en decedentes, para distinguir patrones de salud de por vida (no es biomarcador directo ni herramienta clínica prospectiva).</t>
        </is>
      </c>
      <c r="AM96" s="68" t="inlineStr">
        <is>
          <t>RB</t>
        </is>
      </c>
      <c r="AN96" s="68" t="inlineStr">
        <is>
          <t>Tomado completo desde archivo RB según asignación</t>
        </is>
      </c>
      <c r="AO96" s="68" t="n">
        <v>0</v>
      </c>
    </row>
    <row r="97" ht="28" customHeight="1">
      <c r="A97" s="138" t="n">
        <v>96</v>
      </c>
      <c r="B97" s="138" t="n">
        <v>104</v>
      </c>
      <c r="C97" s="68" t="inlineStr">
        <is>
          <t>Revisor B</t>
        </is>
      </c>
      <c r="D97" s="68" t="n"/>
      <c r="E97" s="138" t="n">
        <v>2025</v>
      </c>
      <c r="F97" s="68" t="inlineStr">
        <is>
          <t>Multimodal</t>
        </is>
      </c>
      <c r="G97" s="68" t="inlineStr">
        <is>
          <t>Híbrido</t>
        </is>
      </c>
      <c r="H97" s="68" t="inlineStr">
        <is>
          <t>https://doi.org/10.1002/hbm.70190</t>
        </is>
      </c>
      <c r="I97" s="67" t="inlineStr">
        <is>
          <t>A Framework for Comparison and Interpretation of Machine Learning Classifiers to Predict Autism on the ABIDE Dataset</t>
        </is>
      </c>
      <c r="J97" s="68"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s="68" t="inlineStr">
        <is>
          <t>Supervised</t>
        </is>
      </c>
      <c r="L97" s="68" t="inlineStr">
        <is>
          <t>Other</t>
        </is>
      </c>
      <c r="M97" s="68" t="inlineStr">
        <is>
          <t>Classification (binary/multi-class; incl. ASD vs control)/ multi-class)</t>
        </is>
      </c>
      <c r="N97" s="68" t="inlineStr">
        <is>
          <t>Diagnosis</t>
        </is>
      </c>
      <c r="O97" s="68" t="inlineStr">
        <is>
          <t>medium</t>
        </is>
      </c>
      <c r="P97" s="68" t="n">
        <v>0</v>
      </c>
      <c r="Q97" s="68" t="n">
        <v>0</v>
      </c>
      <c r="R97" s="68" t="n">
        <v>0</v>
      </c>
      <c r="S97" s="68" t="n">
        <v>0</v>
      </c>
      <c r="T97" s="68" t="n">
        <v>0</v>
      </c>
      <c r="U97" s="68" t="n">
        <v>0</v>
      </c>
      <c r="V97" s="68" t="n">
        <v>0</v>
      </c>
      <c r="W97" s="68" t="n">
        <v>0</v>
      </c>
      <c r="X97" s="68" t="n">
        <v>0</v>
      </c>
      <c r="Y97" s="68" t="n">
        <v>0</v>
      </c>
      <c r="Z97" s="68" t="n">
        <v>0</v>
      </c>
      <c r="AA97" s="68" t="n">
        <v>0</v>
      </c>
      <c r="AB97" s="140" t="n">
        <v>1</v>
      </c>
      <c r="AC97" s="68" t="n">
        <v>0</v>
      </c>
      <c r="AD97" s="68" t="n">
        <v>0</v>
      </c>
      <c r="AE97" s="68" t="n">
        <v>0</v>
      </c>
      <c r="AF97" s="68" t="n">
        <v>0</v>
      </c>
      <c r="AG97" s="68" t="n">
        <v>0</v>
      </c>
      <c r="AH97" s="68" t="n">
        <v>0</v>
      </c>
      <c r="AI97" s="67" t="n">
        <v>0</v>
      </c>
      <c r="AJ97" s="140" t="n">
        <v>1</v>
      </c>
      <c r="AK97" s="140" t="n">
        <v>0</v>
      </c>
      <c r="AL97" s="67" t="inlineStr">
        <is>
          <t>este paper es benchmark/comparación bajo un marco estandarizado; reporta que el mayor desempeño se obtiene con ensemble y resultados cercanos entre modelos (GCN/EV-GCN/FCN/AE-FCN/SVM)</t>
        </is>
      </c>
      <c r="AM97" s="68" t="inlineStr">
        <is>
          <t>RB</t>
        </is>
      </c>
      <c r="AN97" s="68" t="inlineStr">
        <is>
          <t>Tomado completo desde archivo RB según asignación</t>
        </is>
      </c>
      <c r="AO97" s="68" t="n">
        <v>0</v>
      </c>
    </row>
    <row r="98" ht="28" customHeight="1">
      <c r="A98" s="138" t="n">
        <v>97</v>
      </c>
      <c r="B98" s="138" t="n">
        <v>105</v>
      </c>
      <c r="C98" s="68" t="inlineStr">
        <is>
          <t>Revisor B</t>
        </is>
      </c>
      <c r="D98" s="68" t="n"/>
      <c r="E98" s="138" t="n">
        <v>2018</v>
      </c>
      <c r="F98" s="68" t="inlineStr">
        <is>
          <t>Señales fisiológicas</t>
        </is>
      </c>
      <c r="G98" s="68" t="inlineStr">
        <is>
          <t>Híbrido</t>
        </is>
      </c>
      <c r="H98" s="68" t="inlineStr">
        <is>
          <t>https://doi.org/10.1155/2018/7186762</t>
        </is>
      </c>
      <c r="I98" s="67" t="inlineStr">
        <is>
          <t>A Novel Deep Learning Approach for Recognizing Stereotypical Motor Movements within and across Subjects on the Autism Spectrum Disorder</t>
        </is>
      </c>
      <c r="J98" s="6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s="68" t="inlineStr">
        <is>
          <t>Supervised</t>
        </is>
      </c>
      <c r="L98" s="68" t="inlineStr">
        <is>
          <t>Random Forest</t>
        </is>
      </c>
      <c r="M98" s="68" t="inlineStr">
        <is>
          <t>Detection / segmentation</t>
        </is>
      </c>
      <c r="N98" s="68" t="inlineStr">
        <is>
          <t>Monitoring/intervention</t>
        </is>
      </c>
      <c r="O98" s="68" t="inlineStr">
        <is>
          <t>medium</t>
        </is>
      </c>
      <c r="P98" s="68" t="n">
        <v>0</v>
      </c>
      <c r="Q98" s="68" t="n">
        <v>0</v>
      </c>
      <c r="R98" s="68" t="n">
        <v>0</v>
      </c>
      <c r="S98" s="68" t="n">
        <v>0</v>
      </c>
      <c r="T98" s="68" t="n">
        <v>0</v>
      </c>
      <c r="U98" s="68" t="n">
        <v>0</v>
      </c>
      <c r="V98" s="68" t="n">
        <v>0</v>
      </c>
      <c r="W98" s="68" t="n">
        <v>0</v>
      </c>
      <c r="X98" s="68" t="n">
        <v>0</v>
      </c>
      <c r="Y98" s="68" t="n">
        <v>0</v>
      </c>
      <c r="Z98" s="68" t="n">
        <v>1</v>
      </c>
      <c r="AA98" s="68" t="n">
        <v>0</v>
      </c>
      <c r="AB98" s="140" t="n">
        <v>1</v>
      </c>
      <c r="AC98" s="68" t="n">
        <v>0</v>
      </c>
      <c r="AD98" s="68" t="n">
        <v>0</v>
      </c>
      <c r="AE98" s="68" t="n">
        <v>0</v>
      </c>
      <c r="AF98" s="68" t="n">
        <v>0</v>
      </c>
      <c r="AG98" s="68" t="n">
        <v>1</v>
      </c>
      <c r="AH98" s="68" t="n">
        <v>0</v>
      </c>
      <c r="AI98" s="67" t="n">
        <v>0</v>
      </c>
      <c r="AJ98" s="140" t="n">
        <v>0</v>
      </c>
      <c r="AK98" s="140" t="n">
        <v>0</v>
      </c>
      <c r="AL98" s="67" t="inlineStr">
        <is>
          <t>para el escenario across-subjects combinan transfer learning + SVM classifier. Si tu Excel solo permite un algoritmo principal, deja CNN como principal y anota “SVM + transfer learning para across-subject”</t>
        </is>
      </c>
      <c r="AM98" s="68" t="inlineStr">
        <is>
          <t>RB</t>
        </is>
      </c>
      <c r="AN98" s="68" t="inlineStr">
        <is>
          <t>Tomado completo desde archivo RB según asignación</t>
        </is>
      </c>
      <c r="AO98" s="68" t="n">
        <v>0</v>
      </c>
    </row>
    <row r="99" ht="28" customHeight="1">
      <c r="A99" s="138" t="n">
        <v>98</v>
      </c>
      <c r="B99" s="138" t="n">
        <v>106</v>
      </c>
      <c r="C99" s="68" t="inlineStr">
        <is>
          <t>Revisor B</t>
        </is>
      </c>
      <c r="D99" s="68" t="n"/>
      <c r="E99" s="138" t="n">
        <v>2025</v>
      </c>
      <c r="F99" s="68" t="inlineStr">
        <is>
          <t>No especificado</t>
        </is>
      </c>
      <c r="G99" s="68" t="inlineStr">
        <is>
          <t>Machine Learning</t>
        </is>
      </c>
      <c r="H99" s="68" t="inlineStr">
        <is>
          <t>https://doi.org/10.1371/journal.pone.0326022</t>
        </is>
      </c>
      <c r="I99" s="67" t="inlineStr">
        <is>
          <t>Analysis of variant interactions in families with autism points to genes involved in the development of the central nervous system</t>
        </is>
      </c>
      <c r="J99" s="68"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s="68" t="inlineStr">
        <is>
          <t>Supervised</t>
        </is>
      </c>
      <c r="L99" s="68" t="inlineStr">
        <is>
          <t>SVM</t>
        </is>
      </c>
      <c r="M99" s="68" t="inlineStr">
        <is>
          <t>Classification (binary/multi-class; incl. ASD vs control)/ multi-class)</t>
        </is>
      </c>
      <c r="N99" s="68" t="inlineStr">
        <is>
          <t>Diagnosis</t>
        </is>
      </c>
      <c r="O99" s="68" t="inlineStr">
        <is>
          <t>medium</t>
        </is>
      </c>
      <c r="P99" s="68" t="n">
        <v>0</v>
      </c>
      <c r="Q99" s="68" t="n">
        <v>0</v>
      </c>
      <c r="R99" s="68" t="n">
        <v>1</v>
      </c>
      <c r="S99" s="68" t="n">
        <v>0</v>
      </c>
      <c r="T99" s="68" t="n">
        <v>0</v>
      </c>
      <c r="U99" s="68" t="n">
        <v>0</v>
      </c>
      <c r="V99" s="68" t="n">
        <v>0</v>
      </c>
      <c r="W99" s="68" t="n">
        <v>0</v>
      </c>
      <c r="X99" s="68" t="n">
        <v>0</v>
      </c>
      <c r="Y99" s="68" t="n">
        <v>0</v>
      </c>
      <c r="Z99" s="68" t="n">
        <v>0</v>
      </c>
      <c r="AA99" s="68" t="n">
        <v>0</v>
      </c>
      <c r="AB99" s="140" t="n">
        <v>0</v>
      </c>
      <c r="AC99" s="68" t="n">
        <v>0</v>
      </c>
      <c r="AD99" s="68" t="n">
        <v>0</v>
      </c>
      <c r="AE99" s="68" t="n">
        <v>0</v>
      </c>
      <c r="AF99" s="68" t="n">
        <v>0</v>
      </c>
      <c r="AG99" s="68" t="n">
        <v>0</v>
      </c>
      <c r="AH99" s="68" t="n">
        <v>1</v>
      </c>
      <c r="AI99" s="67" t="n">
        <v>0</v>
      </c>
      <c r="AJ99" s="140" t="n">
        <v>0</v>
      </c>
      <c r="AK99" s="140" t="n">
        <v>0</v>
      </c>
      <c r="AL99" s="67" t="inlineStr">
        <is>
          <t>además del predictor supervisado, el paper también hace clustering de muestras para explorar heterogeneidad (menciona K-means y propone PAM/medoids por interpretabilidad en datos binarios)</t>
        </is>
      </c>
      <c r="AM99" s="68" t="inlineStr">
        <is>
          <t>RB</t>
        </is>
      </c>
      <c r="AN99" s="68" t="inlineStr">
        <is>
          <t>Tomado completo desde archivo RB según asignación</t>
        </is>
      </c>
      <c r="AO99" s="68" t="n">
        <v>0</v>
      </c>
    </row>
    <row r="100" ht="28" customHeight="1">
      <c r="A100" s="138" t="n">
        <v>99</v>
      </c>
      <c r="B100" s="138" t="n">
        <v>107</v>
      </c>
      <c r="C100" s="68" t="inlineStr">
        <is>
          <t>Revisor B</t>
        </is>
      </c>
      <c r="D100" s="68" t="n"/>
      <c r="E100" s="138" t="n">
        <v>2020</v>
      </c>
      <c r="F100" s="68" t="inlineStr">
        <is>
          <t>Imagen</t>
        </is>
      </c>
      <c r="G100" s="68" t="inlineStr">
        <is>
          <t>Machine Learning</t>
        </is>
      </c>
      <c r="H100" s="68" t="inlineStr">
        <is>
          <t>https://doi.org/10.1109/TNSRE.2020.2991675</t>
        </is>
      </c>
      <c r="I100" s="67" t="inlineStr">
        <is>
          <t>Detecting High-Functioning Autism in Adults Using Eye Tracking and Machine Learning</t>
        </is>
      </c>
      <c r="J100" s="68"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s="68" t="inlineStr">
        <is>
          <t>Supervised</t>
        </is>
      </c>
      <c r="L100" s="68" t="inlineStr">
        <is>
          <t>Logistic Regression</t>
        </is>
      </c>
      <c r="M100" s="68" t="inlineStr">
        <is>
          <t>Classification (binary/multi-class; incl. ASD vs control)/ multi-class)</t>
        </is>
      </c>
      <c r="N100" s="68" t="inlineStr">
        <is>
          <t>Screening</t>
        </is>
      </c>
      <c r="O100" s="68" t="inlineStr">
        <is>
          <t>high</t>
        </is>
      </c>
      <c r="P100" s="68" t="n">
        <v>1</v>
      </c>
      <c r="Q100" s="68" t="n">
        <v>0</v>
      </c>
      <c r="R100" s="68" t="n">
        <v>1</v>
      </c>
      <c r="S100" s="68" t="n">
        <v>0</v>
      </c>
      <c r="T100" s="68" t="n">
        <v>0</v>
      </c>
      <c r="U100" s="68" t="n">
        <v>0</v>
      </c>
      <c r="V100" s="68" t="n">
        <v>0</v>
      </c>
      <c r="W100" s="68" t="n">
        <v>0</v>
      </c>
      <c r="X100" s="68" t="n">
        <v>0</v>
      </c>
      <c r="Y100" s="68" t="n">
        <v>0</v>
      </c>
      <c r="Z100" s="68" t="n">
        <v>0</v>
      </c>
      <c r="AA100" s="68" t="n">
        <v>0</v>
      </c>
      <c r="AB100" s="140" t="n">
        <v>1</v>
      </c>
      <c r="AC100" s="68" t="n">
        <v>0</v>
      </c>
      <c r="AD100" s="68" t="n">
        <v>0</v>
      </c>
      <c r="AE100" s="68" t="n">
        <v>0</v>
      </c>
      <c r="AF100" s="68" t="n">
        <v>0</v>
      </c>
      <c r="AG100" s="68" t="n">
        <v>0</v>
      </c>
      <c r="AH100" s="68" t="n">
        <v>2</v>
      </c>
      <c r="AI100" s="67" t="n">
        <v>0</v>
      </c>
      <c r="AJ100" s="140" t="n">
        <v>0</v>
      </c>
      <c r="AK100" s="140" t="n">
        <v>0</v>
      </c>
      <c r="AL100" s="67" t="n"/>
      <c r="AM100" s="68" t="inlineStr">
        <is>
          <t>RB</t>
        </is>
      </c>
      <c r="AN100" s="68" t="inlineStr">
        <is>
          <t>Tomado completo desde archivo RB según asignación</t>
        </is>
      </c>
      <c r="AO100" s="68" t="n">
        <v>0</v>
      </c>
    </row>
    <row r="101" ht="28" customHeight="1">
      <c r="A101" s="138" t="n">
        <v>100</v>
      </c>
      <c r="B101" s="138" t="n">
        <v>108</v>
      </c>
      <c r="C101" s="68" t="inlineStr">
        <is>
          <t>Ambos (piloto)</t>
        </is>
      </c>
      <c r="D101" s="68" t="inlineStr">
        <is>
          <t>RA</t>
        </is>
      </c>
      <c r="E101" s="138" t="n">
        <v>2013</v>
      </c>
      <c r="F101" s="68" t="inlineStr">
        <is>
          <t>Imagen</t>
        </is>
      </c>
      <c r="G101" s="68" t="inlineStr">
        <is>
          <t>Machine Learning</t>
        </is>
      </c>
      <c r="H101" s="68" t="inlineStr">
        <is>
          <t>https://doi.org/10.3389/FNHUM.2013.00670/FULL</t>
        </is>
      </c>
      <c r="I101" s="67" t="inlineStr">
        <is>
          <t>Identification of neural connectivity signatures of autism using machine learning</t>
        </is>
      </c>
      <c r="J101" s="68"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s="68" t="inlineStr">
        <is>
          <t>Supervised</t>
        </is>
      </c>
      <c r="L101" s="68" t="inlineStr">
        <is>
          <t>SVM</t>
        </is>
      </c>
      <c r="M101" s="68" t="inlineStr">
        <is>
          <t>Classification (ASD vs control / multi-class)</t>
        </is>
      </c>
      <c r="N101" s="68" t="inlineStr">
        <is>
          <t>Diagnosis</t>
        </is>
      </c>
      <c r="O101" s="68" t="inlineStr">
        <is>
          <t>High</t>
        </is>
      </c>
      <c r="P101" s="68" t="n">
        <v>1</v>
      </c>
      <c r="Q101" s="68" t="n">
        <v>0</v>
      </c>
      <c r="R101" s="68" t="n">
        <v>0</v>
      </c>
      <c r="S101" s="68" t="n">
        <v>0</v>
      </c>
      <c r="T101" s="68" t="n">
        <v>0</v>
      </c>
      <c r="U101" s="68" t="n">
        <v>0</v>
      </c>
      <c r="V101" s="68" t="n">
        <v>0</v>
      </c>
      <c r="W101" s="68" t="n">
        <v>0</v>
      </c>
      <c r="X101" s="68" t="n">
        <v>0</v>
      </c>
      <c r="Y101" s="68" t="n">
        <v>1</v>
      </c>
      <c r="Z101" s="68" t="n">
        <v>0</v>
      </c>
      <c r="AA101" s="68" t="n">
        <v>0</v>
      </c>
      <c r="AB101" s="140" t="n">
        <v>1</v>
      </c>
      <c r="AC101" s="68" t="n"/>
      <c r="AD101" s="68" t="n"/>
      <c r="AE101" s="68" t="n"/>
      <c r="AF101" s="68" t="n"/>
      <c r="AG101" s="68" t="n">
        <v>0</v>
      </c>
      <c r="AH101" s="68" t="n">
        <v>1</v>
      </c>
      <c r="AI101" s="67" t="n"/>
      <c r="AJ101" s="140" t="n"/>
      <c r="AK101" s="140" t="n"/>
      <c r="AL101" s="67" t="inlineStr">
        <is>
          <t>Se comparan varios modelos; se eligió el principal/mejor reportado</t>
        </is>
      </c>
      <c r="AM101" s="68" t="inlineStr">
        <is>
          <t>RA</t>
        </is>
      </c>
      <c r="AN101" s="68" t="inlineStr">
        <is>
          <t>Tomado completo desde archivo RA según asignación</t>
        </is>
      </c>
      <c r="AO101" s="68" t="n">
        <v>0</v>
      </c>
    </row>
    <row r="102" ht="28" customHeight="1">
      <c r="A102" s="138" t="n">
        <v>101</v>
      </c>
      <c r="B102" s="138" t="n">
        <v>109</v>
      </c>
      <c r="C102" s="68" t="inlineStr">
        <is>
          <t>Ambos (piloto)</t>
        </is>
      </c>
      <c r="D102" s="68" t="inlineStr">
        <is>
          <t>RA</t>
        </is>
      </c>
      <c r="E102" s="138" t="n">
        <v>2014</v>
      </c>
      <c r="F102" s="68" t="inlineStr">
        <is>
          <t>Señales fisiológicas</t>
        </is>
      </c>
      <c r="G102" s="68" t="inlineStr">
        <is>
          <t>Machine Learning</t>
        </is>
      </c>
      <c r="H102" s="68" t="inlineStr">
        <is>
          <t>https://doi.org/10.1371/journal.pone.0113879</t>
        </is>
      </c>
      <c r="I102" s="67" t="inlineStr">
        <is>
          <t>Identifying autism from neural representations of social interactions: Neurocognitive markers of autism</t>
        </is>
      </c>
      <c r="J102" s="68"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s="68" t="inlineStr">
        <is>
          <t>Supervised</t>
        </is>
      </c>
      <c r="L102" s="68" t="inlineStr">
        <is>
          <t>Other / Not clear</t>
        </is>
      </c>
      <c r="M102" s="68" t="inlineStr">
        <is>
          <t>Classification (ASD vs control / multi-class)</t>
        </is>
      </c>
      <c r="N102" s="68" t="inlineStr">
        <is>
          <t>Diagnosis</t>
        </is>
      </c>
      <c r="O102" s="68" t="inlineStr">
        <is>
          <t>Medium</t>
        </is>
      </c>
      <c r="P102" s="68" t="n">
        <v>1</v>
      </c>
      <c r="Q102" s="68" t="n">
        <v>0</v>
      </c>
      <c r="R102" s="68" t="n">
        <v>0</v>
      </c>
      <c r="S102" s="68" t="n">
        <v>0</v>
      </c>
      <c r="T102" s="68" t="n">
        <v>0</v>
      </c>
      <c r="U102" s="68" t="n">
        <v>0</v>
      </c>
      <c r="V102" s="68" t="n">
        <v>0</v>
      </c>
      <c r="W102" s="68" t="n">
        <v>0</v>
      </c>
      <c r="X102" s="68" t="n">
        <v>0</v>
      </c>
      <c r="Y102" s="68" t="n">
        <v>1</v>
      </c>
      <c r="Z102" s="68" t="n">
        <v>0</v>
      </c>
      <c r="AA102" s="68" t="n">
        <v>0</v>
      </c>
      <c r="AB102" s="140" t="n">
        <v>1</v>
      </c>
      <c r="AC102" s="68" t="n"/>
      <c r="AD102" s="68" t="n"/>
      <c r="AE102" s="68" t="n"/>
      <c r="AF102" s="68" t="n"/>
      <c r="AG102" s="68" t="n">
        <v>1</v>
      </c>
      <c r="AH102" s="68" t="n">
        <v>1</v>
      </c>
      <c r="AI102" s="67" t="n"/>
      <c r="AJ102" s="140" t="n"/>
      <c r="AK102" s="140" t="n"/>
      <c r="AL102" s="67" t="inlineStr">
        <is>
          <t>Algoritmo principal no explícito o fuera del codebook; Confirmar algoritmo principal en full-text</t>
        </is>
      </c>
      <c r="AM102" s="68" t="inlineStr">
        <is>
          <t>RA</t>
        </is>
      </c>
      <c r="AN102" s="68" t="inlineStr">
        <is>
          <t>Tomado completo desde archivo RA según asignación</t>
        </is>
      </c>
      <c r="AO102" s="68" t="n">
        <v>0</v>
      </c>
    </row>
    <row r="103" ht="28" customHeight="1">
      <c r="A103" s="138" t="n">
        <v>102</v>
      </c>
      <c r="B103" s="138" t="n">
        <v>110</v>
      </c>
      <c r="C103" s="68" t="inlineStr">
        <is>
          <t>Revisor B</t>
        </is>
      </c>
      <c r="D103" s="68" t="n"/>
      <c r="E103" s="138" t="n">
        <v>2020</v>
      </c>
      <c r="F103" s="68" t="inlineStr">
        <is>
          <t>Texto · NLP</t>
        </is>
      </c>
      <c r="G103" s="68" t="inlineStr">
        <is>
          <t>Deep Learning</t>
        </is>
      </c>
      <c r="H103" s="68" t="inlineStr">
        <is>
          <t>https://doi.org/10.1002/aur.2268</t>
        </is>
      </c>
      <c r="I103" s="67" t="inlineStr">
        <is>
          <t>Identifying Language and Cognitive Profiles in Children With ASD via a Cluster Analysis Exploration: Implications for the New ICD-11</t>
        </is>
      </c>
      <c r="J103" s="68"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s="68" t="inlineStr">
        <is>
          <t>Unsupervised</t>
        </is>
      </c>
      <c r="L103" s="68" t="inlineStr">
        <is>
          <t>Clustering (k-means / GMM / ...)</t>
        </is>
      </c>
      <c r="M103" s="68" t="inlineStr">
        <is>
          <t>Clustering / subtyping</t>
        </is>
      </c>
      <c r="N103" s="68" t="inlineStr">
        <is>
          <t>Monitoring/intervention</t>
        </is>
      </c>
      <c r="O103" s="68" t="inlineStr">
        <is>
          <t>high</t>
        </is>
      </c>
      <c r="P103" s="68" t="n">
        <v>0</v>
      </c>
      <c r="Q103" s="68" t="n">
        <v>0</v>
      </c>
      <c r="R103" s="68" t="n">
        <v>0</v>
      </c>
      <c r="S103" s="68" t="n">
        <v>0</v>
      </c>
      <c r="T103" s="68" t="n">
        <v>0</v>
      </c>
      <c r="U103" s="68" t="n">
        <v>0</v>
      </c>
      <c r="V103" s="68" t="n">
        <v>0</v>
      </c>
      <c r="W103" s="68" t="n">
        <v>0</v>
      </c>
      <c r="X103" s="68" t="n">
        <v>0</v>
      </c>
      <c r="Y103" s="68" t="n">
        <v>0</v>
      </c>
      <c r="Z103" s="68" t="n">
        <v>1</v>
      </c>
      <c r="AA103" s="68" t="n">
        <v>1</v>
      </c>
      <c r="AB103" s="140" t="n">
        <v>0</v>
      </c>
      <c r="AC103" s="68" t="n">
        <v>0</v>
      </c>
      <c r="AD103" s="68" t="n">
        <v>0</v>
      </c>
      <c r="AE103" s="68" t="n">
        <v>0</v>
      </c>
      <c r="AF103" s="68" t="n">
        <v>0</v>
      </c>
      <c r="AG103" s="68" t="n">
        <v>1</v>
      </c>
      <c r="AH103" s="68" t="n">
        <v>0</v>
      </c>
      <c r="AI103" s="67" t="n">
        <v>0</v>
      </c>
      <c r="AJ103" s="140" t="n">
        <v>0</v>
      </c>
      <c r="AK103" s="140" t="n">
        <v>0</v>
      </c>
      <c r="AL103" s="67" t="n"/>
      <c r="AM103" s="68" t="inlineStr">
        <is>
          <t>RB</t>
        </is>
      </c>
      <c r="AN103" s="68" t="inlineStr">
        <is>
          <t>Tomado completo desde archivo RB según asignación</t>
        </is>
      </c>
      <c r="AO103" s="68" t="n">
        <v>0</v>
      </c>
    </row>
    <row r="104" ht="28" customHeight="1">
      <c r="A104" s="138" t="n">
        <v>103</v>
      </c>
      <c r="B104" s="138" t="n">
        <v>111</v>
      </c>
      <c r="C104" s="68" t="inlineStr">
        <is>
          <t>Revisor A</t>
        </is>
      </c>
      <c r="D104" s="68" t="inlineStr">
        <is>
          <t>RA</t>
        </is>
      </c>
      <c r="E104" s="138" t="n">
        <v>2023</v>
      </c>
      <c r="F104" s="68" t="inlineStr">
        <is>
          <t>No especificado</t>
        </is>
      </c>
      <c r="G104" s="68" t="inlineStr">
        <is>
          <t>Híbrido</t>
        </is>
      </c>
      <c r="H104" s="68" t="inlineStr">
        <is>
          <t>https://doi.org/10.1016/j.irbm.2023.100780</t>
        </is>
      </c>
      <c r="I104" s="67" t="inlineStr">
        <is>
          <t>On the Utility of Parents' Historical Data to Investigate the Causes of Autism Spectrum Disorder: A Data Mining-Based Framework</t>
        </is>
      </c>
      <c r="J104" s="68"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s="68" t="inlineStr">
        <is>
          <t>Supervised</t>
        </is>
      </c>
      <c r="L104" s="68" t="inlineStr">
        <is>
          <t>SVM</t>
        </is>
      </c>
      <c r="M104" s="68" t="inlineStr">
        <is>
          <t>Classification (ASD vs control / multi-class)</t>
        </is>
      </c>
      <c r="N104" s="68" t="inlineStr">
        <is>
          <t>Prescreening</t>
        </is>
      </c>
      <c r="O104" s="68" t="inlineStr">
        <is>
          <t>High</t>
        </is>
      </c>
      <c r="P104" s="68" t="n">
        <v>0</v>
      </c>
      <c r="Q104" s="68" t="n">
        <v>0</v>
      </c>
      <c r="R104" s="68" t="n">
        <v>0</v>
      </c>
      <c r="S104" s="68" t="n">
        <v>0</v>
      </c>
      <c r="T104" s="68" t="n">
        <v>1</v>
      </c>
      <c r="U104" s="68" t="n">
        <v>0</v>
      </c>
      <c r="V104" s="68" t="n">
        <v>0</v>
      </c>
      <c r="W104" s="68" t="n">
        <v>1</v>
      </c>
      <c r="X104" s="68" t="n">
        <v>0</v>
      </c>
      <c r="Y104" s="68" t="n">
        <v>0</v>
      </c>
      <c r="Z104" s="68" t="n">
        <v>0</v>
      </c>
      <c r="AA104" s="68" t="n">
        <v>0</v>
      </c>
      <c r="AB104" s="140" t="n">
        <v>0</v>
      </c>
      <c r="AC104" s="68" t="n"/>
      <c r="AD104" s="68" t="n"/>
      <c r="AE104" s="68" t="n"/>
      <c r="AF104" s="68" t="n"/>
      <c r="AG104" s="68" t="n">
        <v>1</v>
      </c>
      <c r="AH104" s="68" t="n">
        <v>1</v>
      </c>
      <c r="AI104" s="67" t="n"/>
      <c r="AJ104" s="140" t="n"/>
      <c r="AK104" s="140" t="n"/>
      <c r="AL104" s="67" t="inlineStr">
        <is>
          <t>Usa historia parental/perinatal estructurada para modelar riesgo/causas; mezcla clustering y predicción sin algoritmo principal claro.</t>
        </is>
      </c>
      <c r="AM104" s="68" t="inlineStr">
        <is>
          <t>RA</t>
        </is>
      </c>
      <c r="AN104" s="68" t="inlineStr">
        <is>
          <t>Tomado completo desde archivo RA según asignación</t>
        </is>
      </c>
      <c r="AO104" s="68" t="n">
        <v>0</v>
      </c>
    </row>
    <row r="105" ht="28" customHeight="1">
      <c r="A105" s="138" t="n">
        <v>104</v>
      </c>
      <c r="B105" s="138" t="n">
        <v>112</v>
      </c>
      <c r="C105" s="68" t="inlineStr">
        <is>
          <t>Ambos (piloto)</t>
        </is>
      </c>
      <c r="D105" s="68" t="inlineStr">
        <is>
          <t>RA</t>
        </is>
      </c>
      <c r="E105" s="138" t="n">
        <v>2023</v>
      </c>
      <c r="F105" s="68" t="inlineStr">
        <is>
          <t>Texto · NLP</t>
        </is>
      </c>
      <c r="G105" s="68" t="inlineStr">
        <is>
          <t>No especificado</t>
        </is>
      </c>
      <c r="H105" s="68" t="inlineStr">
        <is>
          <t>https://doi.org/10.1016/j.xhgg.2022.100150</t>
        </is>
      </c>
      <c r="I105" s="67" t="inlineStr">
        <is>
          <t>Structural variants identified using non-Mendelian inheritance patterns advance the mechanistic understanding of autism spectrum disorder</t>
        </is>
      </c>
      <c r="J105" s="68"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s="68" t="inlineStr">
        <is>
          <t>Unsupervised</t>
        </is>
      </c>
      <c r="L105" s="68" t="inlineStr">
        <is>
          <t>Clustering (k-means / GMM / ...)</t>
        </is>
      </c>
      <c r="M105" s="68" t="inlineStr">
        <is>
          <t>Clustering / subtyping</t>
        </is>
      </c>
      <c r="N105" s="68" t="inlineStr">
        <is>
          <t>Diagnosis</t>
        </is>
      </c>
      <c r="O105" s="68" t="inlineStr">
        <is>
          <t>Medium</t>
        </is>
      </c>
      <c r="P105" s="68" t="n">
        <v>0</v>
      </c>
      <c r="Q105" s="68" t="n">
        <v>0</v>
      </c>
      <c r="R105" s="68" t="n">
        <v>0</v>
      </c>
      <c r="S105" s="68" t="n">
        <v>0</v>
      </c>
      <c r="T105" s="68" t="n">
        <v>0</v>
      </c>
      <c r="U105" s="68" t="n">
        <v>1</v>
      </c>
      <c r="V105" s="68" t="n">
        <v>0</v>
      </c>
      <c r="W105" s="68" t="n">
        <v>0</v>
      </c>
      <c r="X105" s="68" t="n">
        <v>0</v>
      </c>
      <c r="Y105" s="68" t="n">
        <v>1</v>
      </c>
      <c r="Z105" s="68" t="n">
        <v>0</v>
      </c>
      <c r="AA105" s="68" t="n">
        <v>0</v>
      </c>
      <c r="AB105" s="140" t="n">
        <v>1</v>
      </c>
      <c r="AC105" s="68" t="n"/>
      <c r="AD105" s="68" t="n"/>
      <c r="AE105" s="68" t="n"/>
      <c r="AF105" s="68" t="n"/>
      <c r="AG105" s="68" t="n">
        <v>1</v>
      </c>
      <c r="AH105" s="68" t="n">
        <v>1</v>
      </c>
      <c r="AI105" s="67" t="n"/>
      <c r="AJ105" s="140" t="n"/>
      <c r="AK105" s="140" t="n"/>
      <c r="AL105" s="67" t="inlineStr">
        <is>
          <t>Estudio genómico/estructural sin sistema IA clínico claramente codificable en el abstract.</t>
        </is>
      </c>
      <c r="AM105" s="68" t="inlineStr">
        <is>
          <t>RA</t>
        </is>
      </c>
      <c r="AN105" s="68" t="inlineStr">
        <is>
          <t>Tomado completo desde archivo RA según asignación</t>
        </is>
      </c>
      <c r="AO105" s="68" t="n">
        <v>0</v>
      </c>
    </row>
    <row r="106" ht="28" customHeight="1">
      <c r="A106" s="138" t="n">
        <v>105</v>
      </c>
      <c r="B106" s="138" t="n">
        <v>113</v>
      </c>
      <c r="C106" s="68" t="inlineStr">
        <is>
          <t>Revisor B</t>
        </is>
      </c>
      <c r="D106" s="68" t="n"/>
      <c r="E106" s="138" t="n">
        <v>2023</v>
      </c>
      <c r="F106" s="68" t="inlineStr">
        <is>
          <t>No especificado</t>
        </is>
      </c>
      <c r="G106" s="68" t="inlineStr">
        <is>
          <t>Machine Learning</t>
        </is>
      </c>
      <c r="H106" s="68" t="inlineStr">
        <is>
          <t>https://doi.org/10.1016/j.bbr.2022.114149</t>
        </is>
      </c>
      <c r="I106" s="67" t="inlineStr">
        <is>
          <t>Transient hearing abnormalities precede social deficits in a mouse model of autism</t>
        </is>
      </c>
      <c r="J106" s="68"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s="68" t="inlineStr">
        <is>
          <t>Supervised</t>
        </is>
      </c>
      <c r="L106" s="68" t="inlineStr">
        <is>
          <t>SVM</t>
        </is>
      </c>
      <c r="M106" s="68" t="inlineStr">
        <is>
          <t>Classification (binary/multi-class; incl. ASD vs control)/ multi-class)</t>
        </is>
      </c>
      <c r="N106" s="68" t="inlineStr">
        <is>
          <t>Prognosis</t>
        </is>
      </c>
      <c r="O106" s="68" t="inlineStr">
        <is>
          <t>high</t>
        </is>
      </c>
      <c r="P106" s="68" t="n">
        <v>0</v>
      </c>
      <c r="Q106" s="68" t="n">
        <v>0</v>
      </c>
      <c r="R106" s="68" t="n">
        <v>1</v>
      </c>
      <c r="S106" s="68" t="n">
        <v>0</v>
      </c>
      <c r="T106" s="68" t="n">
        <v>0</v>
      </c>
      <c r="U106" s="68" t="n">
        <v>0</v>
      </c>
      <c r="V106" s="68" t="n">
        <v>0</v>
      </c>
      <c r="W106" s="68" t="n">
        <v>0</v>
      </c>
      <c r="X106" s="68" t="n">
        <v>1</v>
      </c>
      <c r="Y106" s="68" t="n">
        <v>1</v>
      </c>
      <c r="Z106" s="68" t="n">
        <v>1</v>
      </c>
      <c r="AA106" s="68" t="n">
        <v>1</v>
      </c>
      <c r="AB106" s="140" t="n">
        <v>1</v>
      </c>
      <c r="AC106" s="68" t="n">
        <v>0</v>
      </c>
      <c r="AD106" s="68" t="n">
        <v>0</v>
      </c>
      <c r="AE106" s="68" t="n">
        <v>0</v>
      </c>
      <c r="AF106" s="68" t="n">
        <v>0</v>
      </c>
      <c r="AG106" s="68" t="n">
        <v>0</v>
      </c>
      <c r="AH106" s="68" t="n">
        <v>1</v>
      </c>
      <c r="AI106" s="67" t="n">
        <v>0</v>
      </c>
      <c r="AJ106" s="140" t="n">
        <v>1</v>
      </c>
      <c r="AK106" s="140" t="n">
        <v>0</v>
      </c>
      <c r="AL106" s="67" t="inlineStr">
        <is>
          <t>Animal model; ML predicts genotype from ABR features (not ASD-vs-control clinical classification). Used as early risk indicator</t>
        </is>
      </c>
      <c r="AM106" s="68" t="inlineStr">
        <is>
          <t>RB</t>
        </is>
      </c>
      <c r="AN106" s="68" t="inlineStr">
        <is>
          <t>Tomado completo desde archivo RB según asignación</t>
        </is>
      </c>
      <c r="AO106" s="68" t="n">
        <v>0</v>
      </c>
    </row>
    <row r="107" ht="28" customHeight="1">
      <c r="A107" s="138" t="n">
        <v>106</v>
      </c>
      <c r="B107" s="138" t="n">
        <v>114</v>
      </c>
      <c r="C107" s="68" t="inlineStr">
        <is>
          <t>Revisor B</t>
        </is>
      </c>
      <c r="D107" s="68" t="n"/>
      <c r="E107" s="138" t="n">
        <v>2024</v>
      </c>
      <c r="F107" s="68" t="inlineStr">
        <is>
          <t>Imagen</t>
        </is>
      </c>
      <c r="G107" s="68" t="inlineStr">
        <is>
          <t>Machine Learning</t>
        </is>
      </c>
      <c r="H107" s="68" t="inlineStr">
        <is>
          <t>https://doi.org/10.1016/B978-0-443-19073-5.00018-5</t>
        </is>
      </c>
      <c r="I107" s="67" t="inlineStr">
        <is>
          <t>Early-stage identification of autism in children using gesture monitoring based on artificial intelligence</t>
        </is>
      </c>
      <c r="J107" s="68"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s="68" t="n"/>
      <c r="L107" s="68" t="n"/>
      <c r="M107" s="68" t="n"/>
      <c r="N107" s="68" t="inlineStr">
        <is>
          <t>screening</t>
        </is>
      </c>
      <c r="O107" s="68" t="inlineStr">
        <is>
          <t>high</t>
        </is>
      </c>
      <c r="P107" s="68" t="n">
        <v>0</v>
      </c>
      <c r="Q107" s="68" t="n">
        <v>0</v>
      </c>
      <c r="R107" s="68" t="n">
        <v>0</v>
      </c>
      <c r="S107" s="68" t="n">
        <v>0</v>
      </c>
      <c r="T107" s="68" t="n">
        <v>0</v>
      </c>
      <c r="U107" s="68" t="n">
        <v>0</v>
      </c>
      <c r="V107" s="68" t="n">
        <v>0</v>
      </c>
      <c r="W107" s="68" t="n">
        <v>0</v>
      </c>
      <c r="X107" s="68" t="n">
        <v>1</v>
      </c>
      <c r="Y107" s="68" t="n">
        <v>1</v>
      </c>
      <c r="Z107" s="68" t="n">
        <v>0</v>
      </c>
      <c r="AA107" s="68" t="n">
        <v>1</v>
      </c>
      <c r="AB107" s="140" t="n">
        <v>1</v>
      </c>
      <c r="AC107" s="68" t="n">
        <v>0</v>
      </c>
      <c r="AD107" s="68" t="n">
        <v>0</v>
      </c>
      <c r="AE107" s="68" t="n">
        <v>0</v>
      </c>
      <c r="AF107" s="68" t="n">
        <v>0</v>
      </c>
      <c r="AG107" s="68" t="n">
        <v>1</v>
      </c>
      <c r="AH107" s="68" t="n">
        <v>0</v>
      </c>
      <c r="AI107" s="67" t="n">
        <v>0</v>
      </c>
      <c r="AJ107" s="140" t="n">
        <v>1</v>
      </c>
      <c r="AK107" s="140" t="n">
        <v>0</v>
      </c>
      <c r="AL107" s="67" t="n"/>
      <c r="AM107" s="68" t="inlineStr">
        <is>
          <t>RB</t>
        </is>
      </c>
      <c r="AN107" s="68" t="inlineStr">
        <is>
          <t>Tomado completo desde archivo RB según asignación</t>
        </is>
      </c>
      <c r="AO107" s="68" t="n">
        <v>0</v>
      </c>
    </row>
    <row r="108" ht="28" customHeight="1">
      <c r="A108" s="138" t="n">
        <v>107</v>
      </c>
      <c r="B108" s="138" t="n">
        <v>115</v>
      </c>
      <c r="C108" s="68" t="inlineStr">
        <is>
          <t>Revisor A</t>
        </is>
      </c>
      <c r="D108" s="68" t="inlineStr">
        <is>
          <t>RA</t>
        </is>
      </c>
      <c r="E108" s="138" t="n">
        <v>2025</v>
      </c>
      <c r="F108" s="68" t="inlineStr">
        <is>
          <t>No especificado</t>
        </is>
      </c>
      <c r="G108" s="68" t="inlineStr">
        <is>
          <t>Híbrido</t>
        </is>
      </c>
      <c r="H108" s="68" t="inlineStr">
        <is>
          <t>https://doi.org/10.1002/jdn.70034</t>
        </is>
      </c>
      <c r="I108" s="67" t="inlineStr">
        <is>
          <t>Electromagnetic Interaction Algorithm (EIA)-Based Feature Selection With Adaptive Kernel Attention Network (AKAttNet) for Autism Spectrum Disorder Classification</t>
        </is>
      </c>
      <c r="J108" s="6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s="68" t="inlineStr">
        <is>
          <t>Supervised</t>
        </is>
      </c>
      <c r="L108" s="68" t="inlineStr">
        <is>
          <t>CNN</t>
        </is>
      </c>
      <c r="M108" s="68" t="inlineStr">
        <is>
          <t>Classification (ASD vs control / multi-class)</t>
        </is>
      </c>
      <c r="N108" s="68" t="inlineStr">
        <is>
          <t>Screening</t>
        </is>
      </c>
      <c r="O108" s="68" t="inlineStr">
        <is>
          <t>Medium</t>
        </is>
      </c>
      <c r="P108" s="68" t="n">
        <v>0</v>
      </c>
      <c r="Q108" s="68" t="n">
        <v>0</v>
      </c>
      <c r="R108" s="68" t="n">
        <v>0</v>
      </c>
      <c r="S108" s="68" t="n">
        <v>0</v>
      </c>
      <c r="T108" s="68" t="n">
        <v>1</v>
      </c>
      <c r="U108" s="68" t="n">
        <v>0</v>
      </c>
      <c r="V108" s="68" t="n">
        <v>0</v>
      </c>
      <c r="W108" s="68" t="n">
        <v>0</v>
      </c>
      <c r="X108" s="68" t="n">
        <v>1</v>
      </c>
      <c r="Y108" s="68" t="n">
        <v>1</v>
      </c>
      <c r="Z108" s="68" t="n">
        <v>0</v>
      </c>
      <c r="AA108" s="68" t="n">
        <v>0</v>
      </c>
      <c r="AB108" s="140" t="n">
        <v>1</v>
      </c>
      <c r="AC108" s="68" t="n"/>
      <c r="AD108" s="68" t="n"/>
      <c r="AE108" s="68" t="n"/>
      <c r="AF108" s="68" t="n"/>
      <c r="AG108" s="68" t="n">
        <v>1</v>
      </c>
      <c r="AH108" s="68" t="n">
        <v>1</v>
      </c>
      <c r="AI108" s="67" t="n"/>
      <c r="AJ108" s="140" t="n"/>
      <c r="AK108" s="140" t="n"/>
      <c r="AL108" s="67" t="inlineStr">
        <is>
          <t>Algoritmo principal no explícito o fuera del codebook; Confirmar algoritmo principal en full-text; Se comparan varios modelos; se eligió el principal/mejor reportado</t>
        </is>
      </c>
      <c r="AM108" s="68" t="inlineStr">
        <is>
          <t>RA</t>
        </is>
      </c>
      <c r="AN108" s="68" t="inlineStr">
        <is>
          <t>Tomado completo desde archivo RA según asignación</t>
        </is>
      </c>
      <c r="AO108" s="68" t="n">
        <v>0</v>
      </c>
    </row>
    <row r="109" ht="28" customHeight="1">
      <c r="A109" s="138" t="n">
        <v>108</v>
      </c>
      <c r="B109" s="138" t="n">
        <v>116</v>
      </c>
      <c r="C109" s="68" t="inlineStr">
        <is>
          <t>Revisor A</t>
        </is>
      </c>
      <c r="D109" s="68" t="inlineStr">
        <is>
          <t>RA</t>
        </is>
      </c>
      <c r="E109" s="138" t="n">
        <v>2016</v>
      </c>
      <c r="F109" s="68" t="inlineStr">
        <is>
          <t>No especificado</t>
        </is>
      </c>
      <c r="G109" s="68" t="inlineStr">
        <is>
          <t>Deep Learning</t>
        </is>
      </c>
      <c r="H109" s="68" t="inlineStr">
        <is>
          <t>https://doi.org/10.1038/tp.2015.221</t>
        </is>
      </c>
      <c r="I109" s="67" t="inlineStr">
        <is>
          <t>Use of machine learning for behavioral distinction of autism and ADHD</t>
        </is>
      </c>
      <c r="J109" s="68"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s="68" t="inlineStr">
        <is>
          <t>Supervised</t>
        </is>
      </c>
      <c r="L109" s="68" t="inlineStr">
        <is>
          <t>Other / Not clear</t>
        </is>
      </c>
      <c r="M109" s="68" t="inlineStr">
        <is>
          <t>Classification (ASD vs control / multi-class)</t>
        </is>
      </c>
      <c r="N109" s="68" t="inlineStr">
        <is>
          <t>Screening</t>
        </is>
      </c>
      <c r="O109" s="68" t="inlineStr">
        <is>
          <t>Medium</t>
        </is>
      </c>
      <c r="P109" s="68" t="n">
        <v>0</v>
      </c>
      <c r="Q109" s="68" t="n">
        <v>0</v>
      </c>
      <c r="R109" s="68" t="n">
        <v>0</v>
      </c>
      <c r="S109" s="68" t="n">
        <v>0</v>
      </c>
      <c r="T109" s="68" t="n">
        <v>1</v>
      </c>
      <c r="U109" s="68" t="n">
        <v>0</v>
      </c>
      <c r="V109" s="68" t="n">
        <v>0</v>
      </c>
      <c r="W109" s="68" t="n">
        <v>0</v>
      </c>
      <c r="X109" s="68" t="n">
        <v>1</v>
      </c>
      <c r="Y109" s="68" t="n">
        <v>0</v>
      </c>
      <c r="Z109" s="68" t="n">
        <v>0</v>
      </c>
      <c r="AA109" s="68" t="n">
        <v>0</v>
      </c>
      <c r="AB109" s="140" t="n">
        <v>1</v>
      </c>
      <c r="AC109" s="68" t="n"/>
      <c r="AD109" s="68" t="n"/>
      <c r="AE109" s="68" t="n"/>
      <c r="AF109" s="68" t="n"/>
      <c r="AG109" s="68" t="n">
        <v>1</v>
      </c>
      <c r="AH109" s="68" t="n">
        <v>1</v>
      </c>
      <c r="AI109" s="67" t="n"/>
      <c r="AJ109" s="140" t="n"/>
      <c r="AK109" s="140" t="n"/>
      <c r="AL109" s="67" t="inlineStr">
        <is>
          <t>Usa puntajes SRS para distinguir ASD vs ADHD; aunque es herramienta de cribado, el objetivo es distinción diagnóstica diferencial.</t>
        </is>
      </c>
      <c r="AM109" s="68" t="inlineStr">
        <is>
          <t>RA</t>
        </is>
      </c>
      <c r="AN109" s="68" t="inlineStr">
        <is>
          <t>Tomado completo desde archivo RA según asignación</t>
        </is>
      </c>
      <c r="AO109" s="68" t="n">
        <v>0</v>
      </c>
    </row>
    <row r="110" ht="28" customHeight="1">
      <c r="A110" s="138" t="n">
        <v>109</v>
      </c>
      <c r="B110" s="138" t="n">
        <v>117</v>
      </c>
      <c r="C110" s="68" t="inlineStr">
        <is>
          <t>Ambos (piloto)</t>
        </is>
      </c>
      <c r="D110" s="68" t="inlineStr">
        <is>
          <t>RA</t>
        </is>
      </c>
      <c r="E110" s="138" t="n">
        <v>2019</v>
      </c>
      <c r="F110" s="68" t="inlineStr">
        <is>
          <t>No especificado</t>
        </is>
      </c>
      <c r="G110" s="68" t="inlineStr">
        <is>
          <t>Deep Learning</t>
        </is>
      </c>
      <c r="H110" s="68" t="inlineStr">
        <is>
          <t>https://doi.org/10.1097/DBP.0000000000000668</t>
        </is>
      </c>
      <c r="I110" s="67" t="inlineStr">
        <is>
          <t>A Machine Learning Strategy for Autism Screening in Toddlers</t>
        </is>
      </c>
      <c r="J110" s="68"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s="68" t="inlineStr">
        <is>
          <t>Supervised</t>
        </is>
      </c>
      <c r="L110" s="68" t="inlineStr">
        <is>
          <t>MLP</t>
        </is>
      </c>
      <c r="M110" s="68" t="inlineStr">
        <is>
          <t>Classification (ASD vs control / multi-class)</t>
        </is>
      </c>
      <c r="N110" s="68" t="inlineStr">
        <is>
          <t>Screening</t>
        </is>
      </c>
      <c r="O110" s="68" t="inlineStr">
        <is>
          <t>High</t>
        </is>
      </c>
      <c r="P110" s="68" t="n">
        <v>0</v>
      </c>
      <c r="Q110" s="68" t="n">
        <v>0</v>
      </c>
      <c r="R110" s="68" t="n">
        <v>0</v>
      </c>
      <c r="S110" s="68" t="n">
        <v>0</v>
      </c>
      <c r="T110" s="68" t="n">
        <v>1</v>
      </c>
      <c r="U110" s="68" t="n">
        <v>0</v>
      </c>
      <c r="V110" s="68" t="n">
        <v>0</v>
      </c>
      <c r="W110" s="68" t="n">
        <v>0</v>
      </c>
      <c r="X110" s="68" t="n">
        <v>1</v>
      </c>
      <c r="Y110" s="68" t="n">
        <v>0</v>
      </c>
      <c r="Z110" s="68" t="n">
        <v>0</v>
      </c>
      <c r="AA110" s="68" t="n">
        <v>0</v>
      </c>
      <c r="AB110" s="140" t="n">
        <v>1</v>
      </c>
      <c r="AC110" s="68" t="n"/>
      <c r="AD110" s="68" t="n"/>
      <c r="AE110" s="68" t="n"/>
      <c r="AF110" s="68" t="n"/>
      <c r="AG110" s="68" t="n">
        <v>0</v>
      </c>
      <c r="AH110" s="68" t="n">
        <v>1</v>
      </c>
      <c r="AI110" s="67" t="n"/>
      <c r="AJ110" s="140" t="n"/>
      <c r="AK110" s="140" t="n"/>
      <c r="AL110" s="67" t="inlineStr">
        <is>
          <t>Feedforward neural network aplicado a M-CHAT-R para cribado en toddlers.</t>
        </is>
      </c>
      <c r="AM110" s="68" t="inlineStr">
        <is>
          <t>RA</t>
        </is>
      </c>
      <c r="AN110" s="68" t="inlineStr">
        <is>
          <t>Tomado completo desde archivo RA según asignación</t>
        </is>
      </c>
      <c r="AO110" s="68" t="n">
        <v>0</v>
      </c>
    </row>
    <row r="111" ht="28" customHeight="1">
      <c r="A111" s="138" t="n">
        <v>110</v>
      </c>
      <c r="B111" s="138" t="n">
        <v>118</v>
      </c>
      <c r="C111" s="68" t="inlineStr">
        <is>
          <t>Revisor B</t>
        </is>
      </c>
      <c r="D111" s="68" t="n"/>
      <c r="E111" s="138" t="n">
        <v>2023</v>
      </c>
      <c r="F111" s="68" t="inlineStr">
        <is>
          <t>Imagen</t>
        </is>
      </c>
      <c r="G111" s="68" t="inlineStr">
        <is>
          <t>Deep Learning</t>
        </is>
      </c>
      <c r="H111" s="68" t="inlineStr">
        <is>
          <t>https://doi.org/10.1038/s41591-023-02574-3</t>
        </is>
      </c>
      <c r="I111" s="67" t="inlineStr">
        <is>
          <t>Early detection of autism using digital behavioral phenotyping</t>
        </is>
      </c>
      <c r="J111" s="68"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s="68" t="inlineStr">
        <is>
          <t>Supervised</t>
        </is>
      </c>
      <c r="L111" s="68" t="inlineStr">
        <is>
          <t>XGBoost / GBDT</t>
        </is>
      </c>
      <c r="M111" s="68" t="inlineStr">
        <is>
          <t>Classification (binary/multi-class; incl. ASD vs control)/ multi-class)</t>
        </is>
      </c>
      <c r="N111" s="68" t="inlineStr">
        <is>
          <t>Screening</t>
        </is>
      </c>
      <c r="O111" s="68" t="inlineStr">
        <is>
          <t>high</t>
        </is>
      </c>
      <c r="P111" s="68" t="n">
        <v>0</v>
      </c>
      <c r="Q111" s="68" t="n">
        <v>1</v>
      </c>
      <c r="R111" s="68" t="n">
        <v>0</v>
      </c>
      <c r="S111" s="68" t="n">
        <v>0</v>
      </c>
      <c r="T111" s="68" t="n">
        <v>0</v>
      </c>
      <c r="U111" s="68" t="n">
        <v>0</v>
      </c>
      <c r="V111" s="68" t="n">
        <v>0</v>
      </c>
      <c r="W111" s="68" t="n">
        <v>0</v>
      </c>
      <c r="X111" s="68" t="n">
        <v>0</v>
      </c>
      <c r="Y111" s="68" t="n">
        <v>1</v>
      </c>
      <c r="Z111" s="68" t="n">
        <v>0</v>
      </c>
      <c r="AA111" s="68" t="n">
        <v>1</v>
      </c>
      <c r="AB111" s="140" t="n">
        <v>1</v>
      </c>
      <c r="AC111" s="68" t="n">
        <v>0</v>
      </c>
      <c r="AD111" s="68" t="n">
        <v>0</v>
      </c>
      <c r="AE111" s="68" t="n">
        <v>0</v>
      </c>
      <c r="AF111" s="68" t="n">
        <v>0</v>
      </c>
      <c r="AG111" s="68" t="n">
        <v>1</v>
      </c>
      <c r="AH111" s="68" t="n">
        <v>1</v>
      </c>
      <c r="AI111" s="67" t="n">
        <v>0</v>
      </c>
      <c r="AJ111" s="140" t="n">
        <v>1</v>
      </c>
      <c r="AK111" s="140" t="n">
        <v>0</v>
      </c>
      <c r="AL111" s="67" t="n"/>
      <c r="AM111" s="68" t="inlineStr">
        <is>
          <t>RB</t>
        </is>
      </c>
      <c r="AN111" s="68" t="inlineStr">
        <is>
          <t>Tomado completo desde archivo RB según asignación</t>
        </is>
      </c>
      <c r="AO111" s="68" t="n">
        <v>0</v>
      </c>
    </row>
    <row r="112" ht="28" customHeight="1">
      <c r="A112" s="138" t="n">
        <v>111</v>
      </c>
      <c r="B112" s="138" t="n">
        <v>119</v>
      </c>
      <c r="C112" s="68" t="inlineStr">
        <is>
          <t>Revisor B</t>
        </is>
      </c>
      <c r="D112" s="68" t="n"/>
      <c r="E112" s="138" t="n">
        <v>2016</v>
      </c>
      <c r="F112" s="68" t="inlineStr">
        <is>
          <t>No especificado</t>
        </is>
      </c>
      <c r="G112" s="68" t="inlineStr">
        <is>
          <t>Machine Learning</t>
        </is>
      </c>
      <c r="H112" s="68" t="inlineStr">
        <is>
          <t>https://doi.org/10.1109/EMBC.2016.7591440</t>
        </is>
      </c>
      <c r="I112" s="67" t="inlineStr">
        <is>
          <t>Ensemble statistical and subspace clustering model for analysis of autism spectrum disorder phenotypes</t>
        </is>
      </c>
      <c r="J112" s="68"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s="68" t="inlineStr">
        <is>
          <t>Unsupervised</t>
        </is>
      </c>
      <c r="L112" s="68" t="inlineStr">
        <is>
          <t>Clustering (k-means / GMM / ...)</t>
        </is>
      </c>
      <c r="M112" s="68" t="inlineStr">
        <is>
          <t>Clustering / subtyping</t>
        </is>
      </c>
      <c r="N112" s="68" t="inlineStr">
        <is>
          <t>Monitoring/intervention</t>
        </is>
      </c>
      <c r="O112" s="68" t="inlineStr">
        <is>
          <t>high</t>
        </is>
      </c>
      <c r="P112" s="68" t="n">
        <v>0</v>
      </c>
      <c r="Q112" s="68" t="n">
        <v>0</v>
      </c>
      <c r="R112" s="68" t="n">
        <v>1</v>
      </c>
      <c r="S112" s="68" t="n">
        <v>1</v>
      </c>
      <c r="T112" s="68" t="n">
        <v>0</v>
      </c>
      <c r="U112" s="68" t="n">
        <v>0</v>
      </c>
      <c r="V112" s="68" t="n">
        <v>1</v>
      </c>
      <c r="W112" s="68" t="n">
        <v>0</v>
      </c>
      <c r="X112" s="68" t="n">
        <v>1</v>
      </c>
      <c r="Y112" s="68" t="n">
        <v>1</v>
      </c>
      <c r="Z112" s="68" t="n">
        <v>0</v>
      </c>
      <c r="AA112" s="68" t="n">
        <v>0</v>
      </c>
      <c r="AB112" s="140" t="n">
        <v>1</v>
      </c>
      <c r="AC112" s="68" t="n">
        <v>0</v>
      </c>
      <c r="AD112" s="68" t="n">
        <v>0</v>
      </c>
      <c r="AE112" s="68" t="n">
        <v>0</v>
      </c>
      <c r="AF112" s="68" t="n">
        <v>0</v>
      </c>
      <c r="AG112" s="68" t="n">
        <v>0</v>
      </c>
      <c r="AH112" s="68" t="n">
        <v>3</v>
      </c>
      <c r="AI112" s="67" t="n">
        <v>1</v>
      </c>
      <c r="AJ112" s="140" t="n">
        <v>1</v>
      </c>
      <c r="AK112" s="140" t="n">
        <v>0</v>
      </c>
      <c r="AL112" s="67" t="inlineStr">
        <is>
          <t>Estudio de subtipificación/heterogeneidad en una cohorte ASD ya confirmada (SSC; ADI-R/ADOS); no clasifica ASD vs control como endpoint principal</t>
        </is>
      </c>
      <c r="AM112" s="68" t="inlineStr">
        <is>
          <t>RB</t>
        </is>
      </c>
      <c r="AN112" s="68" t="inlineStr">
        <is>
          <t>Tomado completo desde archivo RB según asignación</t>
        </is>
      </c>
      <c r="AO112" s="68" t="n">
        <v>0</v>
      </c>
    </row>
    <row r="113" ht="28" customHeight="1">
      <c r="A113" s="138" t="n">
        <v>112</v>
      </c>
      <c r="B113" s="138" t="n">
        <v>120</v>
      </c>
      <c r="C113" s="68" t="inlineStr">
        <is>
          <t>Revisor A</t>
        </is>
      </c>
      <c r="D113" s="68" t="inlineStr">
        <is>
          <t>RA</t>
        </is>
      </c>
      <c r="E113" s="138" t="n">
        <v>2025</v>
      </c>
      <c r="F113" s="68" t="inlineStr">
        <is>
          <t>Imagen</t>
        </is>
      </c>
      <c r="G113" s="68" t="inlineStr">
        <is>
          <t>Machine Learning</t>
        </is>
      </c>
      <c r="H113" s="68" t="inlineStr">
        <is>
          <t>https://doi.org/10.1038/s41598-025-01500-6</t>
        </is>
      </c>
      <c r="I113" s="67" t="inlineStr">
        <is>
          <t>Screening autism spectrum disorder in children using machine learning on speech transcripts</t>
        </is>
      </c>
      <c r="J113" s="68"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s="68" t="inlineStr">
        <is>
          <t>Supervised</t>
        </is>
      </c>
      <c r="L113" s="68" t="inlineStr">
        <is>
          <t>Other / Not clear</t>
        </is>
      </c>
      <c r="M113" s="68" t="inlineStr">
        <is>
          <t>Classification (ASD vs control / multi-class)</t>
        </is>
      </c>
      <c r="N113" s="68" t="inlineStr">
        <is>
          <t>Screening</t>
        </is>
      </c>
      <c r="O113" s="68" t="inlineStr">
        <is>
          <t>Medium</t>
        </is>
      </c>
      <c r="P113" s="68" t="n">
        <v>0</v>
      </c>
      <c r="Q113" s="68" t="n">
        <v>0</v>
      </c>
      <c r="R113" s="68" t="n">
        <v>0</v>
      </c>
      <c r="S113" s="68" t="n">
        <v>1</v>
      </c>
      <c r="T113" s="68" t="n">
        <v>1</v>
      </c>
      <c r="U113" s="68" t="n">
        <v>0</v>
      </c>
      <c r="V113" s="68" t="n">
        <v>0</v>
      </c>
      <c r="W113" s="68" t="n">
        <v>0</v>
      </c>
      <c r="X113" s="68" t="n">
        <v>1</v>
      </c>
      <c r="Y113" s="68" t="n">
        <v>0</v>
      </c>
      <c r="Z113" s="68" t="n">
        <v>0</v>
      </c>
      <c r="AA113" s="68" t="n">
        <v>0</v>
      </c>
      <c r="AB113" s="140" t="n">
        <v>1</v>
      </c>
      <c r="AC113" s="68" t="n"/>
      <c r="AD113" s="68" t="n"/>
      <c r="AE113" s="68" t="n"/>
      <c r="AF113" s="68" t="n"/>
      <c r="AG113" s="68" t="n">
        <v>1</v>
      </c>
      <c r="AH113" s="68" t="n">
        <v>2</v>
      </c>
      <c r="AI113" s="67" t="inlineStr">
        <is>
          <t>text / transcripts</t>
        </is>
      </c>
      <c r="AJ113" s="140" t="n"/>
      <c r="AK113" s="140" t="n"/>
      <c r="AL113" s="67" t="inlineStr">
        <is>
          <t>Algoritmo principal no explícito o fuera del codebook; Confirmar algoritmo principal en full-text</t>
        </is>
      </c>
      <c r="AM113" s="68" t="inlineStr">
        <is>
          <t>RA</t>
        </is>
      </c>
      <c r="AN113" s="68" t="inlineStr">
        <is>
          <t>Tomado completo desde archivo RA según asignación</t>
        </is>
      </c>
      <c r="AO113" s="68" t="n">
        <v>0</v>
      </c>
    </row>
    <row r="114" ht="28" customHeight="1">
      <c r="A114" s="138" t="n">
        <v>113</v>
      </c>
      <c r="B114" s="138" t="n">
        <v>121</v>
      </c>
      <c r="C114" s="68" t="inlineStr">
        <is>
          <t>Revisor B</t>
        </is>
      </c>
      <c r="D114" s="68" t="n"/>
      <c r="E114" s="138" t="n">
        <v>2016</v>
      </c>
      <c r="F114" s="68" t="inlineStr">
        <is>
          <t>Texto · NLP</t>
        </is>
      </c>
      <c r="G114" s="68" t="inlineStr">
        <is>
          <t>Deep Learning</t>
        </is>
      </c>
      <c r="H114" s="68" t="inlineStr">
        <is>
          <t>https://doi.org/10.1016/j.jaac.2016.07.715</t>
        </is>
      </c>
      <c r="I114" s="67" t="inlineStr">
        <is>
          <t>46.3 ARTIFICIAL INTELLIGENCE: UTILIZING GOOGLE GLASS AND OTHER MOBILE APPLICATIONS FOR SOCIAL SKILLS TRAINING IN AUTISM SPECTRUM DISORDERS</t>
        </is>
      </c>
      <c r="J114" s="68"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s="68" t="n"/>
      <c r="L114" s="68" t="n"/>
      <c r="M114" s="68" t="inlineStr">
        <is>
          <t>Technology-assisted social-skills intervention</t>
        </is>
      </c>
      <c r="N114" s="68" t="inlineStr">
        <is>
          <t>Monitoring/intervention</t>
        </is>
      </c>
      <c r="O114" s="68" t="n"/>
      <c r="P114" s="68" t="n"/>
      <c r="Q114" s="68" t="n"/>
      <c r="R114" s="68" t="n"/>
      <c r="S114" s="68" t="n"/>
      <c r="T114" s="68" t="n"/>
      <c r="U114" s="68" t="n"/>
      <c r="V114" s="68" t="n"/>
      <c r="W114" s="68" t="n">
        <v>0</v>
      </c>
      <c r="X114" s="68" t="n">
        <v>0</v>
      </c>
      <c r="Y114" s="68" t="n">
        <v>0</v>
      </c>
      <c r="Z114" s="68" t="n">
        <v>0</v>
      </c>
      <c r="AA114" s="68" t="n">
        <v>1</v>
      </c>
      <c r="AB114" s="140" t="n">
        <v>1</v>
      </c>
      <c r="AC114" s="68" t="n">
        <v>0</v>
      </c>
      <c r="AD114" s="68" t="n">
        <v>0</v>
      </c>
      <c r="AE114" s="68" t="n">
        <v>0</v>
      </c>
      <c r="AF114" s="68" t="n">
        <v>0</v>
      </c>
      <c r="AG114" s="68" t="n"/>
      <c r="AH114" s="68" t="n"/>
      <c r="AI114" s="67" t="n"/>
      <c r="AJ114" s="140" t="n">
        <v>1</v>
      </c>
      <c r="AK114" s="140" t="n"/>
      <c r="AL114" s="67" t="inlineStr">
        <is>
          <t>Sin señal explícita Q3 en título/abstract.</t>
        </is>
      </c>
      <c r="AM114" s="68" t="inlineStr">
        <is>
          <t>RA_fallback</t>
        </is>
      </c>
      <c r="AN114" s="68" t="inlineStr">
        <is>
          <t>Fallback a RA porque el ID no está en RB</t>
        </is>
      </c>
      <c r="AO114" s="68" t="n">
        <v>1</v>
      </c>
    </row>
    <row r="115" ht="28" customHeight="1">
      <c r="A115" s="138" t="n">
        <v>114</v>
      </c>
      <c r="B115" s="138" t="n">
        <v>122</v>
      </c>
      <c r="C115" s="68" t="inlineStr">
        <is>
          <t>Revisor B</t>
        </is>
      </c>
      <c r="D115" s="68" t="n"/>
      <c r="E115" s="138" t="n">
        <v>2025</v>
      </c>
      <c r="F115" s="68" t="inlineStr">
        <is>
          <t>Señales fisiológicas</t>
        </is>
      </c>
      <c r="G115" s="68" t="inlineStr">
        <is>
          <t>Híbrido</t>
        </is>
      </c>
      <c r="H115" s="68" t="inlineStr">
        <is>
          <t>https://doi.org/10.1109/ACCESS.2025.3531979</t>
        </is>
      </c>
      <c r="I115" s="67" t="inlineStr">
        <is>
          <t>A Quantum-Based Machine Learning Approach for Autism Detection Using Common Spatial Patterns of EEG Signals</t>
        </is>
      </c>
      <c r="J115" s="68"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s="68" t="inlineStr">
        <is>
          <t>Supervised</t>
        </is>
      </c>
      <c r="L115" s="68" t="inlineStr">
        <is>
          <t>SVM</t>
        </is>
      </c>
      <c r="M115" s="68" t="inlineStr">
        <is>
          <t>Classification (binary/multi-class; incl. ASD vs control)/ multi-class)</t>
        </is>
      </c>
      <c r="N115" s="68" t="inlineStr">
        <is>
          <t>Diagnosis</t>
        </is>
      </c>
      <c r="O115" s="68" t="inlineStr">
        <is>
          <t>high</t>
        </is>
      </c>
      <c r="P115" s="68" t="n">
        <v>0</v>
      </c>
      <c r="Q115" s="68" t="n">
        <v>0</v>
      </c>
      <c r="R115" s="68" t="n">
        <v>0</v>
      </c>
      <c r="S115" s="68" t="n">
        <v>1</v>
      </c>
      <c r="T115" s="68" t="n">
        <v>0</v>
      </c>
      <c r="U115" s="68" t="n">
        <v>0</v>
      </c>
      <c r="V115" s="68" t="n">
        <v>0</v>
      </c>
      <c r="W115" s="68" t="n">
        <v>0</v>
      </c>
      <c r="X115" s="68" t="n">
        <v>1</v>
      </c>
      <c r="Y115" s="68" t="n">
        <v>1</v>
      </c>
      <c r="Z115" s="68" t="n">
        <v>0</v>
      </c>
      <c r="AA115" s="68" t="n">
        <v>1</v>
      </c>
      <c r="AB115" s="140" t="n">
        <v>1</v>
      </c>
      <c r="AC115" s="68" t="n">
        <v>0</v>
      </c>
      <c r="AD115" s="68" t="n">
        <v>0</v>
      </c>
      <c r="AE115" s="68" t="n">
        <v>0</v>
      </c>
      <c r="AF115" s="68" t="n">
        <v>0</v>
      </c>
      <c r="AG115" s="68" t="n">
        <v>0</v>
      </c>
      <c r="AH115" s="68" t="n">
        <v>1</v>
      </c>
      <c r="AI115" s="67" t="n">
        <v>0</v>
      </c>
      <c r="AJ115" s="140" t="n">
        <v>0</v>
      </c>
      <c r="AK115" s="140" t="n">
        <v>0</v>
      </c>
      <c r="AL115" s="67" t="n"/>
      <c r="AM115" s="68" t="inlineStr">
        <is>
          <t>RB</t>
        </is>
      </c>
      <c r="AN115" s="68" t="inlineStr">
        <is>
          <t>Tomado completo desde archivo RB según asignación</t>
        </is>
      </c>
      <c r="AO115" s="68" t="n">
        <v>0</v>
      </c>
    </row>
    <row r="116" ht="28" customHeight="1">
      <c r="A116" s="138" t="n">
        <v>115</v>
      </c>
      <c r="B116" s="138" t="n">
        <v>124</v>
      </c>
      <c r="C116" s="68" t="inlineStr">
        <is>
          <t>Revisor B</t>
        </is>
      </c>
      <c r="D116" s="68" t="n"/>
      <c r="E116" s="138" t="n">
        <v>2023</v>
      </c>
      <c r="F116" s="68" t="inlineStr">
        <is>
          <t>Imagen</t>
        </is>
      </c>
      <c r="G116" s="68" t="inlineStr">
        <is>
          <t>Deep Learning</t>
        </is>
      </c>
      <c r="H116" s="68" t="inlineStr">
        <is>
          <t>https://doi.org/10.1016/j.heliyon.2023.e21530</t>
        </is>
      </c>
      <c r="I116" s="67" t="inlineStr">
        <is>
          <t>ASD2-TL∗ GTO: Autism spectrum disorders detection via transfer learning with gorilla troops optimizer framework</t>
        </is>
      </c>
      <c r="J116" s="68"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s="68" t="inlineStr">
        <is>
          <t>Supervised</t>
        </is>
      </c>
      <c r="L116" s="68" t="inlineStr">
        <is>
          <t>CNN</t>
        </is>
      </c>
      <c r="M116" s="68" t="inlineStr">
        <is>
          <t>Classification (binary/multi-class; incl. ASD vs control)/ multi-class)</t>
        </is>
      </c>
      <c r="N116" s="68" t="inlineStr">
        <is>
          <t>Screening</t>
        </is>
      </c>
      <c r="O116" s="68" t="inlineStr">
        <is>
          <t>high</t>
        </is>
      </c>
      <c r="P116" s="68" t="n">
        <v>1</v>
      </c>
      <c r="Q116" s="68" t="n">
        <v>0</v>
      </c>
      <c r="R116" s="68" t="n">
        <v>0</v>
      </c>
      <c r="S116" s="68" t="n">
        <v>0</v>
      </c>
      <c r="T116" s="68" t="n">
        <v>0</v>
      </c>
      <c r="U116" s="68" t="n">
        <v>0</v>
      </c>
      <c r="V116" s="68" t="n">
        <v>0</v>
      </c>
      <c r="W116" s="68" t="n">
        <v>0</v>
      </c>
      <c r="X116" s="68" t="n">
        <v>0</v>
      </c>
      <c r="Y116" s="68" t="n">
        <v>1</v>
      </c>
      <c r="Z116" s="68" t="n">
        <v>1</v>
      </c>
      <c r="AA116" s="68" t="n">
        <v>1</v>
      </c>
      <c r="AB116" s="140" t="n">
        <v>1</v>
      </c>
      <c r="AC116" s="68" t="n">
        <v>0</v>
      </c>
      <c r="AD116" s="68" t="n">
        <v>0</v>
      </c>
      <c r="AE116" s="68" t="n">
        <v>0</v>
      </c>
      <c r="AF116" s="68" t="n">
        <v>0</v>
      </c>
      <c r="AG116" s="68" t="n">
        <v>0</v>
      </c>
      <c r="AH116" s="68" t="n">
        <v>1</v>
      </c>
      <c r="AI116" s="67" t="n">
        <v>0</v>
      </c>
      <c r="AJ116" s="140" t="n">
        <v>1</v>
      </c>
      <c r="AK116" s="140" t="n">
        <v>0</v>
      </c>
      <c r="AL116" s="67"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s="68" t="inlineStr">
        <is>
          <t>RB</t>
        </is>
      </c>
      <c r="AN116" s="68" t="inlineStr">
        <is>
          <t>Tomado completo desde archivo RB según asignación</t>
        </is>
      </c>
      <c r="AO116" s="68" t="n">
        <v>0</v>
      </c>
    </row>
    <row r="117" ht="28" customHeight="1">
      <c r="A117" s="138" t="n">
        <v>116</v>
      </c>
      <c r="B117" s="138" t="n">
        <v>125</v>
      </c>
      <c r="C117" s="68" t="inlineStr">
        <is>
          <t>Revisor B</t>
        </is>
      </c>
      <c r="D117" s="68" t="n"/>
      <c r="E117" s="138" t="n">
        <v>2019</v>
      </c>
      <c r="F117" s="68" t="inlineStr">
        <is>
          <t>Imagen</t>
        </is>
      </c>
      <c r="G117" s="68" t="inlineStr">
        <is>
          <t>Deep Learning</t>
        </is>
      </c>
      <c r="H117" s="68" t="inlineStr">
        <is>
          <t>https://doi.org/10.1007/s10278-019-00196-1</t>
        </is>
      </c>
      <c r="I117" s="67" t="inlineStr">
        <is>
          <t>Diagnosis of Autism Spectrum Disorders in Young Children Based on Resting-State Functional Magnetic Resonance Imaging Data Using Convolutional Neural Networks</t>
        </is>
      </c>
      <c r="J117" s="68"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s="68" t="inlineStr">
        <is>
          <t>Supervised</t>
        </is>
      </c>
      <c r="L117" s="68" t="inlineStr">
        <is>
          <t>CNN</t>
        </is>
      </c>
      <c r="M117" s="68" t="inlineStr">
        <is>
          <t>Classification (binary/multi-class; incl. ASD vs control)/ multi-class)</t>
        </is>
      </c>
      <c r="N117" s="68" t="inlineStr">
        <is>
          <t>Diagnosis</t>
        </is>
      </c>
      <c r="O117" s="68" t="inlineStr">
        <is>
          <t>high</t>
        </is>
      </c>
      <c r="P117" s="68" t="n">
        <v>0</v>
      </c>
      <c r="Q117" s="68" t="n">
        <v>0</v>
      </c>
      <c r="R117" s="68" t="n">
        <v>1</v>
      </c>
      <c r="S117" s="68" t="n">
        <v>0</v>
      </c>
      <c r="T117" s="68" t="n">
        <v>0</v>
      </c>
      <c r="U117" s="68" t="n">
        <v>0</v>
      </c>
      <c r="V117" s="68" t="n">
        <v>0</v>
      </c>
      <c r="W117" s="68" t="n">
        <v>0</v>
      </c>
      <c r="X117" s="68" t="n">
        <v>1</v>
      </c>
      <c r="Y117" s="68" t="n">
        <v>1</v>
      </c>
      <c r="Z117" s="68" t="n">
        <v>0</v>
      </c>
      <c r="AA117" s="68" t="n">
        <v>0</v>
      </c>
      <c r="AB117" s="140" t="n">
        <v>1</v>
      </c>
      <c r="AC117" s="68" t="n">
        <v>0</v>
      </c>
      <c r="AD117" s="68" t="n">
        <v>0</v>
      </c>
      <c r="AE117" s="68" t="n">
        <v>0</v>
      </c>
      <c r="AF117" s="68" t="n">
        <v>0</v>
      </c>
      <c r="AG117" s="68" t="n">
        <v>0</v>
      </c>
      <c r="AH117" s="68" t="n">
        <v>1</v>
      </c>
      <c r="AI117" s="67" t="n">
        <v>0</v>
      </c>
      <c r="AJ117" s="140" t="n">
        <v>1</v>
      </c>
      <c r="AK117" s="140" t="n">
        <v>0</v>
      </c>
      <c r="AL117" s="67" t="inlineStr">
        <is>
          <t>demás de CNN, reporta transfer learning y combinación de clasificadores (mixture of experts / simple Bayes), pero el núcleo es CNN para clasificar ASD vs no-ASD con rs-fMRI (ABIDE).</t>
        </is>
      </c>
      <c r="AM117" s="68" t="inlineStr">
        <is>
          <t>RB</t>
        </is>
      </c>
      <c r="AN117" s="68" t="inlineStr">
        <is>
          <t>Tomado completo desde archivo RB según asignación</t>
        </is>
      </c>
      <c r="AO117" s="68" t="n">
        <v>0</v>
      </c>
    </row>
    <row r="118" ht="28" customHeight="1">
      <c r="A118" s="138" t="n">
        <v>117</v>
      </c>
      <c r="B118" s="138" t="n">
        <v>128</v>
      </c>
      <c r="C118" s="68" t="inlineStr">
        <is>
          <t>Revisor B</t>
        </is>
      </c>
      <c r="D118" s="68" t="n"/>
      <c r="E118" s="138" t="n">
        <v>2018</v>
      </c>
      <c r="F118" s="68" t="inlineStr">
        <is>
          <t>Imagen</t>
        </is>
      </c>
      <c r="G118" s="68" t="inlineStr">
        <is>
          <t>Deep Learning</t>
        </is>
      </c>
      <c r="H118" s="68" t="inlineStr">
        <is>
          <t>https://doi.org/10.2196/mental.9631</t>
        </is>
      </c>
      <c r="I118" s="67" t="inlineStr">
        <is>
          <t>Improvement of attention-deficit/hyperactivity disorder symptoms in school-aged children, adolescents, and young adults with autism via a digital smartglasses-based socioemotional coaching aid: Short-term, uncontrolled pilot study</t>
        </is>
      </c>
      <c r="J118" s="6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s="68" t="n"/>
      <c r="L118" s="68" t="n"/>
      <c r="M118" s="68" t="n"/>
      <c r="N118" s="68" t="inlineStr">
        <is>
          <t>screening</t>
        </is>
      </c>
      <c r="O118" s="68" t="inlineStr">
        <is>
          <t>high</t>
        </is>
      </c>
      <c r="P118" s="68" t="n">
        <v>0</v>
      </c>
      <c r="Q118" s="68" t="n">
        <v>0</v>
      </c>
      <c r="R118" s="68" t="n">
        <v>0</v>
      </c>
      <c r="S118" s="68" t="n">
        <v>0</v>
      </c>
      <c r="T118" s="68" t="n">
        <v>0</v>
      </c>
      <c r="U118" s="68" t="n">
        <v>0</v>
      </c>
      <c r="V118" s="68" t="n">
        <v>0</v>
      </c>
      <c r="W118" s="68" t="n">
        <v>0</v>
      </c>
      <c r="X118" s="68" t="n">
        <v>1</v>
      </c>
      <c r="Y118" s="68" t="n">
        <v>1</v>
      </c>
      <c r="Z118" s="68" t="n">
        <v>0</v>
      </c>
      <c r="AA118" s="68" t="n">
        <v>0</v>
      </c>
      <c r="AB118" s="140" t="n">
        <v>1</v>
      </c>
      <c r="AC118" s="68" t="n">
        <v>0</v>
      </c>
      <c r="AD118" s="68" t="n">
        <v>0</v>
      </c>
      <c r="AE118" s="68" t="n">
        <v>0</v>
      </c>
      <c r="AF118" s="68" t="n">
        <v>0</v>
      </c>
      <c r="AG118" s="68" t="n">
        <v>1</v>
      </c>
      <c r="AH118" s="68" t="n">
        <v>0</v>
      </c>
      <c r="AI118" s="67" t="n">
        <v>0</v>
      </c>
      <c r="AJ118" s="140" t="n">
        <v>1</v>
      </c>
      <c r="AK118" s="140" t="n">
        <v>0</v>
      </c>
      <c r="AL118" s="67" t="n"/>
      <c r="AM118" s="68" t="inlineStr">
        <is>
          <t>RB</t>
        </is>
      </c>
      <c r="AN118" s="68" t="inlineStr">
        <is>
          <t>Tomado completo desde archivo RB según asignación</t>
        </is>
      </c>
      <c r="AO118" s="68" t="n">
        <v>0</v>
      </c>
    </row>
    <row r="119" ht="28" customHeight="1">
      <c r="A119" s="138" t="n">
        <v>118</v>
      </c>
      <c r="B119" s="138" t="n">
        <v>129</v>
      </c>
      <c r="C119" s="68" t="inlineStr">
        <is>
          <t>Revisor B</t>
        </is>
      </c>
      <c r="D119" s="68" t="n"/>
      <c r="E119" s="138" t="n">
        <v>2025</v>
      </c>
      <c r="F119" s="68" t="inlineStr">
        <is>
          <t>No especificado</t>
        </is>
      </c>
      <c r="G119" s="68" t="inlineStr">
        <is>
          <t>Deep Learning</t>
        </is>
      </c>
      <c r="H119" s="68" t="inlineStr">
        <is>
          <t>https://doi.org/10.1007/978-981-96-6960-8_26</t>
        </is>
      </c>
      <c r="I119" s="67" t="inlineStr">
        <is>
          <t>Investigating Diagnostic Data and Performance Implications in the Autism AI Dataset</t>
        </is>
      </c>
      <c r="J119" s="68"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s="68" t="inlineStr">
        <is>
          <t>Supervised</t>
        </is>
      </c>
      <c r="L119" s="68" t="inlineStr">
        <is>
          <t>Random Forest</t>
        </is>
      </c>
      <c r="M119" s="68" t="inlineStr">
        <is>
          <t>Classification (binary/multi-class; incl. ASD vs control)/ multi-class)</t>
        </is>
      </c>
      <c r="N119" s="68" t="inlineStr">
        <is>
          <t>Screening</t>
        </is>
      </c>
      <c r="O119" s="68" t="inlineStr">
        <is>
          <t>high</t>
        </is>
      </c>
      <c r="P119" s="68" t="n">
        <v>0</v>
      </c>
      <c r="Q119" s="68" t="n">
        <v>0</v>
      </c>
      <c r="R119" s="68" t="n">
        <v>1</v>
      </c>
      <c r="S119" s="68" t="n">
        <v>0</v>
      </c>
      <c r="T119" s="68" t="n">
        <v>1</v>
      </c>
      <c r="U119" s="68" t="n">
        <v>0</v>
      </c>
      <c r="V119" s="68" t="n">
        <v>0</v>
      </c>
      <c r="W119" s="68" t="n">
        <v>0</v>
      </c>
      <c r="X119" s="68" t="n">
        <v>0</v>
      </c>
      <c r="Y119" s="68" t="n">
        <v>1</v>
      </c>
      <c r="Z119" s="68" t="n">
        <v>1</v>
      </c>
      <c r="AA119" s="68" t="n">
        <v>0</v>
      </c>
      <c r="AB119" s="140" t="n">
        <v>1</v>
      </c>
      <c r="AC119" s="68" t="n">
        <v>0</v>
      </c>
      <c r="AD119" s="68" t="n">
        <v>0</v>
      </c>
      <c r="AE119" s="68" t="n">
        <v>0</v>
      </c>
      <c r="AF119" s="68" t="n">
        <v>0</v>
      </c>
      <c r="AG119" s="68" t="n">
        <v>0</v>
      </c>
      <c r="AH119" s="68" t="n">
        <v>2</v>
      </c>
      <c r="AI119" s="67" t="n">
        <v>0</v>
      </c>
      <c r="AJ119" s="140" t="n">
        <v>0</v>
      </c>
      <c r="AK119" s="140" t="n">
        <v>0</v>
      </c>
      <c r="AL119" s="67" t="n"/>
      <c r="AM119" s="68" t="inlineStr">
        <is>
          <t>RB</t>
        </is>
      </c>
      <c r="AN119" s="68" t="inlineStr">
        <is>
          <t>Tomado completo desde archivo RB según asignación</t>
        </is>
      </c>
      <c r="AO119" s="68" t="n">
        <v>0</v>
      </c>
    </row>
    <row r="120" ht="28" customHeight="1">
      <c r="A120" s="138" t="n">
        <v>119</v>
      </c>
      <c r="B120" s="138" t="n">
        <v>130</v>
      </c>
      <c r="C120" s="68" t="inlineStr">
        <is>
          <t>Revisor A</t>
        </is>
      </c>
      <c r="D120" s="68" t="inlineStr">
        <is>
          <t>RA</t>
        </is>
      </c>
      <c r="E120" s="138" t="n">
        <v>2025</v>
      </c>
      <c r="F120" s="68" t="inlineStr">
        <is>
          <t>Texto · NLP</t>
        </is>
      </c>
      <c r="G120" s="68" t="inlineStr">
        <is>
          <t>Deep Learning</t>
        </is>
      </c>
      <c r="H120" s="68" t="inlineStr">
        <is>
          <t>https://doi.org/10.1038/s41562-025-02132-6</t>
        </is>
      </c>
      <c r="I120" s="67" t="inlineStr">
        <is>
          <t>Large-scale examination of early-age sex differences in neurotypical toddlers and those with autism spectrum disorder or other developmental conditions</t>
        </is>
      </c>
      <c r="J120" s="68"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s="68" t="inlineStr">
        <is>
          <t>Unsupervised</t>
        </is>
      </c>
      <c r="L120" s="68" t="inlineStr">
        <is>
          <t>Clustering (k-means / GMM / ...)</t>
        </is>
      </c>
      <c r="M120" s="68" t="inlineStr">
        <is>
          <t>Clustering / subtyping</t>
        </is>
      </c>
      <c r="N120" s="68" t="inlineStr">
        <is>
          <t>Diagnosis</t>
        </is>
      </c>
      <c r="O120" s="68" t="inlineStr">
        <is>
          <t>Medium</t>
        </is>
      </c>
      <c r="P120" s="68" t="n">
        <v>0</v>
      </c>
      <c r="Q120" s="68" t="n">
        <v>1</v>
      </c>
      <c r="R120" s="68" t="n">
        <v>0</v>
      </c>
      <c r="S120" s="68" t="n">
        <v>0</v>
      </c>
      <c r="T120" s="68" t="n">
        <v>1</v>
      </c>
      <c r="U120" s="68" t="n">
        <v>0</v>
      </c>
      <c r="V120" s="68" t="n">
        <v>0</v>
      </c>
      <c r="W120" s="68" t="n">
        <v>0</v>
      </c>
      <c r="X120" s="68" t="n">
        <v>0</v>
      </c>
      <c r="Y120" s="68" t="n">
        <v>1</v>
      </c>
      <c r="Z120" s="68" t="n">
        <v>0</v>
      </c>
      <c r="AA120" s="68" t="n">
        <v>0</v>
      </c>
      <c r="AB120" s="140" t="n">
        <v>0</v>
      </c>
      <c r="AC120" s="68" t="n"/>
      <c r="AD120" s="68" t="n"/>
      <c r="AE120" s="68" t="n"/>
      <c r="AF120" s="68" t="n"/>
      <c r="AG120" s="68" t="n">
        <v>1</v>
      </c>
      <c r="AH120" s="68" t="n">
        <v>2</v>
      </c>
      <c r="AI120" s="67" t="n"/>
      <c r="AJ120" s="140" t="n"/>
      <c r="AK120" s="140" t="n"/>
      <c r="AL120" s="67" t="inlineStr">
        <is>
          <t>Examen de diferencias por sexo/edad; no queda claro el algoritmo o la tarea principal de IA.</t>
        </is>
      </c>
      <c r="AM120" s="68" t="inlineStr">
        <is>
          <t>RA</t>
        </is>
      </c>
      <c r="AN120" s="68" t="inlineStr">
        <is>
          <t>Tomado completo desde archivo RA según asignación</t>
        </is>
      </c>
      <c r="AO120" s="68" t="n">
        <v>0</v>
      </c>
    </row>
    <row r="121" ht="28" customHeight="1">
      <c r="A121" s="138" t="n">
        <v>120</v>
      </c>
      <c r="B121" s="138" t="n">
        <v>131</v>
      </c>
      <c r="C121" s="68" t="inlineStr">
        <is>
          <t>Revisor A</t>
        </is>
      </c>
      <c r="D121" s="68" t="inlineStr">
        <is>
          <t>RA</t>
        </is>
      </c>
      <c r="E121" s="138" t="n">
        <v>2016</v>
      </c>
      <c r="F121" s="68" t="inlineStr">
        <is>
          <t>Texto · NLP</t>
        </is>
      </c>
      <c r="G121" s="68" t="inlineStr">
        <is>
          <t>Machine Learning</t>
        </is>
      </c>
      <c r="H121" s="68" t="inlineStr">
        <is>
          <t>https://doi.org/10.2196/jmir.5439</t>
        </is>
      </c>
      <c r="I121" s="67" t="inlineStr">
        <is>
          <t>Online concerns of parents suspecting autism spectrum disorder in their child: Content analysis of signs and automated prediction of risk</t>
        </is>
      </c>
      <c r="J121" s="68"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s="68" t="inlineStr">
        <is>
          <t>Supervised</t>
        </is>
      </c>
      <c r="L121" s="68" t="inlineStr">
        <is>
          <t>Decision Tree</t>
        </is>
      </c>
      <c r="M121" s="68" t="inlineStr">
        <is>
          <t>Classification (ASD vs control / multi-class)</t>
        </is>
      </c>
      <c r="N121" s="68" t="inlineStr">
        <is>
          <t>Prescreening</t>
        </is>
      </c>
      <c r="O121" s="68" t="inlineStr">
        <is>
          <t>High</t>
        </is>
      </c>
      <c r="P121" s="68" t="n">
        <v>0</v>
      </c>
      <c r="Q121" s="68" t="n">
        <v>0</v>
      </c>
      <c r="R121" s="68" t="n">
        <v>0</v>
      </c>
      <c r="S121" s="68" t="n">
        <v>1</v>
      </c>
      <c r="T121" s="68" t="n">
        <v>1</v>
      </c>
      <c r="U121" s="68" t="n">
        <v>0</v>
      </c>
      <c r="V121" s="68" t="n">
        <v>0</v>
      </c>
      <c r="W121" s="68" t="n">
        <v>1</v>
      </c>
      <c r="X121" s="68" t="n">
        <v>0</v>
      </c>
      <c r="Y121" s="68" t="n">
        <v>0</v>
      </c>
      <c r="Z121" s="68" t="n">
        <v>0</v>
      </c>
      <c r="AA121" s="68" t="n">
        <v>0</v>
      </c>
      <c r="AB121" s="140" t="n">
        <v>1</v>
      </c>
      <c r="AC121" s="68" t="n"/>
      <c r="AD121" s="68" t="n"/>
      <c r="AE121" s="68" t="n"/>
      <c r="AF121" s="68" t="n"/>
      <c r="AG121" s="68" t="n">
        <v>0</v>
      </c>
      <c r="AH121" s="68" t="n">
        <v>2</v>
      </c>
      <c r="AI121" s="67" t="inlineStr">
        <is>
          <t>text / NLP</t>
        </is>
      </c>
      <c r="AJ121" s="140" t="n"/>
      <c r="AK121" s="140" t="n"/>
      <c r="AL121" s="67" t="n"/>
      <c r="AM121" s="68" t="inlineStr">
        <is>
          <t>RA</t>
        </is>
      </c>
      <c r="AN121" s="68" t="inlineStr">
        <is>
          <t>Tomado completo desde archivo RA según asignación</t>
        </is>
      </c>
      <c r="AO121" s="68" t="n">
        <v>0</v>
      </c>
    </row>
    <row r="122" ht="28" customHeight="1">
      <c r="A122" s="138" t="n">
        <v>121</v>
      </c>
      <c r="B122" s="138" t="n">
        <v>132</v>
      </c>
      <c r="C122" s="68" t="inlineStr">
        <is>
          <t>Revisor B</t>
        </is>
      </c>
      <c r="D122" s="68" t="n"/>
      <c r="E122" s="138" t="n">
        <v>2016</v>
      </c>
      <c r="F122" s="68" t="inlineStr">
        <is>
          <t>Texto · NLP</t>
        </is>
      </c>
      <c r="G122" s="68" t="inlineStr">
        <is>
          <t>Machine Learning</t>
        </is>
      </c>
      <c r="H122" s="68" t="inlineStr">
        <is>
          <t>https://doi.org/10.1111/JCPP.12559</t>
        </is>
      </c>
      <c r="I122" s="67" t="inlineStr">
        <is>
          <t>Use of machine learning to improve autism screening and diagnostic instruments: Effectiveness, efficiency, and multi‐instrument fusion</t>
        </is>
      </c>
      <c r="J122" s="68"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s="68" t="inlineStr">
        <is>
          <t>Supervised</t>
        </is>
      </c>
      <c r="L122" s="68" t="inlineStr">
        <is>
          <t>SVM</t>
        </is>
      </c>
      <c r="M122" s="68" t="inlineStr">
        <is>
          <t>Classification (binary/multi-class; incl. ASD vs control)/ multi-class)</t>
        </is>
      </c>
      <c r="N122" s="68" t="inlineStr">
        <is>
          <t>Screening</t>
        </is>
      </c>
      <c r="O122" s="68" t="inlineStr">
        <is>
          <t>high</t>
        </is>
      </c>
      <c r="P122" s="68" t="n">
        <v>0</v>
      </c>
      <c r="Q122" s="68" t="n">
        <v>0</v>
      </c>
      <c r="R122" s="68" t="n">
        <v>0</v>
      </c>
      <c r="S122" s="68" t="n">
        <v>0</v>
      </c>
      <c r="T122" s="68" t="n">
        <v>1</v>
      </c>
      <c r="U122" s="68" t="n">
        <v>0</v>
      </c>
      <c r="V122" s="68" t="n">
        <v>0</v>
      </c>
      <c r="W122" s="68" t="n">
        <v>0</v>
      </c>
      <c r="X122" s="68" t="n">
        <v>0</v>
      </c>
      <c r="Y122" s="68" t="n">
        <v>1</v>
      </c>
      <c r="Z122" s="68" t="n">
        <v>0</v>
      </c>
      <c r="AA122" s="68" t="n">
        <v>0</v>
      </c>
      <c r="AB122" s="140" t="n">
        <v>1</v>
      </c>
      <c r="AC122" s="68" t="n">
        <v>0</v>
      </c>
      <c r="AD122" s="68" t="n">
        <v>0</v>
      </c>
      <c r="AE122" s="68" t="n">
        <v>0</v>
      </c>
      <c r="AF122" s="68" t="n">
        <v>0</v>
      </c>
      <c r="AG122" s="68" t="n">
        <v>1</v>
      </c>
      <c r="AH122" s="68" t="n">
        <v>1</v>
      </c>
      <c r="AI122" s="67" t="n">
        <v>0</v>
      </c>
      <c r="AJ122" s="140" t="n">
        <v>1</v>
      </c>
      <c r="AK122" s="140" t="n">
        <v>0</v>
      </c>
      <c r="AL122" s="67" t="n"/>
      <c r="AM122" s="68" t="inlineStr">
        <is>
          <t>RB</t>
        </is>
      </c>
      <c r="AN122" s="68" t="inlineStr">
        <is>
          <t>Tomado completo desde archivo RB según asignación</t>
        </is>
      </c>
      <c r="AO122" s="68" t="n">
        <v>0</v>
      </c>
    </row>
    <row r="123" ht="28" customHeight="1">
      <c r="A123" s="138" t="n">
        <v>122</v>
      </c>
      <c r="B123" s="138" t="n">
        <v>133</v>
      </c>
      <c r="C123" s="68" t="inlineStr">
        <is>
          <t>Revisor A</t>
        </is>
      </c>
      <c r="D123" s="68" t="inlineStr">
        <is>
          <t>RA</t>
        </is>
      </c>
      <c r="E123" s="138" t="n">
        <v>2022</v>
      </c>
      <c r="F123" s="68" t="inlineStr">
        <is>
          <t>No especificado</t>
        </is>
      </c>
      <c r="G123" s="68" t="inlineStr">
        <is>
          <t>Machine Learning</t>
        </is>
      </c>
      <c r="H123" s="68" t="inlineStr">
        <is>
          <t>https://doi.org/10.1038/s41598-022-21719-x</t>
        </is>
      </c>
      <c r="I123" s="67" t="inlineStr">
        <is>
          <t>A data driven machine learning approach to differentiate between autism spectrum disorder and attention-deficit/hyperactivity disorder based on the best-practice diagnostic instruments for autism</t>
        </is>
      </c>
      <c r="J123" s="68"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s="68" t="inlineStr">
        <is>
          <t>Supervised</t>
        </is>
      </c>
      <c r="L123" s="68" t="inlineStr">
        <is>
          <t>SVM</t>
        </is>
      </c>
      <c r="M123" s="68" t="inlineStr">
        <is>
          <t>Classification (ASD vs control / multi-class)</t>
        </is>
      </c>
      <c r="N123" s="68" t="inlineStr">
        <is>
          <t>Diagnosis</t>
        </is>
      </c>
      <c r="O123" s="68" t="inlineStr">
        <is>
          <t>High</t>
        </is>
      </c>
      <c r="P123" s="68" t="n">
        <v>0</v>
      </c>
      <c r="Q123" s="68" t="n">
        <v>0</v>
      </c>
      <c r="R123" s="68" t="n">
        <v>0</v>
      </c>
      <c r="S123" s="68" t="n">
        <v>0</v>
      </c>
      <c r="T123" s="68" t="n">
        <v>1</v>
      </c>
      <c r="U123" s="68" t="n">
        <v>0</v>
      </c>
      <c r="V123" s="68" t="n">
        <v>0</v>
      </c>
      <c r="W123" s="68" t="n">
        <v>0</v>
      </c>
      <c r="X123" s="68" t="n">
        <v>0</v>
      </c>
      <c r="Y123" s="68" t="n">
        <v>1</v>
      </c>
      <c r="Z123" s="68" t="n">
        <v>0</v>
      </c>
      <c r="AA123" s="68" t="n">
        <v>0</v>
      </c>
      <c r="AB123" s="140" t="n">
        <v>1</v>
      </c>
      <c r="AC123" s="68" t="n"/>
      <c r="AD123" s="68" t="n"/>
      <c r="AE123" s="68" t="n"/>
      <c r="AF123" s="68" t="n"/>
      <c r="AG123" s="68" t="n">
        <v>0</v>
      </c>
      <c r="AH123" s="68" t="n">
        <v>1</v>
      </c>
      <c r="AI123" s="67" t="n"/>
      <c r="AJ123" s="140" t="n"/>
      <c r="AK123" s="140" t="n"/>
      <c r="AL123" s="67" t="n"/>
      <c r="AM123" s="68" t="inlineStr">
        <is>
          <t>RA</t>
        </is>
      </c>
      <c r="AN123" s="68" t="inlineStr">
        <is>
          <t>Tomado completo desde archivo RA según asignación</t>
        </is>
      </c>
      <c r="AO123" s="68" t="n">
        <v>0</v>
      </c>
    </row>
    <row r="124" ht="28" customHeight="1">
      <c r="A124" s="138" t="n">
        <v>123</v>
      </c>
      <c r="B124" s="138" t="n">
        <v>134</v>
      </c>
      <c r="C124" s="68" t="inlineStr">
        <is>
          <t>Revisor A</t>
        </is>
      </c>
      <c r="D124" s="68" t="inlineStr">
        <is>
          <t>RA</t>
        </is>
      </c>
      <c r="E124" s="138" t="n">
        <v>2021</v>
      </c>
      <c r="F124" s="68" t="inlineStr">
        <is>
          <t>No especificado</t>
        </is>
      </c>
      <c r="G124" s="68" t="inlineStr">
        <is>
          <t>Deep Learning</t>
        </is>
      </c>
      <c r="H124" s="68" t="inlineStr">
        <is>
          <t>https://doi.org/10.1016/B978-0-12-822822-7.00011-9</t>
        </is>
      </c>
      <c r="I124" s="67" t="inlineStr">
        <is>
          <t>A deep learning predictive classifier for autism screening and diagnosis</t>
        </is>
      </c>
      <c r="J124" s="68"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s="68" t="inlineStr">
        <is>
          <t>Supervised</t>
        </is>
      </c>
      <c r="L124" s="68" t="inlineStr">
        <is>
          <t>MLP</t>
        </is>
      </c>
      <c r="M124" s="68" t="inlineStr">
        <is>
          <t>Classification (ASD vs control / multi-class)</t>
        </is>
      </c>
      <c r="N124" s="68" t="inlineStr">
        <is>
          <t>Screening</t>
        </is>
      </c>
      <c r="O124" s="68" t="inlineStr">
        <is>
          <t>High</t>
        </is>
      </c>
      <c r="P124" s="68" t="n">
        <v>0</v>
      </c>
      <c r="Q124" s="68" t="n">
        <v>0</v>
      </c>
      <c r="R124" s="68" t="n">
        <v>0</v>
      </c>
      <c r="S124" s="68" t="n">
        <v>0</v>
      </c>
      <c r="T124" s="68" t="n">
        <v>1</v>
      </c>
      <c r="U124" s="68" t="n">
        <v>0</v>
      </c>
      <c r="V124" s="68" t="n">
        <v>0</v>
      </c>
      <c r="W124" s="68" t="n">
        <v>0</v>
      </c>
      <c r="X124" s="68" t="n">
        <v>1</v>
      </c>
      <c r="Y124" s="68" t="n">
        <v>0</v>
      </c>
      <c r="Z124" s="68" t="n">
        <v>0</v>
      </c>
      <c r="AA124" s="68" t="n">
        <v>0</v>
      </c>
      <c r="AB124" s="140" t="n">
        <v>1</v>
      </c>
      <c r="AC124" s="68" t="n"/>
      <c r="AD124" s="68" t="n"/>
      <c r="AE124" s="68" t="n"/>
      <c r="AF124" s="68" t="n"/>
      <c r="AG124" s="68" t="n">
        <v>1</v>
      </c>
      <c r="AH124" s="68" t="n">
        <v>1</v>
      </c>
      <c r="AI124" s="67" t="n"/>
      <c r="AJ124" s="140" t="n"/>
      <c r="AK124" s="140" t="n"/>
      <c r="AL124" s="67" t="inlineStr">
        <is>
          <t>Algoritmo principal no explícito o fuera del codebook; Confirmar algoritmo principal en full-text; Se comparan varios modelos; se eligió el principal/mejor reportado</t>
        </is>
      </c>
      <c r="AM124" s="68" t="inlineStr">
        <is>
          <t>RA</t>
        </is>
      </c>
      <c r="AN124" s="68" t="inlineStr">
        <is>
          <t>Tomado completo desde archivo RA según asignación</t>
        </is>
      </c>
      <c r="AO124" s="68" t="n">
        <v>0</v>
      </c>
    </row>
    <row r="125" ht="28" customHeight="1">
      <c r="A125" s="138" t="n">
        <v>124</v>
      </c>
      <c r="B125" s="138" t="n">
        <v>135</v>
      </c>
      <c r="C125" s="68" t="inlineStr">
        <is>
          <t>Revisor A</t>
        </is>
      </c>
      <c r="D125" s="68" t="inlineStr">
        <is>
          <t>RA</t>
        </is>
      </c>
      <c r="E125" s="138" t="n">
        <v>2022</v>
      </c>
      <c r="F125" s="68" t="inlineStr">
        <is>
          <t>Audio · Voz</t>
        </is>
      </c>
      <c r="G125" s="68" t="inlineStr">
        <is>
          <t>Deep Learning</t>
        </is>
      </c>
      <c r="H125" s="68" t="inlineStr">
        <is>
          <t>https://doi.org/10.1007/s10803-021-05141-2</t>
        </is>
      </c>
      <c r="I125" s="67" t="inlineStr">
        <is>
          <t>A Deep Neural Network-Based Model for Screening Autism Spectrum Disorder Using the Quantitative Checklist for Autism in Toddlers (QCHAT)</t>
        </is>
      </c>
      <c r="J125" s="68"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s="68" t="inlineStr">
        <is>
          <t>Supervised</t>
        </is>
      </c>
      <c r="L125" s="68" t="inlineStr">
        <is>
          <t>MLP</t>
        </is>
      </c>
      <c r="M125" s="68" t="inlineStr">
        <is>
          <t>Classification (ASD vs control / multi-class)</t>
        </is>
      </c>
      <c r="N125" s="68" t="inlineStr">
        <is>
          <t>Screening</t>
        </is>
      </c>
      <c r="O125" s="68" t="inlineStr">
        <is>
          <t>High</t>
        </is>
      </c>
      <c r="P125" s="68" t="n">
        <v>0</v>
      </c>
      <c r="Q125" s="68" t="n">
        <v>0</v>
      </c>
      <c r="R125" s="68" t="n">
        <v>0</v>
      </c>
      <c r="S125" s="68" t="n">
        <v>0</v>
      </c>
      <c r="T125" s="68" t="n">
        <v>1</v>
      </c>
      <c r="U125" s="68" t="n">
        <v>0</v>
      </c>
      <c r="V125" s="68" t="n">
        <v>0</v>
      </c>
      <c r="W125" s="68" t="n">
        <v>0</v>
      </c>
      <c r="X125" s="68" t="n">
        <v>1</v>
      </c>
      <c r="Y125" s="68" t="n">
        <v>0</v>
      </c>
      <c r="Z125" s="68" t="n">
        <v>0</v>
      </c>
      <c r="AA125" s="68" t="n">
        <v>0</v>
      </c>
      <c r="AB125" s="140" t="n">
        <v>1</v>
      </c>
      <c r="AC125" s="68" t="n"/>
      <c r="AD125" s="68" t="n"/>
      <c r="AE125" s="68" t="n"/>
      <c r="AF125" s="68" t="n"/>
      <c r="AG125" s="68" t="n">
        <v>1</v>
      </c>
      <c r="AH125" s="68" t="n">
        <v>1</v>
      </c>
      <c r="AI125" s="67" t="n"/>
      <c r="AJ125" s="140" t="n"/>
      <c r="AK125" s="140" t="n"/>
      <c r="AL125" s="67" t="inlineStr">
        <is>
          <t>Algoritmo principal no explícito o fuera del codebook; Confirmar algoritmo principal en full-text</t>
        </is>
      </c>
      <c r="AM125" s="68" t="inlineStr">
        <is>
          <t>RA</t>
        </is>
      </c>
      <c r="AN125" s="68" t="inlineStr">
        <is>
          <t>Tomado completo desde archivo RA según asignación</t>
        </is>
      </c>
      <c r="AO125" s="68" t="n">
        <v>0</v>
      </c>
    </row>
    <row r="126" ht="28" customHeight="1">
      <c r="A126" s="138" t="n">
        <v>125</v>
      </c>
      <c r="B126" s="138" t="n">
        <v>136</v>
      </c>
      <c r="C126" s="68" t="inlineStr">
        <is>
          <t>Revisor B</t>
        </is>
      </c>
      <c r="D126" s="68" t="n"/>
      <c r="E126" s="138" t="n">
        <v>2022</v>
      </c>
      <c r="F126" s="68" t="inlineStr">
        <is>
          <t>Señales fisiológicas</t>
        </is>
      </c>
      <c r="G126" s="68" t="inlineStr">
        <is>
          <t>Deep Learning</t>
        </is>
      </c>
      <c r="H126" s="68" t="inlineStr">
        <is>
          <t>https://doi.org/10.1016/j.neucom.2022.02.017</t>
        </is>
      </c>
      <c r="I126" s="67" t="inlineStr">
        <is>
          <t>A semi-supervised autoencoder for autism disease diagnosis</t>
        </is>
      </c>
      <c r="J126" s="68"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s="68" t="inlineStr">
        <is>
          <t>Semi-supervised</t>
        </is>
      </c>
      <c r="L126" s="68" t="inlineStr">
        <is>
          <t>Autoencoder</t>
        </is>
      </c>
      <c r="M126" s="68" t="inlineStr">
        <is>
          <t>Classification (binary/multi-class; incl. ASD vs control)/ multi-class)</t>
        </is>
      </c>
      <c r="N126" s="68" t="inlineStr">
        <is>
          <t>diagnosis</t>
        </is>
      </c>
      <c r="O126" s="68" t="inlineStr">
        <is>
          <t>high</t>
        </is>
      </c>
      <c r="P126" s="68" t="n">
        <v>0</v>
      </c>
      <c r="Q126" s="68" t="n">
        <v>0</v>
      </c>
      <c r="R126" s="68" t="n">
        <v>1</v>
      </c>
      <c r="S126" s="68" t="n">
        <v>0</v>
      </c>
      <c r="T126" s="68" t="n">
        <v>0</v>
      </c>
      <c r="U126" s="68" t="n">
        <v>0</v>
      </c>
      <c r="V126" s="68" t="n">
        <v>0</v>
      </c>
      <c r="W126" s="68" t="n">
        <v>0</v>
      </c>
      <c r="X126" s="68" t="n">
        <v>0</v>
      </c>
      <c r="Y126" s="68" t="n">
        <v>1</v>
      </c>
      <c r="Z126" s="68" t="n">
        <v>0</v>
      </c>
      <c r="AA126" s="68" t="n">
        <v>0</v>
      </c>
      <c r="AB126" s="140" t="n">
        <v>1</v>
      </c>
      <c r="AC126" s="68" t="n">
        <v>0</v>
      </c>
      <c r="AD126" s="68" t="n">
        <v>1</v>
      </c>
      <c r="AE126" s="68" t="n">
        <v>0</v>
      </c>
      <c r="AF126" s="68" t="n">
        <v>0</v>
      </c>
      <c r="AG126" s="68" t="n">
        <v>0</v>
      </c>
      <c r="AH126" s="68" t="n">
        <v>1</v>
      </c>
      <c r="AI126" s="67" t="n">
        <v>0</v>
      </c>
      <c r="AJ126" s="140" t="n">
        <v>0</v>
      </c>
      <c r="AK126" s="140" t="n">
        <v>1</v>
      </c>
      <c r="AL126" s="67" t="n"/>
      <c r="AM126" s="68" t="inlineStr">
        <is>
          <t>RB</t>
        </is>
      </c>
      <c r="AN126" s="68" t="inlineStr">
        <is>
          <t>Tomado completo desde archivo RB según asignación</t>
        </is>
      </c>
      <c r="AO126" s="68" t="n">
        <v>0</v>
      </c>
    </row>
    <row r="127" ht="28" customHeight="1">
      <c r="A127" s="138" t="n">
        <v>126</v>
      </c>
      <c r="B127" s="138" t="n">
        <v>137</v>
      </c>
      <c r="C127" s="68" t="inlineStr">
        <is>
          <t>Revisor A</t>
        </is>
      </c>
      <c r="D127" s="68" t="inlineStr">
        <is>
          <t>RA</t>
        </is>
      </c>
      <c r="E127" s="138" t="n">
        <v>2021</v>
      </c>
      <c r="F127" s="68" t="inlineStr">
        <is>
          <t>Imagen</t>
        </is>
      </c>
      <c r="G127" s="68" t="inlineStr">
        <is>
          <t>Machine Learning</t>
        </is>
      </c>
      <c r="H127" s="68" t="inlineStr">
        <is>
          <t>https://doi.org/10.1177/1460458221991882</t>
        </is>
      </c>
      <c r="I127" s="67" t="inlineStr">
        <is>
          <t>Applying machine learning on home videos for remote autism diagnosis: Further study and analysis</t>
        </is>
      </c>
      <c r="J127" s="68"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s="68" t="inlineStr">
        <is>
          <t>Supervised</t>
        </is>
      </c>
      <c r="L127" s="68" t="inlineStr">
        <is>
          <t>SVM</t>
        </is>
      </c>
      <c r="M127" s="68" t="inlineStr">
        <is>
          <t>Classification (ASD vs control / multi-class)</t>
        </is>
      </c>
      <c r="N127" s="68" t="inlineStr">
        <is>
          <t>Screening</t>
        </is>
      </c>
      <c r="O127" s="68" t="inlineStr">
        <is>
          <t>High</t>
        </is>
      </c>
      <c r="P127" s="68" t="n">
        <v>0</v>
      </c>
      <c r="Q127" s="68" t="n">
        <v>0</v>
      </c>
      <c r="R127" s="68" t="n">
        <v>1</v>
      </c>
      <c r="S127" s="68" t="n">
        <v>0</v>
      </c>
      <c r="T127" s="68" t="n">
        <v>0</v>
      </c>
      <c r="U127" s="68" t="n">
        <v>0</v>
      </c>
      <c r="V127" s="68" t="n">
        <v>0</v>
      </c>
      <c r="W127" s="68" t="n">
        <v>1</v>
      </c>
      <c r="X127" s="68" t="n">
        <v>1</v>
      </c>
      <c r="Y127" s="68" t="n">
        <v>0</v>
      </c>
      <c r="Z127" s="68" t="n">
        <v>0</v>
      </c>
      <c r="AA127" s="68" t="n">
        <v>0</v>
      </c>
      <c r="AB127" s="140" t="n">
        <v>1</v>
      </c>
      <c r="AC127" s="68" t="n"/>
      <c r="AD127" s="68" t="n"/>
      <c r="AE127" s="68" t="n"/>
      <c r="AF127" s="68" t="n"/>
      <c r="AG127" s="68" t="n">
        <v>1</v>
      </c>
      <c r="AH127" s="68" t="n">
        <v>1</v>
      </c>
      <c r="AI127" s="67" t="n"/>
      <c r="AJ127" s="140" t="n"/>
      <c r="AK127" s="140" t="n"/>
      <c r="AL127" s="67" t="inlineStr">
        <is>
          <t>Algoritmo principal no explícito o fuera del codebook; Confirmar algoritmo principal en full-text</t>
        </is>
      </c>
      <c r="AM127" s="68" t="inlineStr">
        <is>
          <t>RA</t>
        </is>
      </c>
      <c r="AN127" s="68" t="inlineStr">
        <is>
          <t>Tomado completo desde archivo RA según asignación</t>
        </is>
      </c>
      <c r="AO127" s="68" t="n">
        <v>0</v>
      </c>
    </row>
    <row r="128" ht="28" customHeight="1">
      <c r="A128" s="138" t="n">
        <v>127</v>
      </c>
      <c r="B128" s="138" t="n">
        <v>138</v>
      </c>
      <c r="C128" s="68" t="inlineStr">
        <is>
          <t>Revisor A</t>
        </is>
      </c>
      <c r="D128" s="68" t="inlineStr">
        <is>
          <t>RA</t>
        </is>
      </c>
      <c r="E128" s="138" t="n">
        <v>2024</v>
      </c>
      <c r="F128" s="68" t="inlineStr">
        <is>
          <t>No especificado</t>
        </is>
      </c>
      <c r="G128" s="68" t="inlineStr">
        <is>
          <t>No especificado</t>
        </is>
      </c>
      <c r="H128" s="68" t="inlineStr">
        <is>
          <t>https://doi.org/10.1038/s41598-024-64299-8</t>
        </is>
      </c>
      <c r="I128" s="67" t="inlineStr">
        <is>
          <t>ASD-SWNet: a novel shared-weight feature extraction and classification network for autism spectrum disorder diagnosis</t>
        </is>
      </c>
      <c r="J128" s="6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s="68" t="inlineStr">
        <is>
          <t>Semi-supervised</t>
        </is>
      </c>
      <c r="L128" s="68" t="inlineStr">
        <is>
          <t>CNN</t>
        </is>
      </c>
      <c r="M128" s="68" t="inlineStr">
        <is>
          <t>Classification (ASD vs control / multi-class)</t>
        </is>
      </c>
      <c r="N128" s="68" t="inlineStr">
        <is>
          <t>Diagnosis</t>
        </is>
      </c>
      <c r="O128" s="68" t="inlineStr">
        <is>
          <t>High</t>
        </is>
      </c>
      <c r="P128" s="68" t="n">
        <v>1</v>
      </c>
      <c r="Q128" s="68" t="n">
        <v>0</v>
      </c>
      <c r="R128" s="68" t="n">
        <v>0</v>
      </c>
      <c r="S128" s="68" t="n">
        <v>0</v>
      </c>
      <c r="T128" s="68" t="n">
        <v>0</v>
      </c>
      <c r="U128" s="68" t="n">
        <v>0</v>
      </c>
      <c r="V128" s="68" t="n">
        <v>0</v>
      </c>
      <c r="W128" s="68" t="n">
        <v>0</v>
      </c>
      <c r="X128" s="68" t="n">
        <v>0</v>
      </c>
      <c r="Y128" s="68" t="n">
        <v>1</v>
      </c>
      <c r="Z128" s="68" t="n">
        <v>0</v>
      </c>
      <c r="AA128" s="68" t="n">
        <v>0</v>
      </c>
      <c r="AB128" s="140" t="n">
        <v>1</v>
      </c>
      <c r="AC128" s="68" t="n"/>
      <c r="AD128" s="68" t="n"/>
      <c r="AE128" s="68" t="n"/>
      <c r="AF128" s="68" t="n"/>
      <c r="AG128" s="68" t="n">
        <v>0</v>
      </c>
      <c r="AH128" s="68" t="n">
        <v>1</v>
      </c>
      <c r="AI128" s="67" t="n"/>
      <c r="AJ128" s="140" t="n"/>
      <c r="AK128" s="140" t="n"/>
      <c r="AL128" s="67" t="n"/>
      <c r="AM128" s="68" t="inlineStr">
        <is>
          <t>RA</t>
        </is>
      </c>
      <c r="AN128" s="68" t="inlineStr">
        <is>
          <t>Tomado completo desde archivo RA según asignación</t>
        </is>
      </c>
      <c r="AO128" s="68" t="n">
        <v>0</v>
      </c>
    </row>
    <row r="129" ht="28" customHeight="1">
      <c r="A129" s="138" t="n">
        <v>128</v>
      </c>
      <c r="B129" s="138" t="n">
        <v>140</v>
      </c>
      <c r="C129" s="68" t="inlineStr">
        <is>
          <t>Revisor B</t>
        </is>
      </c>
      <c r="D129" s="68" t="n"/>
      <c r="E129" s="138" t="n">
        <v>2023</v>
      </c>
      <c r="F129" s="68" t="inlineStr">
        <is>
          <t>Imagen</t>
        </is>
      </c>
      <c r="G129" s="68" t="inlineStr">
        <is>
          <t>Deep Learning</t>
        </is>
      </c>
      <c r="H129" s="68" t="inlineStr">
        <is>
          <t>https://doi.org/10.1007/s11517-023-02859-2</t>
        </is>
      </c>
      <c r="I129" s="67" t="inlineStr">
        <is>
          <t>Autism spectrum disorder diagnosis based on deep unrolling-based spatial constraint representation.</t>
        </is>
      </c>
      <c r="J129" s="68"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s="68" t="inlineStr">
        <is>
          <t>Supervised</t>
        </is>
      </c>
      <c r="L129" s="68" t="inlineStr">
        <is>
          <t>CNN</t>
        </is>
      </c>
      <c r="M129" s="68" t="inlineStr">
        <is>
          <t>Classification (binary/multi-class; incl. ASD vs control)/ multi-class)</t>
        </is>
      </c>
      <c r="N129" s="68" t="inlineStr">
        <is>
          <t>Diagnosis</t>
        </is>
      </c>
      <c r="O129" s="68" t="inlineStr">
        <is>
          <t>high</t>
        </is>
      </c>
      <c r="P129" s="68" t="n">
        <v>0</v>
      </c>
      <c r="Q129" s="68" t="n">
        <v>0</v>
      </c>
      <c r="R129" s="68" t="n">
        <v>0</v>
      </c>
      <c r="S129" s="68" t="n">
        <v>1</v>
      </c>
      <c r="T129" s="68" t="n">
        <v>0</v>
      </c>
      <c r="U129" s="68" t="n">
        <v>0</v>
      </c>
      <c r="V129" s="68" t="n">
        <v>0</v>
      </c>
      <c r="W129" s="68" t="n">
        <v>0</v>
      </c>
      <c r="X129" s="68" t="n">
        <v>1</v>
      </c>
      <c r="Y129" s="68" t="n">
        <v>0</v>
      </c>
      <c r="Z129" s="68" t="n">
        <v>1</v>
      </c>
      <c r="AA129" s="68" t="n">
        <v>1</v>
      </c>
      <c r="AB129" s="140" t="n">
        <v>1</v>
      </c>
      <c r="AC129" s="68" t="n">
        <v>0</v>
      </c>
      <c r="AD129" s="68" t="n">
        <v>0</v>
      </c>
      <c r="AE129" s="68" t="n">
        <v>0</v>
      </c>
      <c r="AF129" s="68" t="n">
        <v>0</v>
      </c>
      <c r="AG129" s="68" t="n">
        <v>0</v>
      </c>
      <c r="AH129" s="68" t="n">
        <v>1</v>
      </c>
      <c r="AI129" s="67" t="n">
        <v>0</v>
      </c>
      <c r="AJ129" s="140" t="n">
        <v>0</v>
      </c>
      <c r="AK129" s="140" t="n">
        <v>0</v>
      </c>
      <c r="AL129" s="67" t="n"/>
      <c r="AM129" s="68" t="inlineStr">
        <is>
          <t>RB</t>
        </is>
      </c>
      <c r="AN129" s="68" t="inlineStr">
        <is>
          <t>Tomado completo desde archivo RB según asignación</t>
        </is>
      </c>
      <c r="AO129" s="68" t="n">
        <v>0</v>
      </c>
    </row>
    <row r="130" ht="28" customHeight="1">
      <c r="A130" s="138" t="n">
        <v>129</v>
      </c>
      <c r="B130" s="138" t="n">
        <v>141</v>
      </c>
      <c r="C130" s="68" t="inlineStr">
        <is>
          <t>Revisor B</t>
        </is>
      </c>
      <c r="D130" s="68" t="n"/>
      <c r="E130" s="138" t="n">
        <v>2025</v>
      </c>
      <c r="F130" s="68" t="inlineStr">
        <is>
          <t>Audio · Voz</t>
        </is>
      </c>
      <c r="G130" s="68" t="inlineStr">
        <is>
          <t>Deep Learning</t>
        </is>
      </c>
      <c r="H130" s="68" t="inlineStr">
        <is>
          <t>https://doi.org/10.1007/s10803-025-06811-1</t>
        </is>
      </c>
      <c r="I130" s="67" t="inlineStr">
        <is>
          <t>Automatic Cry Analysis: Deep Learning for Screening of Autism Spectrum Disorder in Early Childhood</t>
        </is>
      </c>
      <c r="J130" s="68"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s="68" t="inlineStr">
        <is>
          <t>Supervised</t>
        </is>
      </c>
      <c r="L130" s="68" t="inlineStr">
        <is>
          <t>Not clear</t>
        </is>
      </c>
      <c r="M130" s="68" t="inlineStr">
        <is>
          <t>Classification (binary/multi-class; incl. ASD vs control)/ multi-class)</t>
        </is>
      </c>
      <c r="N130" s="68" t="inlineStr">
        <is>
          <t>Prescreening</t>
        </is>
      </c>
      <c r="O130" s="68" t="inlineStr">
        <is>
          <t>high</t>
        </is>
      </c>
      <c r="P130" s="68" t="n">
        <v>0</v>
      </c>
      <c r="Q130" s="68" t="n">
        <v>0</v>
      </c>
      <c r="R130" s="68" t="n">
        <v>1</v>
      </c>
      <c r="S130" s="68" t="n">
        <v>1</v>
      </c>
      <c r="T130" s="68" t="n">
        <v>1</v>
      </c>
      <c r="U130" s="68" t="n">
        <v>0</v>
      </c>
      <c r="V130" s="68" t="n">
        <v>0</v>
      </c>
      <c r="W130" s="68" t="n">
        <v>0</v>
      </c>
      <c r="X130" s="68" t="n">
        <v>0</v>
      </c>
      <c r="Y130" s="68" t="n">
        <v>1</v>
      </c>
      <c r="Z130" s="68" t="n">
        <v>1</v>
      </c>
      <c r="AA130" s="68" t="n">
        <v>0</v>
      </c>
      <c r="AB130" s="140" t="n">
        <v>1</v>
      </c>
      <c r="AC130" s="68" t="n">
        <v>0</v>
      </c>
      <c r="AD130" s="68" t="n">
        <v>0</v>
      </c>
      <c r="AE130" s="68" t="n">
        <v>0</v>
      </c>
      <c r="AF130" s="68" t="n">
        <v>1</v>
      </c>
      <c r="AG130" s="68" t="n">
        <v>0</v>
      </c>
      <c r="AH130" s="68" t="n">
        <v>3</v>
      </c>
      <c r="AI130" s="67" t="n">
        <v>0</v>
      </c>
      <c r="AJ130" s="140" t="n">
        <v>1</v>
      </c>
      <c r="AK130" s="140" t="n">
        <v>1</v>
      </c>
      <c r="AL130" s="67" t="n"/>
      <c r="AM130" s="68" t="inlineStr">
        <is>
          <t>RB</t>
        </is>
      </c>
      <c r="AN130" s="68" t="inlineStr">
        <is>
          <t>Tomado completo desde archivo RB según asignación</t>
        </is>
      </c>
      <c r="AO130" s="68" t="n">
        <v>0</v>
      </c>
    </row>
    <row r="131" ht="28" customHeight="1">
      <c r="A131" s="138" t="n">
        <v>130</v>
      </c>
      <c r="B131" s="138" t="n">
        <v>142</v>
      </c>
      <c r="C131" s="68" t="inlineStr">
        <is>
          <t>Revisor A</t>
        </is>
      </c>
      <c r="D131" s="68" t="inlineStr">
        <is>
          <t>RA</t>
        </is>
      </c>
      <c r="E131" s="138" t="n">
        <v>2025</v>
      </c>
      <c r="F131" s="68" t="inlineStr">
        <is>
          <t>Imagen</t>
        </is>
      </c>
      <c r="G131" s="68" t="inlineStr">
        <is>
          <t>Deep Learning</t>
        </is>
      </c>
      <c r="H131" s="68" t="inlineStr">
        <is>
          <t>https://doi.org/10.1109/JBHI.2025.3542066</t>
        </is>
      </c>
      <c r="I131" s="67" t="inlineStr">
        <is>
          <t>AV-FOS: Transformer-Based Audio-Visual Multimodal Interaction Style Recognition for Children With Autism Using the Revised Family Observation Schedule 3rd Edition (FOS-R-III)</t>
        </is>
      </c>
      <c r="J131" s="68"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s="68" t="inlineStr">
        <is>
          <t>Self-supervised</t>
        </is>
      </c>
      <c r="L131" s="68" t="inlineStr">
        <is>
          <t>Transformer</t>
        </is>
      </c>
      <c r="M131" s="68" t="inlineStr">
        <is>
          <t>Classification (ASD vs control / multi-class)</t>
        </is>
      </c>
      <c r="N131" s="68" t="inlineStr">
        <is>
          <t>Monitoring/intervention</t>
        </is>
      </c>
      <c r="O131" s="68" t="inlineStr">
        <is>
          <t>Medium</t>
        </is>
      </c>
      <c r="P131" s="68" t="n">
        <v>0</v>
      </c>
      <c r="Q131" s="68" t="n">
        <v>0</v>
      </c>
      <c r="R131" s="68" t="n">
        <v>1</v>
      </c>
      <c r="S131" s="68" t="n">
        <v>1</v>
      </c>
      <c r="T131" s="68" t="n">
        <v>0</v>
      </c>
      <c r="U131" s="68" t="n">
        <v>0</v>
      </c>
      <c r="V131" s="68" t="n">
        <v>0</v>
      </c>
      <c r="W131" s="68" t="n">
        <v>0</v>
      </c>
      <c r="X131" s="68" t="n">
        <v>0</v>
      </c>
      <c r="Y131" s="68" t="n">
        <v>0</v>
      </c>
      <c r="Z131" s="68" t="n">
        <v>0</v>
      </c>
      <c r="AA131" s="68" t="n">
        <v>1</v>
      </c>
      <c r="AB131" s="140" t="n">
        <v>1</v>
      </c>
      <c r="AC131" s="68" t="n"/>
      <c r="AD131" s="68" t="n"/>
      <c r="AE131" s="68" t="n"/>
      <c r="AF131" s="68" t="n"/>
      <c r="AG131" s="68" t="n">
        <v>1</v>
      </c>
      <c r="AH131" s="68" t="n">
        <v>2</v>
      </c>
      <c r="AI131" s="67" t="n"/>
      <c r="AJ131" s="140" t="n"/>
      <c r="AK131" s="140" t="n"/>
      <c r="AL131" s="67" t="inlineStr">
        <is>
          <t>Reconocimiento de estilo de interacción audio-visual en FOS-R-III; etapa clínica exacta requiere confirmación.</t>
        </is>
      </c>
      <c r="AM131" s="68" t="inlineStr">
        <is>
          <t>RA</t>
        </is>
      </c>
      <c r="AN131" s="68" t="inlineStr">
        <is>
          <t>Tomado completo desde archivo RA según asignación</t>
        </is>
      </c>
      <c r="AO131" s="68" t="n">
        <v>0</v>
      </c>
    </row>
    <row r="132" ht="28" customHeight="1">
      <c r="A132" s="138" t="n">
        <v>131</v>
      </c>
      <c r="B132" s="138" t="n">
        <v>143</v>
      </c>
      <c r="C132" s="68" t="inlineStr">
        <is>
          <t>Revisor A</t>
        </is>
      </c>
      <c r="D132" s="68" t="inlineStr">
        <is>
          <t>RA</t>
        </is>
      </c>
      <c r="E132" s="138" t="n">
        <v>2023</v>
      </c>
      <c r="F132" s="68" t="inlineStr">
        <is>
          <t>No especificado</t>
        </is>
      </c>
      <c r="G132" s="68" t="inlineStr">
        <is>
          <t>Deep Learning</t>
        </is>
      </c>
      <c r="H132" s="68" t="inlineStr">
        <is>
          <t>https://doi.org/10.1186/S12920-023-01439-5</t>
        </is>
      </c>
      <c r="I132" s="67" t="inlineStr">
        <is>
          <t>Biomarker prediction in autism spectrum disorder using a network-based approach</t>
        </is>
      </c>
      <c r="J132" s="68"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s="68" t="inlineStr">
        <is>
          <t>Unsupervised</t>
        </is>
      </c>
      <c r="L132" s="68" t="inlineStr">
        <is>
          <t>Clustering (k-means / GMM / ...)</t>
        </is>
      </c>
      <c r="M132" s="68" t="inlineStr">
        <is>
          <t>Other / Not clear</t>
        </is>
      </c>
      <c r="N132" s="68" t="inlineStr">
        <is>
          <t>Diagnosis</t>
        </is>
      </c>
      <c r="O132" s="68" t="inlineStr">
        <is>
          <t>Medium</t>
        </is>
      </c>
      <c r="P132" s="68" t="n">
        <v>0</v>
      </c>
      <c r="Q132" s="68" t="n">
        <v>0</v>
      </c>
      <c r="R132" s="68" t="n">
        <v>0</v>
      </c>
      <c r="S132" s="68" t="n">
        <v>0</v>
      </c>
      <c r="T132" s="68" t="n">
        <v>0</v>
      </c>
      <c r="U132" s="68" t="n">
        <v>1</v>
      </c>
      <c r="V132" s="68" t="n">
        <v>0</v>
      </c>
      <c r="W132" s="68" t="n">
        <v>0</v>
      </c>
      <c r="X132" s="68" t="n">
        <v>0</v>
      </c>
      <c r="Y132" s="68" t="n">
        <v>1</v>
      </c>
      <c r="Z132" s="68" t="n">
        <v>0</v>
      </c>
      <c r="AA132" s="68" t="n">
        <v>0</v>
      </c>
      <c r="AB132" s="140" t="n">
        <v>1</v>
      </c>
      <c r="AC132" s="68" t="n"/>
      <c r="AD132" s="68" t="n"/>
      <c r="AE132" s="68" t="n"/>
      <c r="AF132" s="68" t="n"/>
      <c r="AG132" s="68" t="n">
        <v>1</v>
      </c>
      <c r="AH132" s="68" t="n">
        <v>1</v>
      </c>
      <c r="AI132" s="67" t="n"/>
      <c r="AJ132" s="140" t="n"/>
      <c r="AK132" s="140" t="n"/>
      <c r="AL132" s="67" t="inlineStr">
        <is>
          <t>Algoritmo principal no explícito o fuera del codebook; Confirmar algoritmo principal en full-text</t>
        </is>
      </c>
      <c r="AM132" s="68" t="inlineStr">
        <is>
          <t>RA</t>
        </is>
      </c>
      <c r="AN132" s="68" t="inlineStr">
        <is>
          <t>Tomado completo desde archivo RA según asignación</t>
        </is>
      </c>
      <c r="AO132" s="68" t="n">
        <v>0</v>
      </c>
    </row>
    <row r="133" ht="28" customHeight="1">
      <c r="A133" s="138" t="n">
        <v>132</v>
      </c>
      <c r="B133" s="138" t="n">
        <v>144</v>
      </c>
      <c r="C133" s="68" t="inlineStr">
        <is>
          <t>Revisor A</t>
        </is>
      </c>
      <c r="D133" s="68" t="inlineStr">
        <is>
          <t>RA</t>
        </is>
      </c>
      <c r="E133" s="138" t="n">
        <v>2024</v>
      </c>
      <c r="F133" s="68" t="inlineStr">
        <is>
          <t>Imagen</t>
        </is>
      </c>
      <c r="G133" s="68" t="inlineStr">
        <is>
          <t>Machine Learning</t>
        </is>
      </c>
      <c r="H133" s="68" t="inlineStr">
        <is>
          <t>https://doi.org/10.1038/s41598-024-56098-y</t>
        </is>
      </c>
      <c r="I133" s="67" t="inlineStr">
        <is>
          <t>Classifying autism in a clinical population based on motion synchrony: a proof-of-concept study using real-life diagnostic interviews</t>
        </is>
      </c>
      <c r="J133" s="68"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s="68" t="inlineStr">
        <is>
          <t>Supervised</t>
        </is>
      </c>
      <c r="L133" s="68" t="inlineStr">
        <is>
          <t>SVM</t>
        </is>
      </c>
      <c r="M133" s="68" t="inlineStr">
        <is>
          <t>Classification (ASD vs control / multi-class)</t>
        </is>
      </c>
      <c r="N133" s="68" t="inlineStr">
        <is>
          <t>Diagnosis</t>
        </is>
      </c>
      <c r="O133" s="68" t="inlineStr">
        <is>
          <t>High</t>
        </is>
      </c>
      <c r="P133" s="68" t="n">
        <v>0</v>
      </c>
      <c r="Q133" s="68" t="n">
        <v>0</v>
      </c>
      <c r="R133" s="68" t="n">
        <v>1</v>
      </c>
      <c r="S133" s="68" t="n">
        <v>0</v>
      </c>
      <c r="T133" s="68" t="n">
        <v>0</v>
      </c>
      <c r="U133" s="68" t="n">
        <v>0</v>
      </c>
      <c r="V133" s="68" t="n">
        <v>0</v>
      </c>
      <c r="W133" s="68" t="n">
        <v>0</v>
      </c>
      <c r="X133" s="68" t="n">
        <v>0</v>
      </c>
      <c r="Y133" s="68" t="n">
        <v>1</v>
      </c>
      <c r="Z133" s="68" t="n">
        <v>0</v>
      </c>
      <c r="AA133" s="68" t="n">
        <v>0</v>
      </c>
      <c r="AB133" s="140" t="n">
        <v>1</v>
      </c>
      <c r="AC133" s="68" t="n"/>
      <c r="AD133" s="68" t="n"/>
      <c r="AE133" s="68" t="n"/>
      <c r="AF133" s="68" t="n"/>
      <c r="AG133" s="68" t="n">
        <v>0</v>
      </c>
      <c r="AH133" s="68" t="n">
        <v>1</v>
      </c>
      <c r="AI133" s="67" t="n"/>
      <c r="AJ133" s="140" t="n"/>
      <c r="AK133" s="140" t="n"/>
      <c r="AL133" s="67" t="n"/>
      <c r="AM133" s="68" t="inlineStr">
        <is>
          <t>RA</t>
        </is>
      </c>
      <c r="AN133" s="68" t="inlineStr">
        <is>
          <t>Tomado completo desde archivo RA según asignación</t>
        </is>
      </c>
      <c r="AO133" s="68" t="n">
        <v>0</v>
      </c>
    </row>
    <row r="134" ht="28" customHeight="1">
      <c r="A134" s="138" t="n">
        <v>133</v>
      </c>
      <c r="B134" s="138" t="n">
        <v>145</v>
      </c>
      <c r="C134" s="68" t="inlineStr">
        <is>
          <t>Revisor B</t>
        </is>
      </c>
      <c r="D134" s="68" t="n"/>
      <c r="E134" s="138" t="n">
        <v>2016</v>
      </c>
      <c r="F134" s="68" t="inlineStr">
        <is>
          <t>No especificado</t>
        </is>
      </c>
      <c r="G134" s="68" t="inlineStr">
        <is>
          <t>Deep Learning</t>
        </is>
      </c>
      <c r="H134" s="68" t="inlineStr">
        <is>
          <t>https://doi.org/10.1007/s10803-016-2718-4</t>
        </is>
      </c>
      <c r="I134" s="67" t="inlineStr">
        <is>
          <t>Clinical Evaluation of a Novel and Mobile Autism Risk Assessment</t>
        </is>
      </c>
      <c r="J134" s="68"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s="68" t="inlineStr">
        <is>
          <t>Supervised</t>
        </is>
      </c>
      <c r="L134" s="68" t="inlineStr">
        <is>
          <t>Decision Tree</t>
        </is>
      </c>
      <c r="M134" s="68" t="inlineStr">
        <is>
          <t>Classification (ASD vs control / multi-class)</t>
        </is>
      </c>
      <c r="N134" s="68" t="inlineStr">
        <is>
          <t>screening</t>
        </is>
      </c>
      <c r="O134" s="68" t="inlineStr">
        <is>
          <t>high</t>
        </is>
      </c>
      <c r="P134" s="68" t="n">
        <v>0</v>
      </c>
      <c r="Q134" s="68" t="n">
        <v>0</v>
      </c>
      <c r="R134" s="68" t="n">
        <v>0</v>
      </c>
      <c r="S134" s="68" t="n">
        <v>0</v>
      </c>
      <c r="T134" s="68" t="n">
        <v>0</v>
      </c>
      <c r="U134" s="68" t="n">
        <v>0</v>
      </c>
      <c r="V134" s="68" t="n">
        <v>0</v>
      </c>
      <c r="W134" s="68" t="n">
        <v>0</v>
      </c>
      <c r="X134" s="68" t="n">
        <v>1</v>
      </c>
      <c r="Y134" s="68" t="n">
        <v>1</v>
      </c>
      <c r="Z134" s="68" t="n">
        <v>1</v>
      </c>
      <c r="AA134" s="68" t="n">
        <v>1</v>
      </c>
      <c r="AB134" s="140" t="n">
        <v>1</v>
      </c>
      <c r="AC134" s="68" t="n">
        <v>0</v>
      </c>
      <c r="AD134" s="68" t="n">
        <v>0</v>
      </c>
      <c r="AE134" s="68" t="n">
        <v>0</v>
      </c>
      <c r="AF134" s="68" t="n">
        <v>0</v>
      </c>
      <c r="AG134" s="68" t="n">
        <v>1</v>
      </c>
      <c r="AH134" s="68" t="n">
        <v>0</v>
      </c>
      <c r="AI134" s="67" t="n">
        <v>0</v>
      </c>
      <c r="AJ134" s="140" t="n">
        <v>1</v>
      </c>
      <c r="AK134" s="140" t="n">
        <v>0</v>
      </c>
      <c r="AL134" s="67" t="inlineStr">
        <is>
          <t>Alternating Decision Tree (ADTree)” es una variante de árbol de decisión; por eso cae naturalmente en Decision Tree</t>
        </is>
      </c>
      <c r="AM134" s="68" t="inlineStr">
        <is>
          <t>RB</t>
        </is>
      </c>
      <c r="AN134" s="68" t="inlineStr">
        <is>
          <t>Tomado completo desde archivo RB según asignación</t>
        </is>
      </c>
      <c r="AO134" s="68" t="n">
        <v>0</v>
      </c>
    </row>
    <row r="135" ht="28" customHeight="1">
      <c r="A135" s="138" t="n">
        <v>134</v>
      </c>
      <c r="B135" s="138" t="n">
        <v>146</v>
      </c>
      <c r="C135" s="68" t="inlineStr">
        <is>
          <t>Revisor A</t>
        </is>
      </c>
      <c r="D135" s="68" t="inlineStr">
        <is>
          <t>RA</t>
        </is>
      </c>
      <c r="E135" s="138" t="n">
        <v>2022</v>
      </c>
      <c r="F135" s="68" t="inlineStr">
        <is>
          <t>No especificado</t>
        </is>
      </c>
      <c r="G135" s="68" t="inlineStr">
        <is>
          <t>Híbrido</t>
        </is>
      </c>
      <c r="H135" s="68" t="inlineStr">
        <is>
          <t>https://doi.org/10.1186/S12911-022-02050-X</t>
        </is>
      </c>
      <c r="I135" s="67" t="inlineStr">
        <is>
          <t>Comparison of classification algorithms for predicting autistic spectrum disorder using WEKA modeler</t>
        </is>
      </c>
      <c r="J135" s="68"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s="68" t="inlineStr">
        <is>
          <t>Supervised</t>
        </is>
      </c>
      <c r="L135" s="68" t="inlineStr">
        <is>
          <t>SVM</t>
        </is>
      </c>
      <c r="M135" s="68" t="inlineStr">
        <is>
          <t>Classification (ASD vs control / multi-class)</t>
        </is>
      </c>
      <c r="N135" s="68" t="inlineStr">
        <is>
          <t>Screening</t>
        </is>
      </c>
      <c r="O135" s="68" t="inlineStr">
        <is>
          <t>High</t>
        </is>
      </c>
      <c r="P135" s="68" t="n">
        <v>0</v>
      </c>
      <c r="Q135" s="68" t="n">
        <v>0</v>
      </c>
      <c r="R135" s="68" t="n">
        <v>1</v>
      </c>
      <c r="S135" s="68" t="n">
        <v>0</v>
      </c>
      <c r="T135" s="68" t="n">
        <v>0</v>
      </c>
      <c r="U135" s="68" t="n">
        <v>0</v>
      </c>
      <c r="V135" s="68" t="n">
        <v>0</v>
      </c>
      <c r="W135" s="68" t="n">
        <v>0</v>
      </c>
      <c r="X135" s="68" t="n">
        <v>1</v>
      </c>
      <c r="Y135" s="68" t="n">
        <v>0</v>
      </c>
      <c r="Z135" s="68" t="n">
        <v>0</v>
      </c>
      <c r="AA135" s="68" t="n">
        <v>0</v>
      </c>
      <c r="AB135" s="140" t="n">
        <v>1</v>
      </c>
      <c r="AC135" s="68" t="n"/>
      <c r="AD135" s="68" t="n"/>
      <c r="AE135" s="68" t="n"/>
      <c r="AF135" s="68" t="n"/>
      <c r="AG135" s="68" t="n">
        <v>0</v>
      </c>
      <c r="AH135" s="68" t="n">
        <v>1</v>
      </c>
      <c r="AI135" s="67" t="n"/>
      <c r="AJ135" s="140" t="n"/>
      <c r="AK135" s="140" t="n"/>
      <c r="AL135" s="67" t="inlineStr">
        <is>
          <t>Se comparan varios modelos; se eligió el principal/mejor reportado</t>
        </is>
      </c>
      <c r="AM135" s="68" t="inlineStr">
        <is>
          <t>RA</t>
        </is>
      </c>
      <c r="AN135" s="68" t="inlineStr">
        <is>
          <t>Tomado completo desde archivo RA según asignación</t>
        </is>
      </c>
      <c r="AO135" s="68" t="n">
        <v>0</v>
      </c>
    </row>
    <row r="136" ht="28" customHeight="1">
      <c r="A136" s="138" t="n">
        <v>135</v>
      </c>
      <c r="B136" s="138" t="n">
        <v>147</v>
      </c>
      <c r="C136" s="68" t="inlineStr">
        <is>
          <t>Revisor A</t>
        </is>
      </c>
      <c r="D136" s="68" t="inlineStr">
        <is>
          <t>RA</t>
        </is>
      </c>
      <c r="E136" s="138" t="n">
        <v>2025</v>
      </c>
      <c r="F136" s="68" t="inlineStr">
        <is>
          <t>Multimodal</t>
        </is>
      </c>
      <c r="G136" s="68" t="inlineStr">
        <is>
          <t>Deep Learning</t>
        </is>
      </c>
      <c r="H136" s="68" t="inlineStr">
        <is>
          <t>https://doi.org/10.1109/TCSS.2025.3593119</t>
        </is>
      </c>
      <c r="I136" s="67" t="inlineStr">
        <is>
          <t>DALNN: Dual Attention Learning Neural Network for Diagnosis of Autism Spectrum Disorders and Exploration of Lesion Brain Regions</t>
        </is>
      </c>
      <c r="J136" s="68"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s="68" t="inlineStr">
        <is>
          <t>Supervised</t>
        </is>
      </c>
      <c r="L136" s="68" t="inlineStr">
        <is>
          <t>Other / Not clear</t>
        </is>
      </c>
      <c r="M136" s="68" t="inlineStr">
        <is>
          <t>Classification (ASD vs control / multi-class)</t>
        </is>
      </c>
      <c r="N136" s="68" t="inlineStr">
        <is>
          <t>Diagnosis</t>
        </is>
      </c>
      <c r="O136" s="68" t="inlineStr">
        <is>
          <t>High</t>
        </is>
      </c>
      <c r="P136" s="68" t="n">
        <v>1</v>
      </c>
      <c r="Q136" s="68" t="n">
        <v>0</v>
      </c>
      <c r="R136" s="68" t="n">
        <v>0</v>
      </c>
      <c r="S136" s="68" t="n">
        <v>0</v>
      </c>
      <c r="T136" s="68" t="n">
        <v>0</v>
      </c>
      <c r="U136" s="68" t="n">
        <v>0</v>
      </c>
      <c r="V136" s="68" t="n">
        <v>0</v>
      </c>
      <c r="W136" s="68" t="n">
        <v>0</v>
      </c>
      <c r="X136" s="68" t="n">
        <v>0</v>
      </c>
      <c r="Y136" s="68" t="n">
        <v>1</v>
      </c>
      <c r="Z136" s="68" t="n">
        <v>0</v>
      </c>
      <c r="AA136" s="68" t="n">
        <v>0</v>
      </c>
      <c r="AB136" s="140" t="n">
        <v>1</v>
      </c>
      <c r="AC136" s="68" t="n"/>
      <c r="AD136" s="68" t="n"/>
      <c r="AE136" s="68" t="n"/>
      <c r="AF136" s="68" t="n"/>
      <c r="AG136" s="68" t="n">
        <v>1</v>
      </c>
      <c r="AH136" s="68" t="n">
        <v>1</v>
      </c>
      <c r="AI136" s="67" t="n"/>
      <c r="AJ136" s="140" t="n"/>
      <c r="AK136" s="140" t="n"/>
      <c r="AL136" s="67" t="inlineStr">
        <is>
          <t>Algoritmo principal no explícito o fuera del codebook; Confirmar algoritmo principal en full-text</t>
        </is>
      </c>
      <c r="AM136" s="68" t="inlineStr">
        <is>
          <t>RA</t>
        </is>
      </c>
      <c r="AN136" s="68" t="inlineStr">
        <is>
          <t>Tomado completo desde archivo RA según asignación</t>
        </is>
      </c>
      <c r="AO136" s="68" t="n">
        <v>0</v>
      </c>
    </row>
    <row r="137" ht="28" customHeight="1">
      <c r="A137" s="138" t="n">
        <v>136</v>
      </c>
      <c r="B137" s="138" t="n">
        <v>148</v>
      </c>
      <c r="C137" s="68" t="inlineStr">
        <is>
          <t>Revisor B</t>
        </is>
      </c>
      <c r="D137" s="68" t="n"/>
      <c r="E137" s="138" t="n">
        <v>2025</v>
      </c>
      <c r="F137" s="68" t="inlineStr">
        <is>
          <t>Señales fisiológicas</t>
        </is>
      </c>
      <c r="G137" s="68" t="inlineStr">
        <is>
          <t>Deep Learning</t>
        </is>
      </c>
      <c r="H137" s="68" t="inlineStr">
        <is>
          <t>https://doi.org/10.1007/s10803-024-06290-w</t>
        </is>
      </c>
      <c r="I137" s="67" t="inlineStr">
        <is>
          <t>Detecting Autism Spectrum Disorder and Attention Deficit Hyperactivity Disorder Using Multimodal Time-Frequency Analysis with Machine Learning Using the Electroretinogram from Two Flash Strengths</t>
        </is>
      </c>
      <c r="J137" s="6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s="68" t="inlineStr">
        <is>
          <t>Supervised</t>
        </is>
      </c>
      <c r="L137" s="68" t="inlineStr">
        <is>
          <t>Not clear</t>
        </is>
      </c>
      <c r="M137" s="68" t="inlineStr">
        <is>
          <t>Classification (binary/multi-class; incl. ASD vs control)/ multi-class)</t>
        </is>
      </c>
      <c r="N137" s="68" t="inlineStr">
        <is>
          <t>Screening</t>
        </is>
      </c>
      <c r="O137" s="68" t="inlineStr">
        <is>
          <t>high</t>
        </is>
      </c>
      <c r="P137" s="68" t="n">
        <v>1</v>
      </c>
      <c r="Q137" s="68" t="n">
        <v>0</v>
      </c>
      <c r="R137" s="68" t="n">
        <v>0</v>
      </c>
      <c r="S137" s="68" t="n">
        <v>0</v>
      </c>
      <c r="T137" s="68" t="n">
        <v>0</v>
      </c>
      <c r="U137" s="68" t="n">
        <v>0</v>
      </c>
      <c r="V137" s="68" t="n">
        <v>0</v>
      </c>
      <c r="W137" s="68" t="n">
        <v>0</v>
      </c>
      <c r="X137" s="68" t="n">
        <v>0</v>
      </c>
      <c r="Y137" s="68" t="n">
        <v>1</v>
      </c>
      <c r="Z137" s="68" t="n">
        <v>1</v>
      </c>
      <c r="AA137" s="68" t="n">
        <v>0</v>
      </c>
      <c r="AB137" s="140" t="n">
        <v>1</v>
      </c>
      <c r="AC137" s="68" t="n">
        <v>0</v>
      </c>
      <c r="AD137" s="68" t="n">
        <v>0</v>
      </c>
      <c r="AE137" s="68" t="n">
        <v>0</v>
      </c>
      <c r="AF137" s="68" t="n">
        <v>0</v>
      </c>
      <c r="AG137" s="68" t="n">
        <v>0</v>
      </c>
      <c r="AH137" s="68" t="n">
        <v>1</v>
      </c>
      <c r="AI137" s="67" t="n">
        <v>0</v>
      </c>
      <c r="AJ137" s="140" t="n">
        <v>1</v>
      </c>
      <c r="AK137" s="140" t="n">
        <v>0</v>
      </c>
      <c r="AL137" s="67" t="n"/>
      <c r="AM137" s="68" t="inlineStr">
        <is>
          <t>RB</t>
        </is>
      </c>
      <c r="AN137" s="68" t="inlineStr">
        <is>
          <t>Tomado completo desde archivo RB según asignación</t>
        </is>
      </c>
      <c r="AO137" s="68" t="n">
        <v>0</v>
      </c>
    </row>
    <row r="138" ht="28" customHeight="1">
      <c r="A138" s="138" t="n">
        <v>137</v>
      </c>
      <c r="B138" s="138" t="n">
        <v>149</v>
      </c>
      <c r="C138" s="68" t="inlineStr">
        <is>
          <t>Revisor A</t>
        </is>
      </c>
      <c r="D138" s="68" t="inlineStr">
        <is>
          <t>RA</t>
        </is>
      </c>
      <c r="E138" s="138" t="n">
        <v>2021</v>
      </c>
      <c r="F138" s="68" t="inlineStr">
        <is>
          <t>Multimodal</t>
        </is>
      </c>
      <c r="G138" s="68" t="inlineStr">
        <is>
          <t>Híbrido</t>
        </is>
      </c>
      <c r="H138" s="68" t="inlineStr">
        <is>
          <t>https://doi.org/10.1176/appi.ajp.2020.19101091</t>
        </is>
      </c>
      <c r="I138" s="67" t="inlineStr">
        <is>
          <t>Diagnostic classification for human autism and obsessive-compulsive disorder based on machine learning from a primate genetic model</t>
        </is>
      </c>
      <c r="J138" s="6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s="68" t="inlineStr">
        <is>
          <t>Supervised</t>
        </is>
      </c>
      <c r="L138" s="68" t="inlineStr">
        <is>
          <t>Other / Not clear</t>
        </is>
      </c>
      <c r="M138" s="68" t="inlineStr">
        <is>
          <t>Classification (ASD vs control / multi-class)</t>
        </is>
      </c>
      <c r="N138" s="68" t="inlineStr">
        <is>
          <t>Diagnosis</t>
        </is>
      </c>
      <c r="O138" s="68" t="inlineStr">
        <is>
          <t>High</t>
        </is>
      </c>
      <c r="P138" s="68" t="n">
        <v>1</v>
      </c>
      <c r="Q138" s="68" t="n">
        <v>0</v>
      </c>
      <c r="R138" s="68" t="n">
        <v>0</v>
      </c>
      <c r="S138" s="68" t="n">
        <v>0</v>
      </c>
      <c r="T138" s="68" t="n">
        <v>0</v>
      </c>
      <c r="U138" s="68" t="n">
        <v>0</v>
      </c>
      <c r="V138" s="68" t="n">
        <v>0</v>
      </c>
      <c r="W138" s="68" t="n">
        <v>0</v>
      </c>
      <c r="X138" s="68" t="n">
        <v>0</v>
      </c>
      <c r="Y138" s="68" t="n">
        <v>1</v>
      </c>
      <c r="Z138" s="68" t="n">
        <v>0</v>
      </c>
      <c r="AA138" s="68" t="n">
        <v>0</v>
      </c>
      <c r="AB138" s="140" t="n">
        <v>0</v>
      </c>
      <c r="AC138" s="68" t="n"/>
      <c r="AD138" s="68" t="n"/>
      <c r="AE138" s="68" t="n"/>
      <c r="AF138" s="68" t="n"/>
      <c r="AG138" s="68" t="n">
        <v>1</v>
      </c>
      <c r="AH138" s="68" t="n">
        <v>1</v>
      </c>
      <c r="AI138" s="67" t="n"/>
      <c r="AJ138" s="140" t="n"/>
      <c r="AK138" s="140" t="n"/>
      <c r="AL138" s="67" t="inlineStr">
        <is>
          <t>Clasificación diagnóstica basada en modelo genético de primates; confirmar fuente biológica exacta.</t>
        </is>
      </c>
      <c r="AM138" s="68" t="inlineStr">
        <is>
          <t>RA</t>
        </is>
      </c>
      <c r="AN138" s="68" t="inlineStr">
        <is>
          <t>Tomado completo desde archivo RA según asignación</t>
        </is>
      </c>
      <c r="AO138" s="68" t="n">
        <v>0</v>
      </c>
    </row>
    <row r="139" ht="28" customHeight="1">
      <c r="A139" s="138" t="n">
        <v>138</v>
      </c>
      <c r="B139" s="138" t="n">
        <v>150</v>
      </c>
      <c r="C139" s="68" t="inlineStr">
        <is>
          <t>Revisor A</t>
        </is>
      </c>
      <c r="D139" s="68" t="inlineStr">
        <is>
          <t>RA</t>
        </is>
      </c>
      <c r="E139" s="138" t="n">
        <v>2021</v>
      </c>
      <c r="F139" s="68" t="inlineStr">
        <is>
          <t>Señales fisiológicas</t>
        </is>
      </c>
      <c r="G139" s="68" t="inlineStr">
        <is>
          <t>Deep Learning</t>
        </is>
      </c>
      <c r="H139" s="68" t="inlineStr">
        <is>
          <t>https://doi.org/10.1111/JCPP.13406</t>
        </is>
      </c>
      <c r="I139" s="67" t="inlineStr">
        <is>
          <t>Diagnostic shifts in autism spectrum disorder can be linked to the fuzzy nature of the diagnostic boundary: a data-driven approach</t>
        </is>
      </c>
      <c r="J139" s="68"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s="68" t="inlineStr">
        <is>
          <t>Supervised</t>
        </is>
      </c>
      <c r="L139" s="68" t="inlineStr">
        <is>
          <t>Other / Not clear</t>
        </is>
      </c>
      <c r="M139" s="68" t="inlineStr">
        <is>
          <t>Classification (ASD vs control / multi-class)</t>
        </is>
      </c>
      <c r="N139" s="68" t="inlineStr">
        <is>
          <t>Diagnosis</t>
        </is>
      </c>
      <c r="O139" s="68" t="inlineStr">
        <is>
          <t>Medium</t>
        </is>
      </c>
      <c r="P139" s="68" t="n">
        <v>0</v>
      </c>
      <c r="Q139" s="68" t="n">
        <v>0</v>
      </c>
      <c r="R139" s="68" t="n">
        <v>1</v>
      </c>
      <c r="S139" s="68" t="n">
        <v>0</v>
      </c>
      <c r="T139" s="68" t="n">
        <v>0</v>
      </c>
      <c r="U139" s="68" t="n">
        <v>0</v>
      </c>
      <c r="V139" s="68" t="n">
        <v>0</v>
      </c>
      <c r="W139" s="68" t="n">
        <v>0</v>
      </c>
      <c r="X139" s="68" t="n">
        <v>0</v>
      </c>
      <c r="Y139" s="68" t="n">
        <v>1</v>
      </c>
      <c r="Z139" s="68" t="n">
        <v>0</v>
      </c>
      <c r="AA139" s="68" t="n">
        <v>0</v>
      </c>
      <c r="AB139" s="140" t="n">
        <v>0</v>
      </c>
      <c r="AC139" s="68" t="n"/>
      <c r="AD139" s="68" t="n"/>
      <c r="AE139" s="68" t="n"/>
      <c r="AF139" s="68" t="n"/>
      <c r="AG139" s="68" t="n">
        <v>1</v>
      </c>
      <c r="AH139" s="68" t="n">
        <v>1</v>
      </c>
      <c r="AI139" s="67" t="n"/>
      <c r="AJ139" s="140" t="n"/>
      <c r="AK139" s="140" t="n"/>
      <c r="AL139" s="67" t="inlineStr">
        <is>
          <t>Algoritmo principal no explícito o fuera del codebook; Confirmar algoritmo principal en full-text; Se comparan varios modelos; se eligió el principal/mejor reportado</t>
        </is>
      </c>
      <c r="AM139" s="68" t="inlineStr">
        <is>
          <t>RA</t>
        </is>
      </c>
      <c r="AN139" s="68" t="inlineStr">
        <is>
          <t>Tomado completo desde archivo RA según asignación</t>
        </is>
      </c>
      <c r="AO139" s="68" t="n">
        <v>0</v>
      </c>
    </row>
    <row r="140" ht="28" customHeight="1">
      <c r="A140" s="138" t="n">
        <v>139</v>
      </c>
      <c r="B140" s="138" t="n">
        <v>151</v>
      </c>
      <c r="C140" s="68" t="inlineStr">
        <is>
          <t>Ambos (piloto)</t>
        </is>
      </c>
      <c r="D140" s="68" t="inlineStr">
        <is>
          <t>RA</t>
        </is>
      </c>
      <c r="E140" s="138" t="n">
        <v>2023</v>
      </c>
      <c r="F140" s="68" t="inlineStr">
        <is>
          <t>Texto · NLP</t>
        </is>
      </c>
      <c r="G140" s="68" t="inlineStr">
        <is>
          <t>Híbrido</t>
        </is>
      </c>
      <c r="H140" s="68" t="inlineStr">
        <is>
          <t>https://doi.org/10.1016/j.psychres.2023.115050</t>
        </is>
      </c>
      <c r="I140" s="67" t="inlineStr">
        <is>
          <t>Early identification of autism spectrum disorder by multi-instrument fusion: A clinically applicable machine learning approach</t>
        </is>
      </c>
      <c r="J140" s="68"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s="68" t="inlineStr">
        <is>
          <t>Supervised</t>
        </is>
      </c>
      <c r="L140" s="68" t="inlineStr">
        <is>
          <t>XGBoost / GBDT</t>
        </is>
      </c>
      <c r="M140" s="68" t="inlineStr">
        <is>
          <t>Classification (ASD vs control / multi-class)</t>
        </is>
      </c>
      <c r="N140" s="68" t="inlineStr">
        <is>
          <t>Diagnosis</t>
        </is>
      </c>
      <c r="O140" s="68" t="inlineStr">
        <is>
          <t>High</t>
        </is>
      </c>
      <c r="P140" s="68" t="n">
        <v>0</v>
      </c>
      <c r="Q140" s="68" t="n">
        <v>0</v>
      </c>
      <c r="R140" s="68" t="n">
        <v>1</v>
      </c>
      <c r="S140" s="68" t="n">
        <v>0</v>
      </c>
      <c r="T140" s="68" t="n">
        <v>0</v>
      </c>
      <c r="U140" s="68" t="n">
        <v>0</v>
      </c>
      <c r="V140" s="68" t="n">
        <v>0</v>
      </c>
      <c r="W140" s="68" t="n">
        <v>0</v>
      </c>
      <c r="X140" s="68" t="n">
        <v>0</v>
      </c>
      <c r="Y140" s="68" t="n">
        <v>1</v>
      </c>
      <c r="Z140" s="68" t="n">
        <v>0</v>
      </c>
      <c r="AA140" s="68" t="n">
        <v>0</v>
      </c>
      <c r="AB140" s="140" t="n">
        <v>1</v>
      </c>
      <c r="AC140" s="68" t="n"/>
      <c r="AD140" s="68" t="n"/>
      <c r="AE140" s="68" t="n"/>
      <c r="AF140" s="68" t="n"/>
      <c r="AG140" s="68" t="n">
        <v>0</v>
      </c>
      <c r="AH140" s="68" t="n">
        <v>1</v>
      </c>
      <c r="AI140" s="67" t="n"/>
      <c r="AJ140" s="140" t="n"/>
      <c r="AK140" s="140" t="n"/>
      <c r="AL140" s="67" t="inlineStr">
        <is>
          <t>Fusión multi-instrumento para identificación temprana; enfoque clínicamente aplicable de cribado.</t>
        </is>
      </c>
      <c r="AM140" s="68" t="inlineStr">
        <is>
          <t>RA</t>
        </is>
      </c>
      <c r="AN140" s="68" t="inlineStr">
        <is>
          <t>Tomado completo desde archivo RA según asignación</t>
        </is>
      </c>
      <c r="AO140" s="68" t="n">
        <v>0</v>
      </c>
    </row>
    <row r="141" ht="28" customHeight="1">
      <c r="A141" s="138" t="n">
        <v>140</v>
      </c>
      <c r="B141" s="138" t="n">
        <v>152</v>
      </c>
      <c r="C141" s="68" t="inlineStr">
        <is>
          <t>Revisor B</t>
        </is>
      </c>
      <c r="D141" s="68" t="n"/>
      <c r="E141" s="138" t="n">
        <v>2023</v>
      </c>
      <c r="F141" s="68" t="inlineStr">
        <is>
          <t>No especificado</t>
        </is>
      </c>
      <c r="G141" s="68" t="inlineStr">
        <is>
          <t>Machine Learning</t>
        </is>
      </c>
      <c r="H141" s="68" t="inlineStr">
        <is>
          <t>https://doi.org/10.57197/JDR-2023-0004</t>
        </is>
      </c>
      <c r="I141" s="67" t="inlineStr">
        <is>
          <t>Early screening of autism spectrum disorder diagnoses of children using artificial intelligence</t>
        </is>
      </c>
      <c r="J141" s="68"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s="68" t="inlineStr">
        <is>
          <t>Supervised</t>
        </is>
      </c>
      <c r="L141" s="68" t="inlineStr">
        <is>
          <t>SVM</t>
        </is>
      </c>
      <c r="M141" s="68" t="inlineStr">
        <is>
          <t>Classification (binary/multi-class; incl. ASD vs control)/ multi-class)</t>
        </is>
      </c>
      <c r="N141" s="68" t="inlineStr">
        <is>
          <t>diagnosis</t>
        </is>
      </c>
      <c r="O141" s="68" t="inlineStr">
        <is>
          <t>high</t>
        </is>
      </c>
      <c r="P141" s="68" t="n">
        <v>0</v>
      </c>
      <c r="Q141" s="68" t="n">
        <v>0</v>
      </c>
      <c r="R141" s="68" t="n">
        <v>1</v>
      </c>
      <c r="S141" s="68" t="n">
        <v>0</v>
      </c>
      <c r="T141" s="68" t="n">
        <v>1</v>
      </c>
      <c r="U141" s="68" t="n">
        <v>0</v>
      </c>
      <c r="V141" s="68" t="n">
        <v>0</v>
      </c>
      <c r="W141" s="68" t="n">
        <v>0</v>
      </c>
      <c r="X141" s="68" t="n">
        <v>0</v>
      </c>
      <c r="Y141" s="68" t="n">
        <v>1</v>
      </c>
      <c r="Z141" s="68" t="n">
        <v>0</v>
      </c>
      <c r="AA141" s="68" t="n">
        <v>1</v>
      </c>
      <c r="AB141" s="140" t="n">
        <v>1</v>
      </c>
      <c r="AC141" s="68" t="n">
        <v>0</v>
      </c>
      <c r="AD141" s="68" t="n">
        <v>0</v>
      </c>
      <c r="AE141" s="68" t="n">
        <v>0</v>
      </c>
      <c r="AF141" s="68" t="n">
        <v>1</v>
      </c>
      <c r="AG141" s="68" t="n">
        <v>1</v>
      </c>
      <c r="AH141" s="68" t="n">
        <v>2</v>
      </c>
      <c r="AI141" s="67" t="n">
        <v>0</v>
      </c>
      <c r="AJ141" s="140" t="n">
        <v>0</v>
      </c>
      <c r="AK141" s="140" t="n">
        <v>1</v>
      </c>
      <c r="AL141" s="67" t="n"/>
      <c r="AM141" s="68" t="inlineStr">
        <is>
          <t>RB</t>
        </is>
      </c>
      <c r="AN141" s="68" t="inlineStr">
        <is>
          <t>Tomado completo desde archivo RB según asignación</t>
        </is>
      </c>
      <c r="AO141" s="68" t="n">
        <v>0</v>
      </c>
    </row>
    <row r="142" ht="28" customHeight="1">
      <c r="A142" s="138" t="n">
        <v>141</v>
      </c>
      <c r="B142" s="138" t="n">
        <v>153</v>
      </c>
      <c r="C142" s="68" t="inlineStr">
        <is>
          <t>Revisor B</t>
        </is>
      </c>
      <c r="D142" s="68" t="n"/>
      <c r="E142" s="138" t="n">
        <v>2024</v>
      </c>
      <c r="F142" s="68" t="inlineStr">
        <is>
          <t>No especificado</t>
        </is>
      </c>
      <c r="G142" s="68" t="inlineStr">
        <is>
          <t>Deep Learning</t>
        </is>
      </c>
      <c r="H142" s="68" t="inlineStr">
        <is>
          <t>https://doi.org/10.1109/ACCESS.2024.3453440</t>
        </is>
      </c>
      <c r="I142" s="67" t="inlineStr">
        <is>
          <t>Enhanced Special Needs Assessment: A Multimodal Approach for Autism Prediction</t>
        </is>
      </c>
      <c r="J142" s="68"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s="68" t="inlineStr">
        <is>
          <t>Supervised</t>
        </is>
      </c>
      <c r="L142" s="68" t="inlineStr">
        <is>
          <t>Not clear</t>
        </is>
      </c>
      <c r="M142" s="68" t="inlineStr">
        <is>
          <t>Classification (binary/multi-class; incl. ASD vs control)/ multi-class)</t>
        </is>
      </c>
      <c r="N142" s="68" t="inlineStr">
        <is>
          <t>Screening</t>
        </is>
      </c>
      <c r="O142" s="68" t="inlineStr">
        <is>
          <t>high</t>
        </is>
      </c>
      <c r="P142" s="68" t="n">
        <v>0</v>
      </c>
      <c r="Q142" s="68" t="n">
        <v>0</v>
      </c>
      <c r="R142" s="68" t="n">
        <v>0</v>
      </c>
      <c r="S142" s="68" t="n">
        <v>0</v>
      </c>
      <c r="T142" s="68" t="n">
        <v>0</v>
      </c>
      <c r="U142" s="68" t="n">
        <v>0</v>
      </c>
      <c r="V142" s="68" t="n">
        <v>0</v>
      </c>
      <c r="W142" s="68" t="n">
        <v>0</v>
      </c>
      <c r="X142" s="68" t="n">
        <v>0</v>
      </c>
      <c r="Y142" s="68" t="n">
        <v>1</v>
      </c>
      <c r="Z142" s="68" t="n">
        <v>0</v>
      </c>
      <c r="AA142" s="68" t="n">
        <v>0</v>
      </c>
      <c r="AB142" s="140" t="n">
        <v>1</v>
      </c>
      <c r="AC142" s="68" t="n">
        <v>0</v>
      </c>
      <c r="AD142" s="68" t="n">
        <v>0</v>
      </c>
      <c r="AE142" s="68" t="n">
        <v>0</v>
      </c>
      <c r="AF142" s="68" t="n">
        <v>0</v>
      </c>
      <c r="AG142" s="68" t="n">
        <v>1</v>
      </c>
      <c r="AH142" s="68" t="n">
        <v>0</v>
      </c>
      <c r="AI142" s="67" t="n">
        <v>0</v>
      </c>
      <c r="AJ142" s="140" t="n">
        <v>1</v>
      </c>
      <c r="AK142" s="140" t="n">
        <v>0</v>
      </c>
      <c r="AL142" s="67" t="n"/>
      <c r="AM142" s="68" t="inlineStr">
        <is>
          <t>RB</t>
        </is>
      </c>
      <c r="AN142" s="68" t="inlineStr">
        <is>
          <t>Tomado completo desde archivo RB según asignación</t>
        </is>
      </c>
      <c r="AO142" s="68" t="n">
        <v>0</v>
      </c>
    </row>
    <row r="143" ht="28" customHeight="1">
      <c r="A143" s="138" t="n">
        <v>142</v>
      </c>
      <c r="B143" s="138" t="n">
        <v>154</v>
      </c>
      <c r="C143" s="68" t="inlineStr">
        <is>
          <t>Revisor B</t>
        </is>
      </c>
      <c r="D143" s="68" t="n"/>
      <c r="E143" s="138" t="n">
        <v>2024</v>
      </c>
      <c r="F143" s="68" t="inlineStr">
        <is>
          <t>No especificado</t>
        </is>
      </c>
      <c r="G143" s="68" t="inlineStr">
        <is>
          <t>Machine Learning</t>
        </is>
      </c>
      <c r="H143" s="68" t="inlineStr">
        <is>
          <t>https://doi.org/10.1007/978-981-97-6995-7_34</t>
        </is>
      </c>
      <c r="I143" s="67" t="inlineStr">
        <is>
          <t>Enhancing Early Diagnosis of Autism Spectrum Disorder in Children: A Comparative Analysis of Machine Learning Techniques</t>
        </is>
      </c>
      <c r="J143" s="68"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s="68" t="inlineStr">
        <is>
          <t>Supervised</t>
        </is>
      </c>
      <c r="L143" s="68" t="inlineStr">
        <is>
          <t>Not clear</t>
        </is>
      </c>
      <c r="M143" s="68" t="inlineStr">
        <is>
          <t>Classification (binary/multi-class; incl. ASD vs control)/ multi-class)</t>
        </is>
      </c>
      <c r="N143" s="68" t="inlineStr">
        <is>
          <t>diagnosis</t>
        </is>
      </c>
      <c r="O143" s="68" t="inlineStr">
        <is>
          <t>high</t>
        </is>
      </c>
      <c r="P143" s="68" t="n">
        <v>1</v>
      </c>
      <c r="Q143" s="68" t="n">
        <v>1</v>
      </c>
      <c r="R143" s="68" t="n">
        <v>1</v>
      </c>
      <c r="S143" s="68" t="n">
        <v>1</v>
      </c>
      <c r="T143" s="68" t="n">
        <v>0</v>
      </c>
      <c r="U143" s="68" t="n">
        <v>0</v>
      </c>
      <c r="V143" s="68" t="n">
        <v>0</v>
      </c>
      <c r="W143" s="68" t="n">
        <v>0</v>
      </c>
      <c r="X143" s="68" t="n">
        <v>0</v>
      </c>
      <c r="Y143" s="68" t="n">
        <v>1</v>
      </c>
      <c r="Z143" s="68" t="n">
        <v>0</v>
      </c>
      <c r="AA143" s="68" t="n">
        <v>1</v>
      </c>
      <c r="AB143" s="140" t="n">
        <v>1</v>
      </c>
      <c r="AC143" s="68" t="n">
        <v>0</v>
      </c>
      <c r="AD143" s="68" t="n">
        <v>0</v>
      </c>
      <c r="AE143" s="68" t="n">
        <v>0</v>
      </c>
      <c r="AF143" s="68" t="n">
        <v>0</v>
      </c>
      <c r="AG143" s="68" t="n">
        <v>1</v>
      </c>
      <c r="AH143" s="68" t="n">
        <v>4</v>
      </c>
      <c r="AI143" s="67" t="n">
        <v>0</v>
      </c>
      <c r="AJ143" s="140" t="n">
        <v>1</v>
      </c>
      <c r="AK143" s="140" t="n">
        <v>0</v>
      </c>
      <c r="AL143" s="67" t="inlineStr">
        <is>
          <t>Comparative study; no best model declared in abstract</t>
        </is>
      </c>
      <c r="AM143" s="68" t="inlineStr">
        <is>
          <t>RB</t>
        </is>
      </c>
      <c r="AN143" s="68" t="inlineStr">
        <is>
          <t>Tomado completo desde archivo RB según asignación</t>
        </is>
      </c>
      <c r="AO143" s="68" t="n">
        <v>0</v>
      </c>
    </row>
    <row r="144" ht="28" customHeight="1">
      <c r="A144" s="138" t="n">
        <v>143</v>
      </c>
      <c r="B144" s="138" t="n">
        <v>155</v>
      </c>
      <c r="C144" s="68" t="inlineStr">
        <is>
          <t>Ambos (piloto)</t>
        </is>
      </c>
      <c r="D144" s="68" t="inlineStr">
        <is>
          <t>RA</t>
        </is>
      </c>
      <c r="E144" s="138" t="n">
        <v>2024</v>
      </c>
      <c r="F144" s="68" t="inlineStr">
        <is>
          <t>No especificado</t>
        </is>
      </c>
      <c r="G144" s="68" t="inlineStr">
        <is>
          <t>No especificado</t>
        </is>
      </c>
      <c r="H144" s="68" t="inlineStr">
        <is>
          <t>https://doi.org/10.1186/s13677-023-00558-9</t>
        </is>
      </c>
      <c r="I144" s="67" t="inlineStr">
        <is>
          <t>Evaluation of AI tools for healthcare networks at the cloud-edge interaction to diagnose autism in educational environments</t>
        </is>
      </c>
      <c r="J144" s="68"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s="68" t="inlineStr">
        <is>
          <t>Supervised</t>
        </is>
      </c>
      <c r="L144" s="68" t="inlineStr">
        <is>
          <t>CNN</t>
        </is>
      </c>
      <c r="M144" s="68" t="inlineStr">
        <is>
          <t>Classification (ASD vs control / multi-class)</t>
        </is>
      </c>
      <c r="N144" s="68" t="inlineStr">
        <is>
          <t>Screening</t>
        </is>
      </c>
      <c r="O144" s="68" t="inlineStr">
        <is>
          <t>Medium</t>
        </is>
      </c>
      <c r="P144" s="68" t="n">
        <v>0</v>
      </c>
      <c r="Q144" s="68" t="n">
        <v>0</v>
      </c>
      <c r="R144" s="68" t="n">
        <v>1</v>
      </c>
      <c r="S144" s="68" t="n">
        <v>0</v>
      </c>
      <c r="T144" s="68" t="n">
        <v>0</v>
      </c>
      <c r="U144" s="68" t="n">
        <v>0</v>
      </c>
      <c r="V144" s="68" t="n">
        <v>1</v>
      </c>
      <c r="W144" s="68" t="n">
        <v>0</v>
      </c>
      <c r="X144" s="68" t="n">
        <v>1</v>
      </c>
      <c r="Y144" s="68" t="n">
        <v>0</v>
      </c>
      <c r="Z144" s="68" t="n">
        <v>0</v>
      </c>
      <c r="AA144" s="68" t="n">
        <v>0</v>
      </c>
      <c r="AB144" s="140" t="n">
        <v>1</v>
      </c>
      <c r="AC144" s="68" t="n"/>
      <c r="AD144" s="68" t="n"/>
      <c r="AE144" s="68" t="n"/>
      <c r="AF144" s="68" t="n"/>
      <c r="AG144" s="68" t="n">
        <v>1</v>
      </c>
      <c r="AH144" s="68" t="n">
        <v>2</v>
      </c>
      <c r="AI144" s="67" t="inlineStr">
        <is>
          <t>edge / school system</t>
        </is>
      </c>
      <c r="AJ144" s="140" t="n"/>
      <c r="AK144" s="140" t="n"/>
      <c r="AL144" s="67" t="inlineStr">
        <is>
          <t>Discute varias técnicas pero aplica AlexNet sobre rostros en entorno educativo; confirmar diseño final.</t>
        </is>
      </c>
      <c r="AM144" s="68" t="inlineStr">
        <is>
          <t>RA</t>
        </is>
      </c>
      <c r="AN144" s="68" t="inlineStr">
        <is>
          <t>Tomado completo desde archivo RA según asignación</t>
        </is>
      </c>
      <c r="AO144" s="68" t="n">
        <v>0</v>
      </c>
    </row>
    <row r="145" ht="28" customHeight="1">
      <c r="A145" s="138" t="n">
        <v>144</v>
      </c>
      <c r="B145" s="138" t="n">
        <v>156</v>
      </c>
      <c r="C145" s="68" t="inlineStr">
        <is>
          <t>Revisor A</t>
        </is>
      </c>
      <c r="D145" s="68" t="inlineStr">
        <is>
          <t>RA</t>
        </is>
      </c>
      <c r="E145" s="138" t="n">
        <v>2021</v>
      </c>
      <c r="F145" s="68" t="inlineStr">
        <is>
          <t>Imagen</t>
        </is>
      </c>
      <c r="G145" s="68" t="inlineStr">
        <is>
          <t>Deep Learning</t>
        </is>
      </c>
      <c r="H145" s="68" t="inlineStr">
        <is>
          <t>https://doi.org/10.1109/ACCESS.2021.3069211</t>
        </is>
      </c>
      <c r="I145" s="67" t="inlineStr">
        <is>
          <t>Exploring sMRI Biomarkers for Diagnosis of Autism Spectrum Disorders Based on Multi Class Activation Mapping Models</t>
        </is>
      </c>
      <c r="J145" s="68"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s="68" t="inlineStr">
        <is>
          <t>Supervised</t>
        </is>
      </c>
      <c r="L145" s="68" t="inlineStr">
        <is>
          <t>CNN</t>
        </is>
      </c>
      <c r="M145" s="68" t="inlineStr">
        <is>
          <t>Classification (ASD vs control / multi-class)</t>
        </is>
      </c>
      <c r="N145" s="68" t="inlineStr">
        <is>
          <t>Diagnosis</t>
        </is>
      </c>
      <c r="O145" s="68" t="inlineStr">
        <is>
          <t>High</t>
        </is>
      </c>
      <c r="P145" s="68" t="n">
        <v>1</v>
      </c>
      <c r="Q145" s="68" t="n">
        <v>0</v>
      </c>
      <c r="R145" s="68" t="n">
        <v>0</v>
      </c>
      <c r="S145" s="68" t="n">
        <v>0</v>
      </c>
      <c r="T145" s="68" t="n">
        <v>0</v>
      </c>
      <c r="U145" s="68" t="n">
        <v>0</v>
      </c>
      <c r="V145" s="68" t="n">
        <v>0</v>
      </c>
      <c r="W145" s="68" t="n">
        <v>0</v>
      </c>
      <c r="X145" s="68" t="n">
        <v>0</v>
      </c>
      <c r="Y145" s="68" t="n">
        <v>1</v>
      </c>
      <c r="Z145" s="68" t="n">
        <v>0</v>
      </c>
      <c r="AA145" s="68" t="n">
        <v>0</v>
      </c>
      <c r="AB145" s="140" t="n">
        <v>1</v>
      </c>
      <c r="AC145" s="68" t="n"/>
      <c r="AD145" s="68" t="n"/>
      <c r="AE145" s="68" t="n"/>
      <c r="AF145" s="68" t="n"/>
      <c r="AG145" s="68" t="n">
        <v>1</v>
      </c>
      <c r="AH145" s="68" t="n">
        <v>1</v>
      </c>
      <c r="AI145" s="67" t="n"/>
      <c r="AJ145" s="140" t="n"/>
      <c r="AK145" s="140" t="n"/>
      <c r="AL145" s="67" t="inlineStr">
        <is>
          <t>Algoritmo principal no explícito o fuera del codebook; Confirmar algoritmo principal en full-text</t>
        </is>
      </c>
      <c r="AM145" s="68" t="inlineStr">
        <is>
          <t>RA</t>
        </is>
      </c>
      <c r="AN145" s="68" t="inlineStr">
        <is>
          <t>Tomado completo desde archivo RA según asignación</t>
        </is>
      </c>
      <c r="AO145" s="68" t="n">
        <v>0</v>
      </c>
    </row>
    <row r="146" ht="28" customHeight="1">
      <c r="A146" s="138" t="n">
        <v>145</v>
      </c>
      <c r="B146" s="138" t="n">
        <v>157</v>
      </c>
      <c r="C146" s="68" t="inlineStr">
        <is>
          <t>Revisor B</t>
        </is>
      </c>
      <c r="D146" s="68" t="n"/>
      <c r="E146" s="138" t="n">
        <v>2015</v>
      </c>
      <c r="F146" s="68" t="inlineStr">
        <is>
          <t>Señales fisiológicas</t>
        </is>
      </c>
      <c r="G146" s="68" t="inlineStr">
        <is>
          <t>Deep Learning</t>
        </is>
      </c>
      <c r="H146" s="68" t="inlineStr">
        <is>
          <t>https://doi.org/10.1016/j.nicl.2014.12.013</t>
        </is>
      </c>
      <c r="I146" s="67" t="inlineStr">
        <is>
          <t>Functional connectivity classification of autism identifies highly predictive brain features but falls short of biomarker standards</t>
        </is>
      </c>
      <c r="J146" s="68"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s="68" t="inlineStr">
        <is>
          <t>Supervised</t>
        </is>
      </c>
      <c r="L146" s="68" t="inlineStr">
        <is>
          <t>Logistic Regression</t>
        </is>
      </c>
      <c r="M146" s="68" t="inlineStr">
        <is>
          <t>Classification (binary/multi-class; incl. ASD vs control)/ multi-class)</t>
        </is>
      </c>
      <c r="N146" s="68" t="inlineStr">
        <is>
          <t>diagnosis</t>
        </is>
      </c>
      <c r="O146" s="68" t="inlineStr">
        <is>
          <t>high</t>
        </is>
      </c>
      <c r="P146" s="68" t="n">
        <v>1</v>
      </c>
      <c r="Q146" s="68" t="n">
        <v>0</v>
      </c>
      <c r="R146" s="68" t="n">
        <v>0</v>
      </c>
      <c r="S146" s="68" t="n">
        <v>0</v>
      </c>
      <c r="T146" s="68" t="n">
        <v>0</v>
      </c>
      <c r="U146" s="68" t="n">
        <v>1</v>
      </c>
      <c r="V146" s="68" t="n">
        <v>0</v>
      </c>
      <c r="W146" s="68" t="n">
        <v>0</v>
      </c>
      <c r="X146" s="68" t="n">
        <v>0</v>
      </c>
      <c r="Y146" s="68" t="n">
        <v>1</v>
      </c>
      <c r="Z146" s="68" t="n">
        <v>0</v>
      </c>
      <c r="AA146" s="68" t="n">
        <v>0</v>
      </c>
      <c r="AB146" s="140" t="n">
        <v>1</v>
      </c>
      <c r="AC146" s="68" t="n">
        <v>0</v>
      </c>
      <c r="AD146" s="68" t="n">
        <v>0</v>
      </c>
      <c r="AE146" s="68" t="n">
        <v>0</v>
      </c>
      <c r="AF146" s="68" t="n">
        <v>0</v>
      </c>
      <c r="AG146" s="68" t="n">
        <v>1</v>
      </c>
      <c r="AH146" s="68" t="n">
        <v>2</v>
      </c>
      <c r="AI146" s="67" t="n">
        <v>0</v>
      </c>
      <c r="AJ146" s="140" t="n">
        <v>1</v>
      </c>
      <c r="AK146" s="140" t="n">
        <v>0</v>
      </c>
      <c r="AL146" s="67" t="inlineStr">
        <is>
          <t>comparan múltiples algoritmos (RF, KNN, SVM, varias regresiones logísticas, etc.), pero para “main” aquí lo más defendible es Logistic Regression (L2LR) por desempeño consistente.</t>
        </is>
      </c>
      <c r="AM146" s="68" t="inlineStr">
        <is>
          <t>RB</t>
        </is>
      </c>
      <c r="AN146" s="68" t="inlineStr">
        <is>
          <t>Tomado completo desde archivo RB según asignación</t>
        </is>
      </c>
      <c r="AO146" s="68" t="n">
        <v>0</v>
      </c>
    </row>
    <row r="147" ht="28" customHeight="1">
      <c r="A147" s="138" t="n">
        <v>146</v>
      </c>
      <c r="B147" s="138" t="n">
        <v>158</v>
      </c>
      <c r="C147" s="68" t="inlineStr">
        <is>
          <t>Revisor A</t>
        </is>
      </c>
      <c r="D147" s="68" t="inlineStr">
        <is>
          <t>RA</t>
        </is>
      </c>
      <c r="E147" s="138" t="n">
        <v>2022</v>
      </c>
      <c r="F147" s="68" t="inlineStr">
        <is>
          <t>No especificado</t>
        </is>
      </c>
      <c r="G147" s="68" t="inlineStr">
        <is>
          <t>Deep Learning</t>
        </is>
      </c>
      <c r="H147" s="68" t="inlineStr">
        <is>
          <t>https://doi.org/10.1007/978-3-031-13844-7_33</t>
        </is>
      </c>
      <c r="I147" s="67" t="inlineStr">
        <is>
          <t>Graph Convolutional Networks Based on\&amp;#xa0;Relational Attention Mechanism for\&amp;#xa0;Autism Spectrum Disorders Diagnosis</t>
        </is>
      </c>
      <c r="J147" s="68"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s="68" t="inlineStr">
        <is>
          <t>Supervised</t>
        </is>
      </c>
      <c r="L147" s="68" t="inlineStr">
        <is>
          <t>Other / Not clear</t>
        </is>
      </c>
      <c r="M147" s="68" t="inlineStr">
        <is>
          <t>Classification (ASD vs control / multi-class)</t>
        </is>
      </c>
      <c r="N147" s="68" t="inlineStr">
        <is>
          <t>Diagnosis</t>
        </is>
      </c>
      <c r="O147" s="68" t="inlineStr">
        <is>
          <t>High</t>
        </is>
      </c>
      <c r="P147" s="68" t="n">
        <v>1</v>
      </c>
      <c r="Q147" s="68" t="n">
        <v>0</v>
      </c>
      <c r="R147" s="68" t="n">
        <v>0</v>
      </c>
      <c r="S147" s="68" t="n">
        <v>0</v>
      </c>
      <c r="T147" s="68" t="n">
        <v>0</v>
      </c>
      <c r="U147" s="68" t="n">
        <v>0</v>
      </c>
      <c r="V147" s="68" t="n">
        <v>0</v>
      </c>
      <c r="W147" s="68" t="n">
        <v>0</v>
      </c>
      <c r="X147" s="68" t="n">
        <v>0</v>
      </c>
      <c r="Y147" s="68" t="n">
        <v>1</v>
      </c>
      <c r="Z147" s="68" t="n">
        <v>0</v>
      </c>
      <c r="AA147" s="68" t="n">
        <v>0</v>
      </c>
      <c r="AB147" s="140" t="n">
        <v>1</v>
      </c>
      <c r="AC147" s="68" t="n"/>
      <c r="AD147" s="68" t="n"/>
      <c r="AE147" s="68" t="n"/>
      <c r="AF147" s="68" t="n"/>
      <c r="AG147" s="68" t="n">
        <v>1</v>
      </c>
      <c r="AH147" s="68" t="n">
        <v>1</v>
      </c>
      <c r="AI147" s="67" t="n"/>
      <c r="AJ147" s="140" t="n"/>
      <c r="AK147" s="140" t="n"/>
      <c r="AL147" s="67" t="inlineStr">
        <is>
          <t>Algoritmo principal no explícito o fuera del codebook; Confirmar algoritmo principal en full-text; Se comparan varios modelos; se eligió el principal/mejor reportado</t>
        </is>
      </c>
      <c r="AM147" s="68" t="inlineStr">
        <is>
          <t>RA</t>
        </is>
      </c>
      <c r="AN147" s="68" t="inlineStr">
        <is>
          <t>Tomado completo desde archivo RA según asignación</t>
        </is>
      </c>
      <c r="AO147" s="68" t="n">
        <v>0</v>
      </c>
    </row>
    <row r="148" ht="28" customHeight="1">
      <c r="A148" s="138" t="n">
        <v>147</v>
      </c>
      <c r="B148" s="138" t="n">
        <v>159</v>
      </c>
      <c r="C148" s="68" t="inlineStr">
        <is>
          <t>Revisor B</t>
        </is>
      </c>
      <c r="D148" s="68" t="n"/>
      <c r="E148" s="138" t="n">
        <v>2024</v>
      </c>
      <c r="F148" s="68" t="inlineStr">
        <is>
          <t>Señales fisiológicas</t>
        </is>
      </c>
      <c r="G148" s="68" t="inlineStr">
        <is>
          <t>Deep Learning</t>
        </is>
      </c>
      <c r="H148" s="68" t="inlineStr">
        <is>
          <t>https://doi.org/10.1016/j.compbiolchem.2024.108177</t>
        </is>
      </c>
      <c r="I148" s="67" t="inlineStr">
        <is>
          <t>Hybrid similarity based feature selection and cascade deep maxout fuzzy network for Autism Spectrum Disorder detection using EEG signal</t>
        </is>
      </c>
      <c r="J148" s="6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s="68" t="inlineStr">
        <is>
          <t>Supervised</t>
        </is>
      </c>
      <c r="L148" s="68" t="inlineStr">
        <is>
          <t>Other</t>
        </is>
      </c>
      <c r="M148" s="68" t="inlineStr">
        <is>
          <t>Classification (binary/multi-class; incl. ASD vs control)/ multi-class)</t>
        </is>
      </c>
      <c r="N148" s="68" t="inlineStr">
        <is>
          <t>diagnosis</t>
        </is>
      </c>
      <c r="O148" s="68" t="inlineStr">
        <is>
          <t>high</t>
        </is>
      </c>
      <c r="P148" s="68" t="n">
        <v>0</v>
      </c>
      <c r="Q148" s="68" t="n">
        <v>0</v>
      </c>
      <c r="R148" s="68" t="n">
        <v>0</v>
      </c>
      <c r="S148" s="68" t="n">
        <v>0</v>
      </c>
      <c r="T148" s="68" t="n">
        <v>1</v>
      </c>
      <c r="U148" s="68" t="n">
        <v>0</v>
      </c>
      <c r="V148" s="68" t="n">
        <v>0</v>
      </c>
      <c r="W148" s="68" t="n">
        <v>0</v>
      </c>
      <c r="X148" s="68" t="n">
        <v>0</v>
      </c>
      <c r="Y148" s="68" t="n">
        <v>1</v>
      </c>
      <c r="Z148" s="68" t="n">
        <v>0</v>
      </c>
      <c r="AA148" s="68" t="n">
        <v>0</v>
      </c>
      <c r="AB148" s="140" t="n">
        <v>1</v>
      </c>
      <c r="AC148" s="68" t="n">
        <v>0</v>
      </c>
      <c r="AD148" s="68" t="n">
        <v>0</v>
      </c>
      <c r="AE148" s="68" t="n">
        <v>0</v>
      </c>
      <c r="AF148" s="68" t="n">
        <v>0</v>
      </c>
      <c r="AG148" s="68" t="n">
        <v>0</v>
      </c>
      <c r="AH148" s="68" t="n">
        <v>1</v>
      </c>
      <c r="AI148" s="67" t="n">
        <v>0</v>
      </c>
      <c r="AJ148" s="140" t="n">
        <v>1</v>
      </c>
      <c r="AK148" s="140" t="n">
        <v>0</v>
      </c>
      <c r="AL148" s="67" t="inlineStr">
        <is>
          <t>Cascade Deep Maxout Fuzzy Network (DMN + neuro-fuzzy), con feature selection por medidas de similitud</t>
        </is>
      </c>
      <c r="AM148" s="68" t="inlineStr">
        <is>
          <t>RB</t>
        </is>
      </c>
      <c r="AN148" s="68" t="inlineStr">
        <is>
          <t>Tomado completo desde archivo RB según asignación</t>
        </is>
      </c>
      <c r="AO148" s="68" t="n">
        <v>0</v>
      </c>
    </row>
    <row r="149" ht="28" customHeight="1">
      <c r="A149" s="138" t="n">
        <v>148</v>
      </c>
      <c r="B149" s="138" t="n">
        <v>160</v>
      </c>
      <c r="C149" s="68" t="inlineStr">
        <is>
          <t>Revisor B</t>
        </is>
      </c>
      <c r="D149" s="68" t="n"/>
      <c r="E149" s="138" t="n">
        <v>2022</v>
      </c>
      <c r="F149" s="68" t="inlineStr">
        <is>
          <t>Texto · NLP</t>
        </is>
      </c>
      <c r="G149" s="68" t="inlineStr">
        <is>
          <t>Deep Learning</t>
        </is>
      </c>
      <c r="H149" s="68" t="inlineStr">
        <is>
          <t>https://doi.org/10.1002/AUR.2622</t>
        </is>
      </c>
      <c r="I149" s="67" t="inlineStr">
        <is>
          <t>Imputing cognitive impairment in SPARK, a large autism cohort</t>
        </is>
      </c>
      <c r="J149" s="68"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s="68" t="inlineStr">
        <is>
          <t>Supervised</t>
        </is>
      </c>
      <c r="L149" s="68" t="inlineStr">
        <is>
          <t>Logistic Regression</t>
        </is>
      </c>
      <c r="M149" s="68" t="inlineStr">
        <is>
          <t>Cognitive impairment imputation / clinical characterization</t>
        </is>
      </c>
      <c r="N149" s="68" t="inlineStr">
        <is>
          <t>Monitoring/intervention</t>
        </is>
      </c>
      <c r="O149" s="68" t="inlineStr">
        <is>
          <t>high</t>
        </is>
      </c>
      <c r="P149" s="68" t="n">
        <v>0</v>
      </c>
      <c r="Q149" s="68" t="n">
        <v>0</v>
      </c>
      <c r="R149" s="68" t="n">
        <v>1</v>
      </c>
      <c r="S149" s="68" t="n">
        <v>0</v>
      </c>
      <c r="T149" s="68" t="n">
        <v>0</v>
      </c>
      <c r="U149" s="68" t="n">
        <v>0</v>
      </c>
      <c r="V149" s="68" t="n">
        <v>0</v>
      </c>
      <c r="W149" s="68" t="n">
        <v>0</v>
      </c>
      <c r="X149" s="68" t="n">
        <v>0</v>
      </c>
      <c r="Y149" s="68" t="n">
        <v>0</v>
      </c>
      <c r="Z149" s="68" t="n">
        <v>0</v>
      </c>
      <c r="AA149" s="68" t="n">
        <v>1</v>
      </c>
      <c r="AB149" s="140" t="n">
        <v>1</v>
      </c>
      <c r="AC149" s="68" t="n">
        <v>0</v>
      </c>
      <c r="AD149" s="68" t="n">
        <v>0</v>
      </c>
      <c r="AE149" s="68" t="n">
        <v>0</v>
      </c>
      <c r="AF149" s="68" t="n">
        <v>0</v>
      </c>
      <c r="AG149" s="68" t="n">
        <v>0</v>
      </c>
      <c r="AH149" s="68" t="n">
        <v>1</v>
      </c>
      <c r="AI149" s="67" t="n">
        <v>0</v>
      </c>
      <c r="AJ149" s="140" t="n">
        <v>1</v>
      </c>
      <c r="AK149" s="140" t="n">
        <v>0</v>
      </c>
      <c r="AL149" s="67" t="inlineStr">
        <is>
          <t>el modelo no busca detectar ASD vs no-ASD; trabaja dentro de una cohorte ASD para imputar/estimar capacidad cognitiva / impairment (FSIQ y umbrales). Eso no cae limpio en Prescreening/Screening/Diagnosis/Prognosis/Monitoring de ASD.</t>
        </is>
      </c>
      <c r="AM149" s="68" t="inlineStr">
        <is>
          <t>RB</t>
        </is>
      </c>
      <c r="AN149" s="68" t="inlineStr">
        <is>
          <t>Tomado completo desde archivo RB según asignación</t>
        </is>
      </c>
      <c r="AO149" s="68" t="n">
        <v>0</v>
      </c>
    </row>
    <row r="150" ht="28" customHeight="1">
      <c r="A150" s="138" t="n">
        <v>149</v>
      </c>
      <c r="B150" s="138" t="n">
        <v>162</v>
      </c>
      <c r="C150" s="68" t="inlineStr">
        <is>
          <t>Revisor B</t>
        </is>
      </c>
      <c r="D150" s="68" t="n"/>
      <c r="E150" s="138" t="n">
        <v>2023</v>
      </c>
      <c r="F150" s="68" t="inlineStr">
        <is>
          <t>Texto · NLP</t>
        </is>
      </c>
      <c r="G150" s="68" t="inlineStr">
        <is>
          <t>Machine Learning</t>
        </is>
      </c>
      <c r="H150" s="68" t="inlineStr">
        <is>
          <t>https://doi.org/10.1002/9781119896838.CH18</t>
        </is>
      </c>
      <c r="I150" s="67" t="inlineStr">
        <is>
          <t>Machine Learning in ASD: An Intensive Study of Automated Disease Prediction System</t>
        </is>
      </c>
      <c r="J150" s="68"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s="68" t="n"/>
      <c r="L150" s="68" t="n"/>
      <c r="M150" s="68" t="inlineStr">
        <is>
          <t>Classification / diagnostic prediction</t>
        </is>
      </c>
      <c r="N150" s="68" t="inlineStr">
        <is>
          <t>Diagnosis</t>
        </is>
      </c>
      <c r="O150" s="68" t="n"/>
      <c r="P150" s="68" t="n"/>
      <c r="Q150" s="68" t="n"/>
      <c r="R150" s="68" t="n"/>
      <c r="S150" s="68" t="n"/>
      <c r="T150" s="68" t="n"/>
      <c r="U150" s="68" t="n"/>
      <c r="V150" s="68" t="n"/>
      <c r="W150" s="68" t="n">
        <v>0</v>
      </c>
      <c r="X150" s="68" t="n">
        <v>0</v>
      </c>
      <c r="Y150" s="68" t="n">
        <v>1</v>
      </c>
      <c r="Z150" s="68" t="n">
        <v>0</v>
      </c>
      <c r="AA150" s="68" t="n">
        <v>0</v>
      </c>
      <c r="AB150" s="140" t="n">
        <v>1</v>
      </c>
      <c r="AC150" s="68" t="n">
        <v>0</v>
      </c>
      <c r="AD150" s="68" t="n">
        <v>0</v>
      </c>
      <c r="AE150" s="68" t="n">
        <v>0</v>
      </c>
      <c r="AF150" s="68" t="n">
        <v>0</v>
      </c>
      <c r="AG150" s="68" t="n"/>
      <c r="AH150" s="68" t="n"/>
      <c r="AI150" s="67" t="n"/>
      <c r="AJ150" s="140" t="n">
        <v>1</v>
      </c>
      <c r="AK150" s="140" t="n"/>
      <c r="AL150" s="67" t="inlineStr">
        <is>
          <t>Sin señal explícita Q3 en título/abstract.</t>
        </is>
      </c>
      <c r="AM150" s="68" t="inlineStr">
        <is>
          <t>RA_fallback</t>
        </is>
      </c>
      <c r="AN150" s="68" t="inlineStr">
        <is>
          <t>Fallback a RA porque el ID no está en RB</t>
        </is>
      </c>
      <c r="AO150" s="68" t="n">
        <v>1</v>
      </c>
    </row>
    <row r="151" ht="28" customHeight="1">
      <c r="A151" s="138" t="n">
        <v>150</v>
      </c>
      <c r="B151" s="138" t="n">
        <v>163</v>
      </c>
      <c r="C151" s="68" t="inlineStr">
        <is>
          <t>Revisor A</t>
        </is>
      </c>
      <c r="D151" s="68" t="inlineStr">
        <is>
          <t>RA</t>
        </is>
      </c>
      <c r="E151" s="138" t="n">
        <v>2020</v>
      </c>
      <c r="F151" s="68" t="inlineStr">
        <is>
          <t>Imagen</t>
        </is>
      </c>
      <c r="G151" s="68" t="inlineStr">
        <is>
          <t>Deep Learning</t>
        </is>
      </c>
      <c r="H151" s="68" t="inlineStr">
        <is>
          <t>https://doi.org/10.1155/2020/1357853</t>
        </is>
      </c>
      <c r="I151" s="67" t="inlineStr">
        <is>
          <t>Multichannel Deep Attention Neural Networks for the Classification of Autism Spectrum Disorder Using Neuroimaging and Personal Characteristic Data</t>
        </is>
      </c>
      <c r="J151" s="68"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s="68" t="inlineStr">
        <is>
          <t>Supervised</t>
        </is>
      </c>
      <c r="L151" s="68" t="inlineStr">
        <is>
          <t>Other / Not clear</t>
        </is>
      </c>
      <c r="M151" s="68" t="inlineStr">
        <is>
          <t>Classification (ASD vs control / multi-class)</t>
        </is>
      </c>
      <c r="N151" s="68" t="inlineStr">
        <is>
          <t>Diagnosis</t>
        </is>
      </c>
      <c r="O151" s="68" t="inlineStr">
        <is>
          <t>High</t>
        </is>
      </c>
      <c r="P151" s="68" t="n">
        <v>1</v>
      </c>
      <c r="Q151" s="68" t="n">
        <v>0</v>
      </c>
      <c r="R151" s="68" t="n">
        <v>0</v>
      </c>
      <c r="S151" s="68" t="n">
        <v>0</v>
      </c>
      <c r="T151" s="68" t="n">
        <v>1</v>
      </c>
      <c r="U151" s="68" t="n">
        <v>0</v>
      </c>
      <c r="V151" s="68" t="n">
        <v>0</v>
      </c>
      <c r="W151" s="68" t="n">
        <v>0</v>
      </c>
      <c r="X151" s="68" t="n">
        <v>0</v>
      </c>
      <c r="Y151" s="68" t="n">
        <v>1</v>
      </c>
      <c r="Z151" s="68" t="n">
        <v>0</v>
      </c>
      <c r="AA151" s="68" t="n">
        <v>0</v>
      </c>
      <c r="AB151" s="140" t="n">
        <v>1</v>
      </c>
      <c r="AC151" s="68" t="n"/>
      <c r="AD151" s="68" t="n"/>
      <c r="AE151" s="68" t="n"/>
      <c r="AF151" s="68" t="n"/>
      <c r="AG151" s="68" t="n">
        <v>1</v>
      </c>
      <c r="AH151" s="68" t="n">
        <v>2</v>
      </c>
      <c r="AI151" s="67" t="n"/>
      <c r="AJ151" s="140" t="n"/>
      <c r="AK151" s="140" t="n"/>
      <c r="AL151" s="67" t="inlineStr">
        <is>
          <t>Algoritmo principal no explícito o fuera del codebook; Confirmar algoritmo principal en full-text</t>
        </is>
      </c>
      <c r="AM151" s="68" t="inlineStr">
        <is>
          <t>RA</t>
        </is>
      </c>
      <c r="AN151" s="68" t="inlineStr">
        <is>
          <t>Tomado completo desde archivo RA según asignación</t>
        </is>
      </c>
      <c r="AO151" s="68" t="n">
        <v>0</v>
      </c>
    </row>
    <row r="152" ht="28" customHeight="1">
      <c r="A152" s="138" t="n">
        <v>151</v>
      </c>
      <c r="B152" s="138" t="n">
        <v>164</v>
      </c>
      <c r="C152" s="68" t="inlineStr">
        <is>
          <t>Revisor B</t>
        </is>
      </c>
      <c r="D152" s="68" t="n"/>
      <c r="E152" s="138" t="n">
        <v>2024</v>
      </c>
      <c r="F152" s="68" t="inlineStr">
        <is>
          <t>Señales fisiológicas</t>
        </is>
      </c>
      <c r="G152" s="68" t="inlineStr">
        <is>
          <t>Machine Learning</t>
        </is>
      </c>
      <c r="H152" s="68" t="inlineStr">
        <is>
          <t>https://doi.org/10.1007/s13246-023-01350-4</t>
        </is>
      </c>
      <c r="I152" s="67" t="inlineStr">
        <is>
          <t>Multimodal Kernel-based discriminant correlation analysis data-fusion approach: an automated autism spectrum disorder diagnostic system</t>
        </is>
      </c>
      <c r="J152" s="68"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s="68" t="inlineStr">
        <is>
          <t>Supervised</t>
        </is>
      </c>
      <c r="L152" s="68" t="inlineStr">
        <is>
          <t>SVM</t>
        </is>
      </c>
      <c r="M152" s="68" t="inlineStr">
        <is>
          <t>Classification (binary/multi-class; incl. ASD vs control)/ multi-class)</t>
        </is>
      </c>
      <c r="N152" s="68" t="inlineStr">
        <is>
          <t>Diagnosis</t>
        </is>
      </c>
      <c r="O152" s="68" t="inlineStr">
        <is>
          <t>high</t>
        </is>
      </c>
      <c r="P152" s="68" t="n">
        <v>0</v>
      </c>
      <c r="Q152" s="68" t="n">
        <v>1</v>
      </c>
      <c r="R152" s="68" t="n">
        <v>0</v>
      </c>
      <c r="S152" s="68" t="n">
        <v>0</v>
      </c>
      <c r="T152" s="68" t="n">
        <v>1</v>
      </c>
      <c r="U152" s="68" t="n">
        <v>0</v>
      </c>
      <c r="V152" s="68" t="n">
        <v>0</v>
      </c>
      <c r="W152" s="68" t="n">
        <v>0</v>
      </c>
      <c r="X152" s="68" t="n">
        <v>1</v>
      </c>
      <c r="Y152" s="68" t="n">
        <v>1</v>
      </c>
      <c r="Z152" s="68" t="n">
        <v>1</v>
      </c>
      <c r="AA152" s="68" t="n">
        <v>1</v>
      </c>
      <c r="AB152" s="140" t="n">
        <v>1</v>
      </c>
      <c r="AC152" s="68" t="n">
        <v>0</v>
      </c>
      <c r="AD152" s="68" t="n">
        <v>0</v>
      </c>
      <c r="AE152" s="68" t="n">
        <v>0</v>
      </c>
      <c r="AF152" s="68" t="n">
        <v>0</v>
      </c>
      <c r="AG152" s="68" t="n">
        <v>0</v>
      </c>
      <c r="AH152" s="68" t="n">
        <v>2</v>
      </c>
      <c r="AI152" s="67" t="n">
        <v>0</v>
      </c>
      <c r="AJ152" s="140" t="n">
        <v>1</v>
      </c>
      <c r="AK152" s="140" t="n">
        <v>0</v>
      </c>
      <c r="AL152" s="67" t="inlineStr">
        <is>
          <t>Fusión MKDCA + SVM; multimodal EEG+eye-tracking+computational”.</t>
        </is>
      </c>
      <c r="AM152" s="68" t="inlineStr">
        <is>
          <t>RB</t>
        </is>
      </c>
      <c r="AN152" s="68" t="inlineStr">
        <is>
          <t>Tomado completo desde archivo RB según asignación</t>
        </is>
      </c>
      <c r="AO152" s="68" t="n">
        <v>0</v>
      </c>
    </row>
    <row r="153" ht="28" customHeight="1">
      <c r="A153" s="138" t="n">
        <v>152</v>
      </c>
      <c r="B153" s="138" t="n">
        <v>165</v>
      </c>
      <c r="C153" s="68" t="inlineStr">
        <is>
          <t>Revisor B</t>
        </is>
      </c>
      <c r="D153" s="68" t="n"/>
      <c r="E153" s="138" t="n">
        <v>2019</v>
      </c>
      <c r="F153" s="68" t="inlineStr">
        <is>
          <t>Señales fisiológicas</t>
        </is>
      </c>
      <c r="G153" s="68" t="inlineStr">
        <is>
          <t>Deep Learning</t>
        </is>
      </c>
      <c r="H153" s="68" t="inlineStr">
        <is>
          <t>https://doi.org/10.1136/bmjopen-2018-026226</t>
        </is>
      </c>
      <c r="I153" s="67" t="inlineStr">
        <is>
          <t>Phase 3 diagnostic evaluation of a smart tablet serious game to identify autism in 760 children 3-5 years old in Sweden and the United Kingdom</t>
        </is>
      </c>
      <c r="J153" s="68"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s="68" t="inlineStr">
        <is>
          <t>Supervised</t>
        </is>
      </c>
      <c r="L153" s="68" t="inlineStr">
        <is>
          <t>Other</t>
        </is>
      </c>
      <c r="M153" s="68" t="inlineStr">
        <is>
          <t>Classification (binary/multi-class; incl. ASD vs control)/ multi-class)</t>
        </is>
      </c>
      <c r="N153" s="68" t="inlineStr">
        <is>
          <t>diagnosis</t>
        </is>
      </c>
      <c r="O153" s="68" t="inlineStr">
        <is>
          <t>high</t>
        </is>
      </c>
      <c r="P153" s="68" t="n">
        <v>0</v>
      </c>
      <c r="Q153" s="68" t="n">
        <v>0</v>
      </c>
      <c r="R153" s="68" t="n">
        <v>1</v>
      </c>
      <c r="S153" s="68" t="n">
        <v>0</v>
      </c>
      <c r="T153" s="68" t="n">
        <v>0</v>
      </c>
      <c r="U153" s="68" t="n">
        <v>0</v>
      </c>
      <c r="V153" s="68" t="n">
        <v>0</v>
      </c>
      <c r="W153" s="68" t="n">
        <v>0</v>
      </c>
      <c r="X153" s="68" t="n">
        <v>0</v>
      </c>
      <c r="Y153" s="68" t="n">
        <v>1</v>
      </c>
      <c r="Z153" s="68" t="n">
        <v>0</v>
      </c>
      <c r="AA153" s="68" t="n">
        <v>1</v>
      </c>
      <c r="AB153" s="140" t="n">
        <v>1</v>
      </c>
      <c r="AC153" s="68" t="n">
        <v>0</v>
      </c>
      <c r="AD153" s="68" t="n">
        <v>0</v>
      </c>
      <c r="AE153" s="68" t="n">
        <v>0</v>
      </c>
      <c r="AF153" s="68" t="n">
        <v>0</v>
      </c>
      <c r="AG153" s="68" t="n">
        <v>0</v>
      </c>
      <c r="AH153" s="68" t="n">
        <v>1</v>
      </c>
      <c r="AI153" s="67" t="n">
        <v>0</v>
      </c>
      <c r="AJ153" s="140" t="n">
        <v>0</v>
      </c>
      <c r="AK153" s="140" t="n">
        <v>0</v>
      </c>
      <c r="AL153" s="67" t="n"/>
      <c r="AM153" s="68" t="inlineStr">
        <is>
          <t>RB</t>
        </is>
      </c>
      <c r="AN153" s="68" t="inlineStr">
        <is>
          <t>Tomado completo desde archivo RB según asignación</t>
        </is>
      </c>
      <c r="AO153" s="68" t="n">
        <v>0</v>
      </c>
    </row>
    <row r="154" ht="28" customHeight="1">
      <c r="A154" s="138" t="n">
        <v>153</v>
      </c>
      <c r="B154" s="138" t="n">
        <v>166</v>
      </c>
      <c r="C154" s="68" t="inlineStr">
        <is>
          <t>Revisor A</t>
        </is>
      </c>
      <c r="D154" s="68" t="inlineStr">
        <is>
          <t>RA</t>
        </is>
      </c>
      <c r="E154" s="138" t="n">
        <v>2020</v>
      </c>
      <c r="F154" s="68" t="inlineStr">
        <is>
          <t>Imagen</t>
        </is>
      </c>
      <c r="G154" s="68" t="inlineStr">
        <is>
          <t>Híbrido</t>
        </is>
      </c>
      <c r="H154" s="68" t="inlineStr">
        <is>
          <t>https://doi.org/10.1108/LHT-08-2019-0176</t>
        </is>
      </c>
      <c r="I154" s="67" t="inlineStr">
        <is>
          <t>Research and development of autism diagnosis information system based on deep convolution neural network and facial expression data</t>
        </is>
      </c>
      <c r="J154" s="68"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s="68" t="inlineStr">
        <is>
          <t>Supervised</t>
        </is>
      </c>
      <c r="L154" s="68" t="inlineStr">
        <is>
          <t>CNN</t>
        </is>
      </c>
      <c r="M154" s="68" t="inlineStr">
        <is>
          <t>Classification (ASD vs control / multi-class)</t>
        </is>
      </c>
      <c r="N154" s="68" t="inlineStr">
        <is>
          <t>Screening</t>
        </is>
      </c>
      <c r="O154" s="68" t="inlineStr">
        <is>
          <t>High</t>
        </is>
      </c>
      <c r="P154" s="68" t="n">
        <v>0</v>
      </c>
      <c r="Q154" s="68" t="n">
        <v>0</v>
      </c>
      <c r="R154" s="68" t="n">
        <v>1</v>
      </c>
      <c r="S154" s="68" t="n">
        <v>0</v>
      </c>
      <c r="T154" s="68" t="n">
        <v>0</v>
      </c>
      <c r="U154" s="68" t="n">
        <v>0</v>
      </c>
      <c r="V154" s="68" t="n">
        <v>0</v>
      </c>
      <c r="W154" s="68" t="n">
        <v>0</v>
      </c>
      <c r="X154" s="68" t="n">
        <v>1</v>
      </c>
      <c r="Y154" s="68" t="n">
        <v>0</v>
      </c>
      <c r="Z154" s="68" t="n">
        <v>0</v>
      </c>
      <c r="AA154" s="68" t="n">
        <v>0</v>
      </c>
      <c r="AB154" s="140" t="n">
        <v>1</v>
      </c>
      <c r="AC154" s="68" t="n"/>
      <c r="AD154" s="68" t="n"/>
      <c r="AE154" s="68" t="n"/>
      <c r="AF154" s="68" t="n"/>
      <c r="AG154" s="68" t="n">
        <v>0</v>
      </c>
      <c r="AH154" s="68" t="n">
        <v>1</v>
      </c>
      <c r="AI154" s="67" t="n"/>
      <c r="AJ154" s="140" t="n"/>
      <c r="AK154" s="140" t="n"/>
      <c r="AL154" s="67" t="n"/>
      <c r="AM154" s="68" t="inlineStr">
        <is>
          <t>RA</t>
        </is>
      </c>
      <c r="AN154" s="68" t="inlineStr">
        <is>
          <t>Tomado completo desde archivo RA según asignación</t>
        </is>
      </c>
      <c r="AO154" s="68" t="n">
        <v>0</v>
      </c>
    </row>
    <row r="155" ht="28" customHeight="1">
      <c r="A155" s="138" t="n">
        <v>154</v>
      </c>
      <c r="B155" s="138" t="n">
        <v>168</v>
      </c>
      <c r="C155" s="68" t="inlineStr">
        <is>
          <t>Revisor A</t>
        </is>
      </c>
      <c r="D155" s="68" t="inlineStr">
        <is>
          <t>RA</t>
        </is>
      </c>
      <c r="E155" s="138" t="n">
        <v>2023</v>
      </c>
      <c r="F155" s="68" t="inlineStr">
        <is>
          <t>Imagen</t>
        </is>
      </c>
      <c r="G155" s="68" t="inlineStr">
        <is>
          <t>Deep Learning</t>
        </is>
      </c>
      <c r="H155" s="68" t="inlineStr">
        <is>
          <t>https://doi.org/10.1145/3539226</t>
        </is>
      </c>
      <c r="I155" s="67" t="inlineStr">
        <is>
          <t>Stratification of Children with Autism Spectrum Disorder Through Fusion of Temporal Information in Eye-gaze Scan-Paths</t>
        </is>
      </c>
      <c r="J155" s="68"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s="68" t="inlineStr">
        <is>
          <t>Supervised</t>
        </is>
      </c>
      <c r="L155" s="68" t="inlineStr">
        <is>
          <t>CNN</t>
        </is>
      </c>
      <c r="M155" s="68" t="inlineStr">
        <is>
          <t>Classification (ASD vs control / multi-class)</t>
        </is>
      </c>
      <c r="N155" s="68" t="inlineStr">
        <is>
          <t>Diagnosis</t>
        </is>
      </c>
      <c r="O155" s="68" t="inlineStr">
        <is>
          <t>High</t>
        </is>
      </c>
      <c r="P155" s="68" t="n">
        <v>0</v>
      </c>
      <c r="Q155" s="68" t="n">
        <v>0</v>
      </c>
      <c r="R155" s="68" t="n">
        <v>1</v>
      </c>
      <c r="S155" s="68" t="n">
        <v>0</v>
      </c>
      <c r="T155" s="68" t="n">
        <v>0</v>
      </c>
      <c r="U155" s="68" t="n">
        <v>0</v>
      </c>
      <c r="V155" s="68" t="n">
        <v>0</v>
      </c>
      <c r="W155" s="68" t="n">
        <v>0</v>
      </c>
      <c r="X155" s="68" t="n">
        <v>0</v>
      </c>
      <c r="Y155" s="68" t="n">
        <v>1</v>
      </c>
      <c r="Z155" s="68" t="n">
        <v>0</v>
      </c>
      <c r="AA155" s="68" t="n">
        <v>0</v>
      </c>
      <c r="AB155" s="140" t="n">
        <v>1</v>
      </c>
      <c r="AC155" s="68" t="n"/>
      <c r="AD155" s="68" t="n"/>
      <c r="AE155" s="68" t="n"/>
      <c r="AF155" s="68" t="n"/>
      <c r="AG155" s="68" t="n">
        <v>1</v>
      </c>
      <c r="AH155" s="68" t="n">
        <v>1</v>
      </c>
      <c r="AI155" s="67" t="n"/>
      <c r="AJ155" s="140" t="n"/>
      <c r="AK155" s="140" t="n"/>
      <c r="AL155" s="67" t="inlineStr">
        <is>
          <t>Estratificación de niños con ASD usando trayectorias de eye-gaze; confirmar si el objetivo es subtipado vs clasificación.</t>
        </is>
      </c>
      <c r="AM155" s="68" t="inlineStr">
        <is>
          <t>RA</t>
        </is>
      </c>
      <c r="AN155" s="68" t="inlineStr">
        <is>
          <t>Tomado completo desde archivo RA según asignación</t>
        </is>
      </c>
      <c r="AO155" s="68" t="n">
        <v>0</v>
      </c>
    </row>
    <row r="156" ht="28" customHeight="1">
      <c r="A156" s="138" t="n">
        <v>155</v>
      </c>
      <c r="B156" s="138" t="n">
        <v>169</v>
      </c>
      <c r="C156" s="68" t="inlineStr">
        <is>
          <t>Revisor A</t>
        </is>
      </c>
      <c r="D156" s="68" t="inlineStr">
        <is>
          <t>RA</t>
        </is>
      </c>
      <c r="E156" s="138" t="n">
        <v>2022</v>
      </c>
      <c r="F156" s="68" t="inlineStr">
        <is>
          <t>Imagen</t>
        </is>
      </c>
      <c r="G156" s="68" t="inlineStr">
        <is>
          <t>Deep Learning</t>
        </is>
      </c>
      <c r="H156" s="68" t="inlineStr">
        <is>
          <t>https://doi.org/10.2196/33771</t>
        </is>
      </c>
      <c r="I156" s="67" t="inlineStr">
        <is>
          <t>The Classification of Abnormal Hand Movement to Aid in Autism Detection: Machine Learning Study</t>
        </is>
      </c>
      <c r="J156" s="68"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s="68" t="inlineStr">
        <is>
          <t>Supervised</t>
        </is>
      </c>
      <c r="L156" s="68" t="inlineStr">
        <is>
          <t>CNN</t>
        </is>
      </c>
      <c r="M156" s="68" t="inlineStr">
        <is>
          <t>Classification (ASD vs control / multi-class)</t>
        </is>
      </c>
      <c r="N156" s="68" t="inlineStr">
        <is>
          <t>Screening</t>
        </is>
      </c>
      <c r="O156" s="68" t="inlineStr">
        <is>
          <t>High</t>
        </is>
      </c>
      <c r="P156" s="68" t="n">
        <v>0</v>
      </c>
      <c r="Q156" s="68" t="n">
        <v>0</v>
      </c>
      <c r="R156" s="68" t="n">
        <v>1</v>
      </c>
      <c r="S156" s="68" t="n">
        <v>0</v>
      </c>
      <c r="T156" s="68" t="n">
        <v>0</v>
      </c>
      <c r="U156" s="68" t="n">
        <v>0</v>
      </c>
      <c r="V156" s="68" t="n">
        <v>0</v>
      </c>
      <c r="W156" s="68" t="n">
        <v>0</v>
      </c>
      <c r="X156" s="68" t="n">
        <v>1</v>
      </c>
      <c r="Y156" s="68" t="n">
        <v>0</v>
      </c>
      <c r="Z156" s="68" t="n">
        <v>0</v>
      </c>
      <c r="AA156" s="68" t="n">
        <v>0</v>
      </c>
      <c r="AB156" s="140" t="n">
        <v>1</v>
      </c>
      <c r="AC156" s="68" t="n"/>
      <c r="AD156" s="68" t="n"/>
      <c r="AE156" s="68" t="n"/>
      <c r="AF156" s="68" t="n"/>
      <c r="AG156" s="68" t="n">
        <v>0</v>
      </c>
      <c r="AH156" s="68" t="n">
        <v>1</v>
      </c>
      <c r="AI156" s="67" t="n"/>
      <c r="AJ156" s="140" t="n"/>
      <c r="AK156" s="140" t="n"/>
      <c r="AL156" s="67" t="n"/>
      <c r="AM156" s="68" t="inlineStr">
        <is>
          <t>RA</t>
        </is>
      </c>
      <c r="AN156" s="68" t="inlineStr">
        <is>
          <t>Tomado completo desde archivo RA según asignación</t>
        </is>
      </c>
      <c r="AO156" s="68" t="n">
        <v>0</v>
      </c>
    </row>
    <row r="157" ht="28" customHeight="1">
      <c r="A157" s="138" t="n">
        <v>156</v>
      </c>
      <c r="B157" s="138" t="n">
        <v>170</v>
      </c>
      <c r="C157" s="68" t="inlineStr">
        <is>
          <t>Revisor A</t>
        </is>
      </c>
      <c r="D157" s="68" t="inlineStr">
        <is>
          <t>RA</t>
        </is>
      </c>
      <c r="E157" s="138" t="n">
        <v>2020</v>
      </c>
      <c r="F157" s="68" t="inlineStr">
        <is>
          <t>Imagen</t>
        </is>
      </c>
      <c r="G157" s="68" t="inlineStr">
        <is>
          <t>Híbrido</t>
        </is>
      </c>
      <c r="H157" s="68" t="inlineStr">
        <is>
          <t>https://doi.org/10.2196/15767</t>
        </is>
      </c>
      <c r="I157" s="67" t="inlineStr">
        <is>
          <t>The development of a practical artificial intelligence tool for diagnosing and evaluating autism spectrum disorder: Multicenter study</t>
        </is>
      </c>
      <c r="J157" s="68"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s="68" t="inlineStr">
        <is>
          <t>Supervised</t>
        </is>
      </c>
      <c r="L157" s="68" t="inlineStr">
        <is>
          <t>Naive Bayes</t>
        </is>
      </c>
      <c r="M157" s="68" t="inlineStr">
        <is>
          <t>Classification (ASD vs control / multi-class)</t>
        </is>
      </c>
      <c r="N157" s="68" t="inlineStr">
        <is>
          <t>Diagnosis</t>
        </is>
      </c>
      <c r="O157" s="68" t="inlineStr">
        <is>
          <t>High</t>
        </is>
      </c>
      <c r="P157" s="68" t="n">
        <v>1</v>
      </c>
      <c r="Q157" s="68" t="n">
        <v>0</v>
      </c>
      <c r="R157" s="68" t="n">
        <v>0</v>
      </c>
      <c r="S157" s="68" t="n">
        <v>0</v>
      </c>
      <c r="T157" s="68" t="n">
        <v>0</v>
      </c>
      <c r="U157" s="68" t="n">
        <v>0</v>
      </c>
      <c r="V157" s="68" t="n">
        <v>0</v>
      </c>
      <c r="W157" s="68" t="n">
        <v>0</v>
      </c>
      <c r="X157" s="68" t="n">
        <v>0</v>
      </c>
      <c r="Y157" s="68" t="n">
        <v>1</v>
      </c>
      <c r="Z157" s="68" t="n">
        <v>0</v>
      </c>
      <c r="AA157" s="68" t="n">
        <v>0</v>
      </c>
      <c r="AB157" s="140" t="n">
        <v>1</v>
      </c>
      <c r="AC157" s="68" t="n"/>
      <c r="AD157" s="68" t="n"/>
      <c r="AE157" s="68" t="n"/>
      <c r="AF157" s="68" t="n"/>
      <c r="AG157" s="68" t="n">
        <v>1</v>
      </c>
      <c r="AH157" s="68" t="n">
        <v>1</v>
      </c>
      <c r="AI157" s="67" t="n"/>
      <c r="AJ157" s="140" t="n"/>
      <c r="AK157" s="140" t="n"/>
      <c r="AL157" s="67" t="inlineStr">
        <is>
          <t>Algoritmo principal no explícito o fuera del codebook; Confirmar algoritmo principal en full-text; Se comparan varios modelos; se eligió el principal/mejor reportado</t>
        </is>
      </c>
      <c r="AM157" s="68" t="inlineStr">
        <is>
          <t>RA</t>
        </is>
      </c>
      <c r="AN157" s="68" t="inlineStr">
        <is>
          <t>Tomado completo desde archivo RA según asignación</t>
        </is>
      </c>
      <c r="AO157" s="68" t="n">
        <v>0</v>
      </c>
    </row>
    <row r="158" ht="28" customHeight="1">
      <c r="A158" s="138" t="n">
        <v>157</v>
      </c>
      <c r="B158" s="138" t="n">
        <v>171</v>
      </c>
      <c r="C158" s="68" t="inlineStr">
        <is>
          <t>Revisor A</t>
        </is>
      </c>
      <c r="D158" s="68" t="inlineStr">
        <is>
          <t>RA</t>
        </is>
      </c>
      <c r="E158" s="138" t="n">
        <v>2016</v>
      </c>
      <c r="F158" s="68" t="inlineStr">
        <is>
          <t>Señales fisiológicas</t>
        </is>
      </c>
      <c r="G158" s="68" t="inlineStr">
        <is>
          <t>Machine Learning</t>
        </is>
      </c>
      <c r="H158" s="68" t="inlineStr">
        <is>
          <t>https://doi.org/10.1038/srep31107</t>
        </is>
      </c>
      <c r="I158" s="67" t="inlineStr">
        <is>
          <t>Toward the Autism Motor Signature: Gesture patterns during smart tablet gameplay identify children with autism</t>
        </is>
      </c>
      <c r="J158" s="6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s="68" t="inlineStr">
        <is>
          <t>Supervised</t>
        </is>
      </c>
      <c r="L158" s="68" t="inlineStr">
        <is>
          <t>Other / Not clear</t>
        </is>
      </c>
      <c r="M158" s="68" t="inlineStr">
        <is>
          <t>Classification (ASD vs control / multi-class)</t>
        </is>
      </c>
      <c r="N158" s="68" t="inlineStr">
        <is>
          <t>Screening</t>
        </is>
      </c>
      <c r="O158" s="68" t="inlineStr">
        <is>
          <t>Medium</t>
        </is>
      </c>
      <c r="P158" s="68" t="n">
        <v>0</v>
      </c>
      <c r="Q158" s="68" t="n">
        <v>0</v>
      </c>
      <c r="R158" s="68" t="n">
        <v>1</v>
      </c>
      <c r="S158" s="68" t="n">
        <v>0</v>
      </c>
      <c r="T158" s="68" t="n">
        <v>0</v>
      </c>
      <c r="U158" s="68" t="n">
        <v>0</v>
      </c>
      <c r="V158" s="68" t="n">
        <v>0</v>
      </c>
      <c r="W158" s="68" t="n">
        <v>0</v>
      </c>
      <c r="X158" s="68" t="n">
        <v>1</v>
      </c>
      <c r="Y158" s="68" t="n">
        <v>0</v>
      </c>
      <c r="Z158" s="68" t="n">
        <v>0</v>
      </c>
      <c r="AA158" s="68" t="n">
        <v>0</v>
      </c>
      <c r="AB158" s="140" t="n">
        <v>1</v>
      </c>
      <c r="AC158" s="68" t="n"/>
      <c r="AD158" s="68" t="n"/>
      <c r="AE158" s="68" t="n"/>
      <c r="AF158" s="68" t="n"/>
      <c r="AG158" s="68" t="n">
        <v>1</v>
      </c>
      <c r="AH158" s="68" t="n">
        <v>1</v>
      </c>
      <c r="AI158" s="67" t="n"/>
      <c r="AJ158" s="140" t="n"/>
      <c r="AK158" s="140" t="n"/>
      <c r="AL158" s="67" t="inlineStr">
        <is>
          <t>Algoritmo principal no explícito o fuera del codebook; Confirmar algoritmo principal en full-text</t>
        </is>
      </c>
      <c r="AM158" s="68" t="inlineStr">
        <is>
          <t>RA</t>
        </is>
      </c>
      <c r="AN158" s="68" t="inlineStr">
        <is>
          <t>Tomado completo desde archivo RA según asignación</t>
        </is>
      </c>
      <c r="AO158" s="68" t="n">
        <v>0</v>
      </c>
    </row>
    <row r="159" ht="28" customHeight="1">
      <c r="A159" s="138" t="n">
        <v>158</v>
      </c>
      <c r="B159" s="138" t="n">
        <v>172</v>
      </c>
      <c r="C159" s="68" t="inlineStr">
        <is>
          <t>Ambos (piloto)</t>
        </is>
      </c>
      <c r="D159" s="68" t="inlineStr">
        <is>
          <t>RA</t>
        </is>
      </c>
      <c r="E159" s="138" t="n">
        <v>2024</v>
      </c>
      <c r="F159" s="68" t="inlineStr">
        <is>
          <t>Texto · NLP</t>
        </is>
      </c>
      <c r="G159" s="68" t="inlineStr">
        <is>
          <t>Machine Learning</t>
        </is>
      </c>
      <c r="H159" s="68" t="inlineStr">
        <is>
          <t>https://doi.org/10.2196/52660</t>
        </is>
      </c>
      <c r="I159" s="67" t="inlineStr">
        <is>
          <t>Using #ActuallyAutistic on Twitter for Precision Diagnosis of Autism Spectrum Disorder: Machine Learning Study</t>
        </is>
      </c>
      <c r="J159" s="68"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s="68" t="inlineStr">
        <is>
          <t>Supervised</t>
        </is>
      </c>
      <c r="L159" s="68" t="inlineStr">
        <is>
          <t>Logistic Regression</t>
        </is>
      </c>
      <c r="M159" s="68" t="inlineStr">
        <is>
          <t>Classification (ASD vs control / multi-class)</t>
        </is>
      </c>
      <c r="N159" s="68" t="inlineStr">
        <is>
          <t>Screening</t>
        </is>
      </c>
      <c r="O159" s="68" t="inlineStr">
        <is>
          <t>High</t>
        </is>
      </c>
      <c r="P159" s="68" t="n">
        <v>0</v>
      </c>
      <c r="Q159" s="68" t="n">
        <v>0</v>
      </c>
      <c r="R159" s="68" t="n">
        <v>0</v>
      </c>
      <c r="S159" s="68" t="n">
        <v>0</v>
      </c>
      <c r="T159" s="68" t="n">
        <v>0</v>
      </c>
      <c r="U159" s="68" t="n">
        <v>0</v>
      </c>
      <c r="V159" s="68" t="n">
        <v>1</v>
      </c>
      <c r="W159" s="68" t="n">
        <v>0</v>
      </c>
      <c r="X159" s="68" t="n">
        <v>1</v>
      </c>
      <c r="Y159" s="68" t="n">
        <v>0</v>
      </c>
      <c r="Z159" s="68" t="n">
        <v>0</v>
      </c>
      <c r="AA159" s="68" t="n">
        <v>0</v>
      </c>
      <c r="AB159" s="140" t="n">
        <v>1</v>
      </c>
      <c r="AC159" s="68" t="n"/>
      <c r="AD159" s="68" t="n"/>
      <c r="AE159" s="68" t="n"/>
      <c r="AF159" s="68" t="n"/>
      <c r="AG159" s="68" t="n">
        <v>1</v>
      </c>
      <c r="AH159" s="68" t="n">
        <v>1</v>
      </c>
      <c r="AI159" s="67" t="inlineStr">
        <is>
          <t>text / NLP</t>
        </is>
      </c>
      <c r="AJ159" s="140" t="n"/>
      <c r="AK159" s="140" t="n"/>
      <c r="AL159" s="67" t="inlineStr">
        <is>
          <t>Clasificación de tweets #ActuallyAutistic; relevancia clínica/etapa RQ1 ambigua.</t>
        </is>
      </c>
      <c r="AM159" s="68" t="inlineStr">
        <is>
          <t>RA</t>
        </is>
      </c>
      <c r="AN159" s="68" t="inlineStr">
        <is>
          <t>Tomado completo desde archivo RA según asignación</t>
        </is>
      </c>
      <c r="AO159" s="68" t="n">
        <v>0</v>
      </c>
    </row>
    <row r="160" ht="28" customHeight="1">
      <c r="A160" s="138" t="n">
        <v>159</v>
      </c>
      <c r="B160" s="138" t="n">
        <v>173</v>
      </c>
      <c r="C160" s="68" t="inlineStr">
        <is>
          <t>Revisor A</t>
        </is>
      </c>
      <c r="D160" s="68" t="inlineStr">
        <is>
          <t>RA</t>
        </is>
      </c>
      <c r="E160" s="138" t="n">
        <v>2023</v>
      </c>
      <c r="F160" s="68" t="inlineStr">
        <is>
          <t>Texto · NLP</t>
        </is>
      </c>
      <c r="G160" s="68" t="inlineStr">
        <is>
          <t>Machine Learning</t>
        </is>
      </c>
      <c r="H160" s="68" t="inlineStr">
        <is>
          <t>https://doi.org/10.1111/JCPP.13650</t>
        </is>
      </c>
      <c r="I160" s="67" t="inlineStr">
        <is>
          <t>Using machine learning to improve diagnostic assessment of ASD in the light of specific differential and co-occurring diagnoses</t>
        </is>
      </c>
      <c r="J160" s="6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s="68" t="inlineStr">
        <is>
          <t>Supervised</t>
        </is>
      </c>
      <c r="L160" s="68" t="inlineStr">
        <is>
          <t>Random Forest</t>
        </is>
      </c>
      <c r="M160" s="68" t="inlineStr">
        <is>
          <t>Classification (ASD vs control / multi-class)</t>
        </is>
      </c>
      <c r="N160" s="68" t="inlineStr">
        <is>
          <t>Diagnosis</t>
        </is>
      </c>
      <c r="O160" s="68" t="inlineStr">
        <is>
          <t>High</t>
        </is>
      </c>
      <c r="P160" s="68" t="n">
        <v>0</v>
      </c>
      <c r="Q160" s="68" t="n">
        <v>0</v>
      </c>
      <c r="R160" s="68" t="n">
        <v>0</v>
      </c>
      <c r="S160" s="68" t="n">
        <v>0</v>
      </c>
      <c r="T160" s="68" t="n">
        <v>1</v>
      </c>
      <c r="U160" s="68" t="n">
        <v>0</v>
      </c>
      <c r="V160" s="68" t="n">
        <v>0</v>
      </c>
      <c r="W160" s="68" t="n">
        <v>0</v>
      </c>
      <c r="X160" s="68" t="n">
        <v>0</v>
      </c>
      <c r="Y160" s="68" t="n">
        <v>1</v>
      </c>
      <c r="Z160" s="68" t="n">
        <v>0</v>
      </c>
      <c r="AA160" s="68" t="n">
        <v>0</v>
      </c>
      <c r="AB160" s="140" t="n">
        <v>1</v>
      </c>
      <c r="AC160" s="68" t="n"/>
      <c r="AD160" s="68" t="n"/>
      <c r="AE160" s="68" t="n"/>
      <c r="AF160" s="68" t="n"/>
      <c r="AG160" s="68" t="n">
        <v>0</v>
      </c>
      <c r="AH160" s="68" t="n">
        <v>1</v>
      </c>
      <c r="AI160" s="67" t="n"/>
      <c r="AJ160" s="140" t="n"/>
      <c r="AK160" s="140" t="n"/>
      <c r="AL160" s="67" t="inlineStr">
        <is>
          <t>Se comparan varios modelos; se eligió el principal/mejor reportado</t>
        </is>
      </c>
      <c r="AM160" s="68" t="inlineStr">
        <is>
          <t>RA</t>
        </is>
      </c>
      <c r="AN160" s="68" t="inlineStr">
        <is>
          <t>Tomado completo desde archivo RA según asignación</t>
        </is>
      </c>
      <c r="AO160" s="68" t="n">
        <v>0</v>
      </c>
    </row>
    <row r="161" ht="28" customHeight="1">
      <c r="A161" s="138" t="n">
        <v>160</v>
      </c>
      <c r="B161" s="138" t="n">
        <v>174</v>
      </c>
      <c r="C161" s="68" t="inlineStr">
        <is>
          <t>Revisor A</t>
        </is>
      </c>
      <c r="D161" s="68" t="inlineStr">
        <is>
          <t>RA</t>
        </is>
      </c>
      <c r="E161" s="138" t="n">
        <v>2023</v>
      </c>
      <c r="F161" s="68" t="inlineStr">
        <is>
          <t>Imagen</t>
        </is>
      </c>
      <c r="G161" s="68" t="inlineStr">
        <is>
          <t>Híbrido</t>
        </is>
      </c>
      <c r="H161" s="68" t="inlineStr">
        <is>
          <t>https://doi.org/10.3233/SHTI230734</t>
        </is>
      </c>
      <c r="I161" s="67" t="inlineStr">
        <is>
          <t>A Framework to Diagnose Autism Spectrum Disorder Using Morphological Connectivity of sMRI and XGBoost</t>
        </is>
      </c>
      <c r="J161" s="68"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s="68" t="inlineStr">
        <is>
          <t>Supervised</t>
        </is>
      </c>
      <c r="L161" s="68" t="inlineStr">
        <is>
          <t>XGBoost / GBDT</t>
        </is>
      </c>
      <c r="M161" s="68" t="inlineStr">
        <is>
          <t>Classification (ASD vs control / multi-class)</t>
        </is>
      </c>
      <c r="N161" s="68" t="inlineStr">
        <is>
          <t>Diagnosis</t>
        </is>
      </c>
      <c r="O161" s="68" t="inlineStr">
        <is>
          <t>High</t>
        </is>
      </c>
      <c r="P161" s="68" t="n">
        <v>1</v>
      </c>
      <c r="Q161" s="68" t="n">
        <v>0</v>
      </c>
      <c r="R161" s="68" t="n">
        <v>0</v>
      </c>
      <c r="S161" s="68" t="n">
        <v>0</v>
      </c>
      <c r="T161" s="68" t="n">
        <v>0</v>
      </c>
      <c r="U161" s="68" t="n">
        <v>0</v>
      </c>
      <c r="V161" s="68" t="n">
        <v>0</v>
      </c>
      <c r="W161" s="68" t="n">
        <v>0</v>
      </c>
      <c r="X161" s="68" t="n">
        <v>0</v>
      </c>
      <c r="Y161" s="68" t="n">
        <v>1</v>
      </c>
      <c r="Z161" s="68" t="n">
        <v>0</v>
      </c>
      <c r="AA161" s="68" t="n">
        <v>0</v>
      </c>
      <c r="AB161" s="140" t="n">
        <v>1</v>
      </c>
      <c r="AC161" s="68" t="n"/>
      <c r="AD161" s="68" t="n"/>
      <c r="AE161" s="68" t="n"/>
      <c r="AF161" s="68" t="n"/>
      <c r="AG161" s="68" t="n">
        <v>0</v>
      </c>
      <c r="AH161" s="68" t="n">
        <v>1</v>
      </c>
      <c r="AI161" s="67" t="n"/>
      <c r="AJ161" s="140" t="n"/>
      <c r="AK161" s="140" t="n"/>
      <c r="AL161" s="67" t="n"/>
      <c r="AM161" s="68" t="inlineStr">
        <is>
          <t>RA</t>
        </is>
      </c>
      <c r="AN161" s="68" t="inlineStr">
        <is>
          <t>Tomado completo desde archivo RA según asignación</t>
        </is>
      </c>
      <c r="AO161" s="68" t="n">
        <v>0</v>
      </c>
    </row>
    <row r="162" ht="28" customHeight="1">
      <c r="A162" s="138" t="n">
        <v>161</v>
      </c>
      <c r="B162" s="138" t="n">
        <v>175</v>
      </c>
      <c r="C162" s="68" t="inlineStr">
        <is>
          <t>Revisor A</t>
        </is>
      </c>
      <c r="D162" s="68" t="inlineStr">
        <is>
          <t>RA</t>
        </is>
      </c>
      <c r="E162" s="138" t="n">
        <v>2023</v>
      </c>
      <c r="F162" s="68" t="inlineStr">
        <is>
          <t>No especificado</t>
        </is>
      </c>
      <c r="G162" s="68" t="inlineStr">
        <is>
          <t>Machine Learning</t>
        </is>
      </c>
      <c r="H162" s="68" t="inlineStr">
        <is>
          <t>https://doi.org/10.1038/s41598-023-40073-0</t>
        </is>
      </c>
      <c r="I162" s="67" t="inlineStr">
        <is>
          <t>A machine learning approach for understanding the metabolomics response of children with autism spectrum disorder to medical cannabis treatment</t>
        </is>
      </c>
      <c r="J162" s="68"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s="68" t="inlineStr">
        <is>
          <t>Supervised</t>
        </is>
      </c>
      <c r="L162" s="68" t="inlineStr">
        <is>
          <t>Other / Not clear</t>
        </is>
      </c>
      <c r="M162" s="68" t="inlineStr">
        <is>
          <t>Other / Not clear</t>
        </is>
      </c>
      <c r="N162" s="68" t="inlineStr">
        <is>
          <t>Monitoring/intervention</t>
        </is>
      </c>
      <c r="O162" s="68" t="inlineStr">
        <is>
          <t>Medium</t>
        </is>
      </c>
      <c r="P162" s="68" t="n">
        <v>0</v>
      </c>
      <c r="Q162" s="68" t="n">
        <v>0</v>
      </c>
      <c r="R162" s="68" t="n">
        <v>0</v>
      </c>
      <c r="S162" s="68" t="n">
        <v>0</v>
      </c>
      <c r="T162" s="68" t="n">
        <v>0</v>
      </c>
      <c r="U162" s="68" t="n">
        <v>1</v>
      </c>
      <c r="V162" s="68" t="n">
        <v>0</v>
      </c>
      <c r="W162" s="68" t="n">
        <v>0</v>
      </c>
      <c r="X162" s="68" t="n">
        <v>0</v>
      </c>
      <c r="Y162" s="68" t="n">
        <v>0</v>
      </c>
      <c r="Z162" s="68" t="n">
        <v>0</v>
      </c>
      <c r="AA162" s="68" t="n">
        <v>1</v>
      </c>
      <c r="AB162" s="140" t="n">
        <v>1</v>
      </c>
      <c r="AC162" s="68" t="n"/>
      <c r="AD162" s="68" t="n"/>
      <c r="AE162" s="68" t="n"/>
      <c r="AF162" s="68" t="n"/>
      <c r="AG162" s="68" t="n">
        <v>1</v>
      </c>
      <c r="AH162" s="68" t="n">
        <v>1</v>
      </c>
      <c r="AI162" s="67" t="n"/>
      <c r="AJ162" s="140" t="n"/>
      <c r="AK162" s="140" t="n"/>
      <c r="AL162" s="67" t="inlineStr">
        <is>
          <t>Algoritmo principal no explícito o fuera del codebook; Confirmar algoritmo principal en full-text</t>
        </is>
      </c>
      <c r="AM162" s="68" t="inlineStr">
        <is>
          <t>RA</t>
        </is>
      </c>
      <c r="AN162" s="68" t="inlineStr">
        <is>
          <t>Tomado completo desde archivo RA según asignación</t>
        </is>
      </c>
      <c r="AO162" s="68" t="n">
        <v>0</v>
      </c>
    </row>
    <row r="163" ht="28" customHeight="1">
      <c r="A163" s="138" t="n">
        <v>162</v>
      </c>
      <c r="B163" s="138" t="n">
        <v>177</v>
      </c>
      <c r="C163" s="68" t="inlineStr">
        <is>
          <t>Revisor A</t>
        </is>
      </c>
      <c r="D163" s="68" t="inlineStr">
        <is>
          <t>RA</t>
        </is>
      </c>
      <c r="E163" s="138" t="n">
        <v>2024</v>
      </c>
      <c r="F163" s="68" t="inlineStr">
        <is>
          <t>No especificado</t>
        </is>
      </c>
      <c r="G163" s="68" t="inlineStr">
        <is>
          <t>Deep Learning</t>
        </is>
      </c>
      <c r="H163" s="68" t="inlineStr">
        <is>
          <t>https://doi.org/10.1007/978-981-99-8141-0_12</t>
        </is>
      </c>
      <c r="I163" s="67" t="inlineStr">
        <is>
          <t>Aided Diagnosis of\&amp;#xa0;Autism Spectrum Disorder Based on\&amp;#xa0;a\&amp;#xa0;Mixed Neural Network Model</t>
        </is>
      </c>
      <c r="J163" s="68"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s="68" t="inlineStr">
        <is>
          <t>Supervised</t>
        </is>
      </c>
      <c r="L163" s="68" t="inlineStr">
        <is>
          <t>MLP</t>
        </is>
      </c>
      <c r="M163" s="68" t="inlineStr">
        <is>
          <t>Classification (ASD vs control / multi-class)</t>
        </is>
      </c>
      <c r="N163" s="68" t="inlineStr">
        <is>
          <t>Diagnosis</t>
        </is>
      </c>
      <c r="O163" s="68" t="inlineStr">
        <is>
          <t>High</t>
        </is>
      </c>
      <c r="P163" s="68" t="n">
        <v>1</v>
      </c>
      <c r="Q163" s="68" t="n">
        <v>0</v>
      </c>
      <c r="R163" s="68" t="n">
        <v>0</v>
      </c>
      <c r="S163" s="68" t="n">
        <v>0</v>
      </c>
      <c r="T163" s="68" t="n">
        <v>1</v>
      </c>
      <c r="U163" s="68" t="n">
        <v>0</v>
      </c>
      <c r="V163" s="68" t="n">
        <v>0</v>
      </c>
      <c r="W163" s="68" t="n">
        <v>0</v>
      </c>
      <c r="X163" s="68" t="n">
        <v>0</v>
      </c>
      <c r="Y163" s="68" t="n">
        <v>1</v>
      </c>
      <c r="Z163" s="68" t="n">
        <v>0</v>
      </c>
      <c r="AA163" s="68" t="n">
        <v>0</v>
      </c>
      <c r="AB163" s="140" t="n">
        <v>1</v>
      </c>
      <c r="AC163" s="68" t="n"/>
      <c r="AD163" s="68" t="n"/>
      <c r="AE163" s="68" t="n"/>
      <c r="AF163" s="68" t="n"/>
      <c r="AG163" s="68" t="n">
        <v>0</v>
      </c>
      <c r="AH163" s="68" t="n">
        <v>2</v>
      </c>
      <c r="AI163" s="67" t="n"/>
      <c r="AJ163" s="140" t="n"/>
      <c r="AK163" s="140" t="n"/>
      <c r="AL163" s="67" t="inlineStr">
        <is>
          <t>Se comparan varios modelos; se eligió el principal/mejor reportado</t>
        </is>
      </c>
      <c r="AM163" s="68" t="inlineStr">
        <is>
          <t>RA</t>
        </is>
      </c>
      <c r="AN163" s="68" t="inlineStr">
        <is>
          <t>Tomado completo desde archivo RA según asignación</t>
        </is>
      </c>
      <c r="AO163" s="68" t="n">
        <v>0</v>
      </c>
    </row>
    <row r="164" ht="28" customHeight="1">
      <c r="A164" s="138" t="n">
        <v>163</v>
      </c>
      <c r="B164" s="138" t="n">
        <v>178</v>
      </c>
      <c r="C164" s="68" t="inlineStr">
        <is>
          <t>Revisor B</t>
        </is>
      </c>
      <c r="D164" s="68" t="n"/>
      <c r="E164" s="138" t="n">
        <v>2019</v>
      </c>
      <c r="F164" s="68" t="inlineStr">
        <is>
          <t>No especificado</t>
        </is>
      </c>
      <c r="G164" s="68" t="inlineStr">
        <is>
          <t>Deep Learning</t>
        </is>
      </c>
      <c r="H164" s="68" t="inlineStr">
        <is>
          <t>https://doi.org/10.1007/s12031-019-01311-1</t>
        </is>
      </c>
      <c r="I164" s="67" t="inlineStr">
        <is>
          <t>Application of Single-Nucleotide Polymorphisms in the Diagnosis of Autism Spectrum Disorders: A Preliminary Study with Artificial Neural Networks</t>
        </is>
      </c>
      <c r="J164" s="68"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s="68" t="inlineStr">
        <is>
          <t>Supervised</t>
        </is>
      </c>
      <c r="L164" s="68" t="inlineStr">
        <is>
          <t>MLP</t>
        </is>
      </c>
      <c r="M164" s="68" t="inlineStr">
        <is>
          <t>Classification (binary/multi-class; incl. ASD vs control)/ multi-class)</t>
        </is>
      </c>
      <c r="N164" s="68" t="inlineStr">
        <is>
          <t>diagnosis</t>
        </is>
      </c>
      <c r="O164" s="68" t="inlineStr">
        <is>
          <t>high</t>
        </is>
      </c>
      <c r="P164" s="68" t="n">
        <v>0</v>
      </c>
      <c r="Q164" s="68" t="n">
        <v>0</v>
      </c>
      <c r="R164" s="68" t="n">
        <v>0</v>
      </c>
      <c r="S164" s="68" t="n">
        <v>0</v>
      </c>
      <c r="T164" s="68" t="n">
        <v>0</v>
      </c>
      <c r="U164" s="68" t="n">
        <v>0</v>
      </c>
      <c r="V164" s="68" t="n">
        <v>0</v>
      </c>
      <c r="W164" s="68" t="n">
        <v>0</v>
      </c>
      <c r="X164" s="68" t="n">
        <v>0</v>
      </c>
      <c r="Y164" s="68" t="n">
        <v>1</v>
      </c>
      <c r="Z164" s="68" t="n">
        <v>0</v>
      </c>
      <c r="AA164" s="68" t="n">
        <v>1</v>
      </c>
      <c r="AB164" s="140" t="n">
        <v>1</v>
      </c>
      <c r="AC164" s="68" t="n">
        <v>0</v>
      </c>
      <c r="AD164" s="68" t="n">
        <v>0</v>
      </c>
      <c r="AE164" s="68" t="n">
        <v>0</v>
      </c>
      <c r="AF164" s="68" t="n">
        <v>0</v>
      </c>
      <c r="AG164" s="68" t="n">
        <v>0</v>
      </c>
      <c r="AH164" s="68" t="n">
        <v>0</v>
      </c>
      <c r="AI164" s="67" t="n">
        <v>0</v>
      </c>
      <c r="AJ164" s="140" t="n">
        <v>1</v>
      </c>
      <c r="AK164" s="140" t="n">
        <v>0</v>
      </c>
      <c r="AL164" s="67" t="n"/>
      <c r="AM164" s="68" t="inlineStr">
        <is>
          <t>RB</t>
        </is>
      </c>
      <c r="AN164" s="68" t="inlineStr">
        <is>
          <t>Tomado completo desde archivo RB según asignación</t>
        </is>
      </c>
      <c r="AO164" s="68" t="n">
        <v>0</v>
      </c>
    </row>
    <row r="165" ht="28" customHeight="1">
      <c r="A165" s="138" t="n">
        <v>164</v>
      </c>
      <c r="B165" s="138" t="n">
        <v>179</v>
      </c>
      <c r="C165" s="68" t="inlineStr">
        <is>
          <t>Revisor A</t>
        </is>
      </c>
      <c r="D165" s="68" t="inlineStr">
        <is>
          <t>RA</t>
        </is>
      </c>
      <c r="E165" s="138" t="n">
        <v>2019</v>
      </c>
      <c r="F165" s="68" t="inlineStr">
        <is>
          <t>Imagen</t>
        </is>
      </c>
      <c r="G165" s="68" t="inlineStr">
        <is>
          <t>Machine Learning</t>
        </is>
      </c>
      <c r="H165" s="68" t="inlineStr">
        <is>
          <t>https://doi.org/10.2174/2666082215666191111121115</t>
        </is>
      </c>
      <c r="I165" s="67" t="inlineStr">
        <is>
          <t>Autism spectrum disorder detection with machine learning methods</t>
        </is>
      </c>
      <c r="J165" s="68"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s="68" t="inlineStr">
        <is>
          <t>Supervised</t>
        </is>
      </c>
      <c r="L165" s="68" t="inlineStr">
        <is>
          <t>SVM</t>
        </is>
      </c>
      <c r="M165" s="68" t="inlineStr">
        <is>
          <t>Classification (ASD vs control / multi-class)</t>
        </is>
      </c>
      <c r="N165" s="68" t="inlineStr">
        <is>
          <t>Screening</t>
        </is>
      </c>
      <c r="O165" s="68" t="inlineStr">
        <is>
          <t>High</t>
        </is>
      </c>
      <c r="P165" s="68" t="n">
        <v>0</v>
      </c>
      <c r="Q165" s="68" t="n">
        <v>0</v>
      </c>
      <c r="R165" s="68" t="n">
        <v>0</v>
      </c>
      <c r="S165" s="68" t="n">
        <v>0</v>
      </c>
      <c r="T165" s="68" t="n">
        <v>0</v>
      </c>
      <c r="U165" s="68" t="n">
        <v>0</v>
      </c>
      <c r="V165" s="68" t="n">
        <v>1</v>
      </c>
      <c r="W165" s="68" t="n">
        <v>0</v>
      </c>
      <c r="X165" s="68" t="n">
        <v>1</v>
      </c>
      <c r="Y165" s="68" t="n">
        <v>0</v>
      </c>
      <c r="Z165" s="68" t="n">
        <v>0</v>
      </c>
      <c r="AA165" s="68" t="n">
        <v>0</v>
      </c>
      <c r="AB165" s="140" t="n">
        <v>1</v>
      </c>
      <c r="AC165" s="68" t="n"/>
      <c r="AD165" s="68" t="n"/>
      <c r="AE165" s="68" t="n"/>
      <c r="AF165" s="68" t="n"/>
      <c r="AG165" s="68" t="n">
        <v>0</v>
      </c>
      <c r="AH165" s="68" t="n">
        <v>1</v>
      </c>
      <c r="AI165" s="67" t="n"/>
      <c r="AJ165" s="140" t="n"/>
      <c r="AK165" s="140" t="n"/>
      <c r="AL165" s="67" t="n"/>
      <c r="AM165" s="68" t="inlineStr">
        <is>
          <t>RA</t>
        </is>
      </c>
      <c r="AN165" s="68" t="inlineStr">
        <is>
          <t>Tomado completo desde archivo RA según asignación</t>
        </is>
      </c>
      <c r="AO165" s="68" t="n">
        <v>0</v>
      </c>
    </row>
    <row r="166" ht="28" customHeight="1">
      <c r="A166" s="138" t="n">
        <v>165</v>
      </c>
      <c r="B166" s="138" t="n">
        <v>180</v>
      </c>
      <c r="C166" s="68" t="inlineStr">
        <is>
          <t>Revisor A</t>
        </is>
      </c>
      <c r="D166" s="68" t="inlineStr">
        <is>
          <t>RA</t>
        </is>
      </c>
      <c r="E166" s="138" t="n">
        <v>2024</v>
      </c>
      <c r="F166" s="68" t="inlineStr">
        <is>
          <t>Señales fisiológicas</t>
        </is>
      </c>
      <c r="G166" s="68" t="inlineStr">
        <is>
          <t>Machine Learning</t>
        </is>
      </c>
      <c r="H166" s="68" t="inlineStr">
        <is>
          <t>https://doi.org/10.1016/j.compbiomed.2024.108194</t>
        </is>
      </c>
      <c r="I166" s="67" t="inlineStr">
        <is>
          <t>Biosignal comparison for autism assessment using machine learning models and virtual reality</t>
        </is>
      </c>
      <c r="J166" s="68"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s="68" t="inlineStr">
        <is>
          <t>Supervised</t>
        </is>
      </c>
      <c r="L166" s="68" t="inlineStr">
        <is>
          <t>SVM</t>
        </is>
      </c>
      <c r="M166" s="68" t="inlineStr">
        <is>
          <t>Classification (ASD vs control / multi-class)</t>
        </is>
      </c>
      <c r="N166" s="68" t="inlineStr">
        <is>
          <t>Screening</t>
        </is>
      </c>
      <c r="O166" s="68" t="inlineStr">
        <is>
          <t>High</t>
        </is>
      </c>
      <c r="P166" s="68" t="n">
        <v>0</v>
      </c>
      <c r="Q166" s="68" t="n">
        <v>1</v>
      </c>
      <c r="R166" s="68" t="n">
        <v>0</v>
      </c>
      <c r="S166" s="68" t="n">
        <v>0</v>
      </c>
      <c r="T166" s="68" t="n">
        <v>0</v>
      </c>
      <c r="U166" s="68" t="n">
        <v>0</v>
      </c>
      <c r="V166" s="68" t="n">
        <v>1</v>
      </c>
      <c r="W166" s="68" t="n">
        <v>0</v>
      </c>
      <c r="X166" s="68" t="n">
        <v>1</v>
      </c>
      <c r="Y166" s="68" t="n">
        <v>0</v>
      </c>
      <c r="Z166" s="68" t="n">
        <v>0</v>
      </c>
      <c r="AA166" s="68" t="n">
        <v>0</v>
      </c>
      <c r="AB166" s="140" t="n">
        <v>1</v>
      </c>
      <c r="AC166" s="68" t="n"/>
      <c r="AD166" s="68" t="n"/>
      <c r="AE166" s="68" t="n"/>
      <c r="AF166" s="68" t="n"/>
      <c r="AG166" s="68" t="n">
        <v>0</v>
      </c>
      <c r="AH166" s="68" t="n">
        <v>2</v>
      </c>
      <c r="AI166" s="67" t="inlineStr">
        <is>
          <t>sensor / other</t>
        </is>
      </c>
      <c r="AJ166" s="140" t="n"/>
      <c r="AK166" s="140" t="n"/>
      <c r="AL166" s="67" t="inlineStr">
        <is>
          <t>Se comparan varios modelos; se eligió el principal/mejor reportado</t>
        </is>
      </c>
      <c r="AM166" s="68" t="inlineStr">
        <is>
          <t>RA</t>
        </is>
      </c>
      <c r="AN166" s="68" t="inlineStr">
        <is>
          <t>Tomado completo desde archivo RA según asignación</t>
        </is>
      </c>
      <c r="AO166" s="68" t="n">
        <v>0</v>
      </c>
    </row>
    <row r="167" ht="28" customHeight="1">
      <c r="A167" s="138" t="n">
        <v>166</v>
      </c>
      <c r="B167" s="138" t="n">
        <v>182</v>
      </c>
      <c r="C167" s="68" t="inlineStr">
        <is>
          <t>Revisor B</t>
        </is>
      </c>
      <c r="D167" s="68" t="n"/>
      <c r="E167" s="138" t="n">
        <v>2019</v>
      </c>
      <c r="F167" s="68" t="inlineStr">
        <is>
          <t>Señales fisiológicas</t>
        </is>
      </c>
      <c r="G167" s="68" t="inlineStr">
        <is>
          <t>Machine Learning</t>
        </is>
      </c>
      <c r="H167" s="68" t="inlineStr">
        <is>
          <t>https://doi.org/10.1016/j.euroneuro.2017.08.321</t>
        </is>
      </c>
      <c r="I167" s="67" t="inlineStr">
        <is>
          <t>COMBINED ANALYSIS OF THE ORAL MICROBIOME AND MICROTRANSCRIPTOME OF AUTISM SPECTRUM DISORDER</t>
        </is>
      </c>
      <c r="J167" s="68"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s="68" t="inlineStr">
        <is>
          <t>Supervised</t>
        </is>
      </c>
      <c r="L167" s="68" t="inlineStr">
        <is>
          <t>Not clear</t>
        </is>
      </c>
      <c r="M167" s="68" t="inlineStr">
        <is>
          <t>Classification (binary/multi-class; incl. ASD vs control)/ multi-class)</t>
        </is>
      </c>
      <c r="N167" s="68" t="inlineStr">
        <is>
          <t>screening</t>
        </is>
      </c>
      <c r="O167" s="68" t="inlineStr">
        <is>
          <t>high</t>
        </is>
      </c>
      <c r="P167" s="68" t="n">
        <v>0</v>
      </c>
      <c r="Q167" s="68" t="n">
        <v>0</v>
      </c>
      <c r="R167" s="68" t="n">
        <v>1</v>
      </c>
      <c r="S167" s="68" t="n">
        <v>1</v>
      </c>
      <c r="T167" s="68" t="n">
        <v>0</v>
      </c>
      <c r="U167" s="68" t="n">
        <v>0</v>
      </c>
      <c r="V167" s="68" t="n">
        <v>0</v>
      </c>
      <c r="W167" s="68" t="n">
        <v>0</v>
      </c>
      <c r="X167" s="68" t="n">
        <v>1</v>
      </c>
      <c r="Y167" s="68" t="n">
        <v>1</v>
      </c>
      <c r="Z167" s="68" t="n">
        <v>0</v>
      </c>
      <c r="AA167" s="68" t="n">
        <v>0</v>
      </c>
      <c r="AB167" s="140" t="n">
        <v>1</v>
      </c>
      <c r="AC167" s="68" t="n">
        <v>0</v>
      </c>
      <c r="AD167" s="68" t="n">
        <v>0</v>
      </c>
      <c r="AE167" s="68" t="n">
        <v>0</v>
      </c>
      <c r="AF167" s="68" t="n">
        <v>0</v>
      </c>
      <c r="AG167" s="68" t="n">
        <v>0</v>
      </c>
      <c r="AH167" s="68" t="n">
        <v>2</v>
      </c>
      <c r="AI167" s="67" t="n">
        <v>0</v>
      </c>
      <c r="AJ167" s="140" t="n">
        <v>1</v>
      </c>
      <c r="AK167" s="140" t="n">
        <v>0</v>
      </c>
      <c r="AL167" s="67" t="n"/>
      <c r="AM167" s="68" t="inlineStr">
        <is>
          <t>RB</t>
        </is>
      </c>
      <c r="AN167" s="68" t="inlineStr">
        <is>
          <t>Tomado completo desde archivo RB según asignación</t>
        </is>
      </c>
      <c r="AO167" s="68" t="n">
        <v>0</v>
      </c>
    </row>
    <row r="168" ht="28" customHeight="1">
      <c r="A168" s="138" t="n">
        <v>167</v>
      </c>
      <c r="B168" s="138" t="n">
        <v>183</v>
      </c>
      <c r="C168" s="68" t="inlineStr">
        <is>
          <t>Revisor B</t>
        </is>
      </c>
      <c r="D168" s="68" t="n"/>
      <c r="E168" s="138" t="n">
        <v>2021</v>
      </c>
      <c r="F168" s="68" t="inlineStr">
        <is>
          <t>Imagen</t>
        </is>
      </c>
      <c r="G168" s="68" t="inlineStr">
        <is>
          <t>Deep Learning</t>
        </is>
      </c>
      <c r="H168" s="68" t="inlineStr">
        <is>
          <t>https://doi.org/10.1001/jamapediatrics.2021.0530</t>
        </is>
      </c>
      <c r="I168" s="67" t="inlineStr">
        <is>
          <t>Computational Methods to Measure Patterns of Gaze in Toddlers with Autism Spectrum Disorder</t>
        </is>
      </c>
      <c r="J168" s="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s="68" t="inlineStr">
        <is>
          <t>Supervised</t>
        </is>
      </c>
      <c r="L168" s="68" t="inlineStr">
        <is>
          <t>Decision Tree</t>
        </is>
      </c>
      <c r="M168" s="68" t="inlineStr">
        <is>
          <t>Classification (binary/multi-class; incl. ASD vs control)/ multi-class)</t>
        </is>
      </c>
      <c r="N168" s="68" t="inlineStr">
        <is>
          <t>Screening</t>
        </is>
      </c>
      <c r="O168" s="68" t="inlineStr">
        <is>
          <t>high</t>
        </is>
      </c>
      <c r="P168" s="68" t="n">
        <v>0</v>
      </c>
      <c r="Q168" s="68" t="n">
        <v>0</v>
      </c>
      <c r="R168" s="68" t="n">
        <v>1</v>
      </c>
      <c r="S168" s="68" t="n">
        <v>0</v>
      </c>
      <c r="T168" s="68" t="n">
        <v>0</v>
      </c>
      <c r="U168" s="68" t="n">
        <v>0</v>
      </c>
      <c r="V168" s="68" t="n">
        <v>0</v>
      </c>
      <c r="W168" s="68" t="n">
        <v>0</v>
      </c>
      <c r="X168" s="68" t="n">
        <v>0</v>
      </c>
      <c r="Y168" s="68" t="n">
        <v>1</v>
      </c>
      <c r="Z168" s="68" t="n">
        <v>0</v>
      </c>
      <c r="AA168" s="68" t="n">
        <v>1</v>
      </c>
      <c r="AB168" s="140" t="n">
        <v>1</v>
      </c>
      <c r="AC168" s="68" t="n">
        <v>0</v>
      </c>
      <c r="AD168" s="68" t="n">
        <v>1</v>
      </c>
      <c r="AE168" s="68" t="n">
        <v>0</v>
      </c>
      <c r="AF168" s="68" t="n">
        <v>0</v>
      </c>
      <c r="AG168" s="68" t="n">
        <v>0</v>
      </c>
      <c r="AH168" s="68" t="n">
        <v>1</v>
      </c>
      <c r="AI168" s="67" t="n">
        <v>0</v>
      </c>
      <c r="AJ168" s="140" t="n">
        <v>1</v>
      </c>
      <c r="AK168" s="140" t="n">
        <v>1</v>
      </c>
      <c r="AL168" s="67" t="inlineStr">
        <is>
          <t>No es “diagnóstico” como tal; es una herramienta en visita pediátrica para detectar síntomas tempranos/riesgo usando patrones de mirada.</t>
        </is>
      </c>
      <c r="AM168" s="68" t="inlineStr">
        <is>
          <t>RB</t>
        </is>
      </c>
      <c r="AN168" s="68" t="inlineStr">
        <is>
          <t>Tomado completo desde archivo RB según asignación</t>
        </is>
      </c>
      <c r="AO168" s="68" t="n">
        <v>0</v>
      </c>
    </row>
    <row r="169" ht="28" customHeight="1">
      <c r="A169" s="138" t="n">
        <v>168</v>
      </c>
      <c r="B169" s="138" t="n">
        <v>184</v>
      </c>
      <c r="C169" s="68" t="inlineStr">
        <is>
          <t>Revisor A</t>
        </is>
      </c>
      <c r="D169" s="68" t="inlineStr">
        <is>
          <t>RA</t>
        </is>
      </c>
      <c r="E169" s="138" t="n">
        <v>2021</v>
      </c>
      <c r="F169" s="68" t="inlineStr">
        <is>
          <t>Imagen</t>
        </is>
      </c>
      <c r="G169" s="68" t="inlineStr">
        <is>
          <t>Machine Learning</t>
        </is>
      </c>
      <c r="H169" s="68" t="inlineStr">
        <is>
          <t>https://doi.org/10.1016/j.bpsc.2020.09.001</t>
        </is>
      </c>
      <c r="I169" s="67" t="inlineStr">
        <is>
          <t>Computerized Assessment of Motor Imitation as a Scalable Method for Distinguishing Children With Autism</t>
        </is>
      </c>
      <c r="J169" s="68"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s="68" t="inlineStr">
        <is>
          <t>Supervised</t>
        </is>
      </c>
      <c r="L169" s="68" t="inlineStr">
        <is>
          <t>Other / Not clear</t>
        </is>
      </c>
      <c r="M169" s="68" t="inlineStr">
        <is>
          <t>Classification (ASD vs control / multi-class)</t>
        </is>
      </c>
      <c r="N169" s="68" t="inlineStr">
        <is>
          <t>Screening</t>
        </is>
      </c>
      <c r="O169" s="68" t="inlineStr">
        <is>
          <t>High</t>
        </is>
      </c>
      <c r="P169" s="68" t="n">
        <v>0</v>
      </c>
      <c r="Q169" s="68" t="n">
        <v>0</v>
      </c>
      <c r="R169" s="68" t="n">
        <v>1</v>
      </c>
      <c r="S169" s="68" t="n">
        <v>0</v>
      </c>
      <c r="T169" s="68" t="n">
        <v>0</v>
      </c>
      <c r="U169" s="68" t="n">
        <v>0</v>
      </c>
      <c r="V169" s="68" t="n">
        <v>0</v>
      </c>
      <c r="W169" s="68" t="n">
        <v>0</v>
      </c>
      <c r="X169" s="68" t="n">
        <v>1</v>
      </c>
      <c r="Y169" s="68" t="n">
        <v>0</v>
      </c>
      <c r="Z169" s="68" t="n">
        <v>0</v>
      </c>
      <c r="AA169" s="68" t="n">
        <v>0</v>
      </c>
      <c r="AB169" s="140" t="n">
        <v>1</v>
      </c>
      <c r="AC169" s="68" t="n"/>
      <c r="AD169" s="68" t="n"/>
      <c r="AE169" s="68" t="n"/>
      <c r="AF169" s="68" t="n"/>
      <c r="AG169" s="68" t="n">
        <v>1</v>
      </c>
      <c r="AH169" s="68" t="n">
        <v>1</v>
      </c>
      <c r="AI169" s="67" t="n"/>
      <c r="AJ169" s="140" t="n"/>
      <c r="AK169" s="140" t="n"/>
      <c r="AL169" s="67" t="inlineStr">
        <is>
          <t>Algoritmo principal no explícito o fuera del codebook; Confirmar algoritmo principal en full-text; Se comparan varios modelos; se eligió el principal/mejor reportado</t>
        </is>
      </c>
      <c r="AM169" s="68" t="inlineStr">
        <is>
          <t>RA</t>
        </is>
      </c>
      <c r="AN169" s="68" t="inlineStr">
        <is>
          <t>Tomado completo desde archivo RA según asignación</t>
        </is>
      </c>
      <c r="AO169" s="68" t="n">
        <v>0</v>
      </c>
    </row>
    <row r="170" ht="28" customHeight="1">
      <c r="A170" s="138" t="n">
        <v>169</v>
      </c>
      <c r="B170" s="138" t="n">
        <v>185</v>
      </c>
      <c r="C170" s="68" t="inlineStr">
        <is>
          <t>Revisor A</t>
        </is>
      </c>
      <c r="D170" s="68" t="inlineStr">
        <is>
          <t>RA</t>
        </is>
      </c>
      <c r="E170" s="138" t="n">
        <v>2025</v>
      </c>
      <c r="F170" s="68" t="inlineStr">
        <is>
          <t>Imagen</t>
        </is>
      </c>
      <c r="G170" s="68" t="inlineStr">
        <is>
          <t>Híbrido</t>
        </is>
      </c>
      <c r="H170" s="68" t="inlineStr">
        <is>
          <t>https://doi.org/10.1016/j.procs.2025.05.032</t>
        </is>
      </c>
      <c r="I170" s="67" t="inlineStr">
        <is>
          <t>Construction of ASD Intervention System Based On Neural Network Model</t>
        </is>
      </c>
      <c r="J170" s="68"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s="68" t="inlineStr">
        <is>
          <t>Supervised</t>
        </is>
      </c>
      <c r="L170" s="68" t="inlineStr">
        <is>
          <t>CNN</t>
        </is>
      </c>
      <c r="M170" s="68" t="inlineStr">
        <is>
          <t>Classification (ASD vs control / multi-class)</t>
        </is>
      </c>
      <c r="N170" s="68" t="inlineStr">
        <is>
          <t>Monitoring/intervention</t>
        </is>
      </c>
      <c r="O170" s="68" t="inlineStr">
        <is>
          <t>High</t>
        </is>
      </c>
      <c r="P170" s="68" t="n">
        <v>0</v>
      </c>
      <c r="Q170" s="68" t="n">
        <v>0</v>
      </c>
      <c r="R170" s="68" t="n">
        <v>1</v>
      </c>
      <c r="S170" s="68" t="n">
        <v>0</v>
      </c>
      <c r="T170" s="68" t="n">
        <v>0</v>
      </c>
      <c r="U170" s="68" t="n">
        <v>0</v>
      </c>
      <c r="V170" s="68" t="n">
        <v>1</v>
      </c>
      <c r="W170" s="68" t="n">
        <v>0</v>
      </c>
      <c r="X170" s="68" t="n">
        <v>0</v>
      </c>
      <c r="Y170" s="68" t="n">
        <v>0</v>
      </c>
      <c r="Z170" s="68" t="n">
        <v>0</v>
      </c>
      <c r="AA170" s="68" t="n">
        <v>1</v>
      </c>
      <c r="AB170" s="140" t="n">
        <v>1</v>
      </c>
      <c r="AC170" s="68" t="n"/>
      <c r="AD170" s="68" t="n"/>
      <c r="AE170" s="68" t="n"/>
      <c r="AF170" s="68" t="n"/>
      <c r="AG170" s="68" t="n">
        <v>0</v>
      </c>
      <c r="AH170" s="68" t="n">
        <v>2</v>
      </c>
      <c r="AI170" s="67" t="inlineStr">
        <is>
          <t>sensor / other</t>
        </is>
      </c>
      <c r="AJ170" s="140" t="n"/>
      <c r="AK170" s="140" t="n"/>
      <c r="AL170" s="67" t="n"/>
      <c r="AM170" s="68" t="inlineStr">
        <is>
          <t>RA</t>
        </is>
      </c>
      <c r="AN170" s="68" t="inlineStr">
        <is>
          <t>Tomado completo desde archivo RA según asignación</t>
        </is>
      </c>
      <c r="AO170" s="68" t="n">
        <v>0</v>
      </c>
    </row>
    <row r="171" ht="28" customHeight="1">
      <c r="A171" s="138" t="n">
        <v>170</v>
      </c>
      <c r="B171" s="138" t="n">
        <v>186</v>
      </c>
      <c r="C171" s="68" t="inlineStr">
        <is>
          <t>Revisor A</t>
        </is>
      </c>
      <c r="D171" s="68" t="inlineStr">
        <is>
          <t>RA</t>
        </is>
      </c>
      <c r="E171" s="138" t="n">
        <v>2024</v>
      </c>
      <c r="F171" s="68" t="inlineStr">
        <is>
          <t>Señales fisiológicas</t>
        </is>
      </c>
      <c r="G171" s="68" t="inlineStr">
        <is>
          <t>Deep Learning</t>
        </is>
      </c>
      <c r="H171" s="68" t="inlineStr">
        <is>
          <t>https://doi.org/10.1016/j.jneumeth.2024.110100</t>
        </is>
      </c>
      <c r="I171" s="67" t="inlineStr">
        <is>
          <t>Decoding Autism: Uncovering patterns in brain connectivity through sparsity analysis with rs-fMRI data</t>
        </is>
      </c>
      <c r="J171" s="68"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s="68" t="inlineStr">
        <is>
          <t>Supervised</t>
        </is>
      </c>
      <c r="L171" s="68" t="inlineStr">
        <is>
          <t>CNN</t>
        </is>
      </c>
      <c r="M171" s="68" t="inlineStr">
        <is>
          <t>Classification (ASD vs control / multi-class)</t>
        </is>
      </c>
      <c r="N171" s="68" t="inlineStr">
        <is>
          <t>Diagnosis</t>
        </is>
      </c>
      <c r="O171" s="68" t="inlineStr">
        <is>
          <t>High</t>
        </is>
      </c>
      <c r="P171" s="68" t="n">
        <v>1</v>
      </c>
      <c r="Q171" s="68" t="n">
        <v>0</v>
      </c>
      <c r="R171" s="68" t="n">
        <v>0</v>
      </c>
      <c r="S171" s="68" t="n">
        <v>0</v>
      </c>
      <c r="T171" s="68" t="n">
        <v>0</v>
      </c>
      <c r="U171" s="68" t="n">
        <v>0</v>
      </c>
      <c r="V171" s="68" t="n">
        <v>0</v>
      </c>
      <c r="W171" s="68" t="n">
        <v>0</v>
      </c>
      <c r="X171" s="68" t="n">
        <v>0</v>
      </c>
      <c r="Y171" s="68" t="n">
        <v>1</v>
      </c>
      <c r="Z171" s="68" t="n">
        <v>0</v>
      </c>
      <c r="AA171" s="68" t="n">
        <v>0</v>
      </c>
      <c r="AB171" s="140" t="n">
        <v>1</v>
      </c>
      <c r="AC171" s="68" t="n"/>
      <c r="AD171" s="68" t="n"/>
      <c r="AE171" s="68" t="n"/>
      <c r="AF171" s="68" t="n"/>
      <c r="AG171" s="68" t="n">
        <v>1</v>
      </c>
      <c r="AH171" s="68" t="n">
        <v>1</v>
      </c>
      <c r="AI171" s="67" t="n"/>
      <c r="AJ171" s="140" t="n"/>
      <c r="AK171" s="140" t="n"/>
      <c r="AL171" s="67" t="inlineStr">
        <is>
          <t>Algoritmo principal no explícito o fuera del codebook; Confirmar algoritmo principal en full-text; Se comparan varios modelos; se eligió el principal/mejor reportado</t>
        </is>
      </c>
      <c r="AM171" s="68" t="inlineStr">
        <is>
          <t>RA</t>
        </is>
      </c>
      <c r="AN171" s="68" t="inlineStr">
        <is>
          <t>Tomado completo desde archivo RA según asignación</t>
        </is>
      </c>
      <c r="AO171" s="68" t="n">
        <v>0</v>
      </c>
    </row>
    <row r="172" ht="28" customHeight="1">
      <c r="A172" s="138" t="n">
        <v>171</v>
      </c>
      <c r="B172" s="138" t="n">
        <v>187</v>
      </c>
      <c r="C172" s="68" t="inlineStr">
        <is>
          <t>Revisor B</t>
        </is>
      </c>
      <c r="D172" s="68" t="n"/>
      <c r="E172" s="138" t="n">
        <v>2025</v>
      </c>
      <c r="F172" s="68" t="inlineStr">
        <is>
          <t>Imagen</t>
        </is>
      </c>
      <c r="G172" s="68" t="inlineStr">
        <is>
          <t>Híbrido</t>
        </is>
      </c>
      <c r="H172" s="68" t="inlineStr">
        <is>
          <t>https://doi.org/10.1109/THMS.2025.3526957</t>
        </is>
      </c>
      <c r="I172" s="67" t="inlineStr">
        <is>
          <t>Deep Radiomics for Autism Diagnosis and Age Prediction</t>
        </is>
      </c>
      <c r="J172" s="6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s="68" t="inlineStr">
        <is>
          <t>Supervised</t>
        </is>
      </c>
      <c r="L172" s="68" t="inlineStr">
        <is>
          <t>Random Forest</t>
        </is>
      </c>
      <c r="M172" s="68" t="inlineStr">
        <is>
          <t>Classification (binary/multi-class; incl. ASD vs control)/ multi-class)</t>
        </is>
      </c>
      <c r="N172" s="68" t="inlineStr">
        <is>
          <t>diagnosis</t>
        </is>
      </c>
      <c r="O172" s="68" t="inlineStr">
        <is>
          <t>high</t>
        </is>
      </c>
      <c r="P172" s="68" t="n">
        <v>0</v>
      </c>
      <c r="Q172" s="68" t="n">
        <v>0</v>
      </c>
      <c r="R172" s="68" t="n">
        <v>0</v>
      </c>
      <c r="S172" s="68" t="n">
        <v>1</v>
      </c>
      <c r="T172" s="68" t="n">
        <v>0</v>
      </c>
      <c r="U172" s="68" t="n">
        <v>0</v>
      </c>
      <c r="V172" s="68" t="n">
        <v>0</v>
      </c>
      <c r="W172" s="68" t="n">
        <v>0</v>
      </c>
      <c r="X172" s="68" t="n">
        <v>0</v>
      </c>
      <c r="Y172" s="68" t="n">
        <v>1</v>
      </c>
      <c r="Z172" s="68" t="n">
        <v>0</v>
      </c>
      <c r="AA172" s="68" t="n">
        <v>0</v>
      </c>
      <c r="AB172" s="140" t="n">
        <v>1</v>
      </c>
      <c r="AC172" s="68" t="n">
        <v>0</v>
      </c>
      <c r="AD172" s="68" t="n">
        <v>0</v>
      </c>
      <c r="AE172" s="68" t="n">
        <v>0</v>
      </c>
      <c r="AF172" s="68" t="n">
        <v>0</v>
      </c>
      <c r="AG172" s="68" t="n">
        <v>0</v>
      </c>
      <c r="AH172" s="68" t="n">
        <v>1</v>
      </c>
      <c r="AI172" s="67" t="n">
        <v>0</v>
      </c>
      <c r="AJ172" s="140" t="n">
        <v>0</v>
      </c>
      <c r="AK172" s="140" t="n">
        <v>0</v>
      </c>
      <c r="AL172" s="67" t="n"/>
      <c r="AM172" s="68" t="inlineStr">
        <is>
          <t>RB</t>
        </is>
      </c>
      <c r="AN172" s="68" t="inlineStr">
        <is>
          <t>Tomado completo desde archivo RB según asignación</t>
        </is>
      </c>
      <c r="AO172" s="68" t="n">
        <v>0</v>
      </c>
    </row>
    <row r="173" ht="28" customHeight="1">
      <c r="A173" s="138" t="n">
        <v>172</v>
      </c>
      <c r="B173" s="138" t="n">
        <v>188</v>
      </c>
      <c r="C173" s="68" t="inlineStr">
        <is>
          <t>Revisor A</t>
        </is>
      </c>
      <c r="D173" s="68" t="inlineStr">
        <is>
          <t>RA</t>
        </is>
      </c>
      <c r="E173" s="138" t="n">
        <v>2020</v>
      </c>
      <c r="F173" s="68" t="inlineStr">
        <is>
          <t>Audio · Voz</t>
        </is>
      </c>
      <c r="G173" s="68" t="inlineStr">
        <is>
          <t>Deep Learning</t>
        </is>
      </c>
      <c r="H173" s="68" t="inlineStr">
        <is>
          <t>https://doi.org/10.3390/s20236762</t>
        </is>
      </c>
      <c r="I173" s="67" t="inlineStr">
        <is>
          <t>Deep-learning-based detection of infants with autism spectrum disorder using auto-encoder feature representation</t>
        </is>
      </c>
      <c r="J173" s="68"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s="68" t="inlineStr">
        <is>
          <t>Supervised</t>
        </is>
      </c>
      <c r="L173" s="68" t="inlineStr">
        <is>
          <t>Autoencoder</t>
        </is>
      </c>
      <c r="M173" s="68" t="inlineStr">
        <is>
          <t>Classification (ASD vs control / multi-class)</t>
        </is>
      </c>
      <c r="N173" s="68" t="inlineStr">
        <is>
          <t>Screening</t>
        </is>
      </c>
      <c r="O173" s="68" t="inlineStr">
        <is>
          <t>High</t>
        </is>
      </c>
      <c r="P173" s="68" t="n">
        <v>0</v>
      </c>
      <c r="Q173" s="68" t="n">
        <v>0</v>
      </c>
      <c r="R173" s="68" t="n">
        <v>0</v>
      </c>
      <c r="S173" s="68" t="n">
        <v>1</v>
      </c>
      <c r="T173" s="68" t="n">
        <v>0</v>
      </c>
      <c r="U173" s="68" t="n">
        <v>0</v>
      </c>
      <c r="V173" s="68" t="n">
        <v>0</v>
      </c>
      <c r="W173" s="68" t="n">
        <v>0</v>
      </c>
      <c r="X173" s="68" t="n">
        <v>1</v>
      </c>
      <c r="Y173" s="68" t="n">
        <v>0</v>
      </c>
      <c r="Z173" s="68" t="n">
        <v>0</v>
      </c>
      <c r="AA173" s="68" t="n">
        <v>0</v>
      </c>
      <c r="AB173" s="140" t="n">
        <v>1</v>
      </c>
      <c r="AC173" s="68" t="n"/>
      <c r="AD173" s="68" t="n"/>
      <c r="AE173" s="68" t="n"/>
      <c r="AF173" s="68" t="n"/>
      <c r="AG173" s="68" t="n">
        <v>1</v>
      </c>
      <c r="AH173" s="68" t="n">
        <v>1</v>
      </c>
      <c r="AI173" s="67" t="n"/>
      <c r="AJ173" s="140" t="n"/>
      <c r="AK173" s="140" t="n"/>
      <c r="AL173" s="67" t="inlineStr">
        <is>
          <t>Autoencoder para detección en infantes; confirmar fuente de datos exacta (no totalmente explícita en el abstract).</t>
        </is>
      </c>
      <c r="AM173" s="68" t="inlineStr">
        <is>
          <t>RA</t>
        </is>
      </c>
      <c r="AN173" s="68" t="inlineStr">
        <is>
          <t>Tomado completo desde archivo RA según asignación</t>
        </is>
      </c>
      <c r="AO173" s="68" t="n">
        <v>0</v>
      </c>
    </row>
    <row r="174" ht="28" customHeight="1">
      <c r="A174" s="138" t="n">
        <v>173</v>
      </c>
      <c r="B174" s="138" t="n">
        <v>189</v>
      </c>
      <c r="C174" s="68" t="inlineStr">
        <is>
          <t>Revisor A</t>
        </is>
      </c>
      <c r="D174" s="68" t="inlineStr">
        <is>
          <t>RA</t>
        </is>
      </c>
      <c r="E174" s="138" t="n">
        <v>2024</v>
      </c>
      <c r="F174" s="68" t="inlineStr">
        <is>
          <t>Imagen</t>
        </is>
      </c>
      <c r="G174" s="68" t="inlineStr">
        <is>
          <t>Híbrido</t>
        </is>
      </c>
      <c r="H174" s="68" t="inlineStr">
        <is>
          <t>https://doi.org/10.1016/j.jad.2024.04.049</t>
        </is>
      </c>
      <c r="I174" s="67" t="inlineStr">
        <is>
          <t>Early identification of autism spectrum disorder based on machine learning with eye-tracking data</t>
        </is>
      </c>
      <c r="J174" s="68"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s="68" t="inlineStr">
        <is>
          <t>Supervised</t>
        </is>
      </c>
      <c r="L174" s="68" t="inlineStr">
        <is>
          <t>Random Forest</t>
        </is>
      </c>
      <c r="M174" s="68" t="inlineStr">
        <is>
          <t>Classification (ASD vs control / multi-class)</t>
        </is>
      </c>
      <c r="N174" s="68" t="inlineStr">
        <is>
          <t>Screening</t>
        </is>
      </c>
      <c r="O174" s="68" t="inlineStr">
        <is>
          <t>High</t>
        </is>
      </c>
      <c r="P174" s="68" t="n">
        <v>0</v>
      </c>
      <c r="Q174" s="68" t="n">
        <v>0</v>
      </c>
      <c r="R174" s="68" t="n">
        <v>1</v>
      </c>
      <c r="S174" s="68" t="n">
        <v>0</v>
      </c>
      <c r="T174" s="68" t="n">
        <v>0</v>
      </c>
      <c r="U174" s="68" t="n">
        <v>0</v>
      </c>
      <c r="V174" s="68" t="n">
        <v>0</v>
      </c>
      <c r="W174" s="68" t="n">
        <v>0</v>
      </c>
      <c r="X174" s="68" t="n">
        <v>1</v>
      </c>
      <c r="Y174" s="68" t="n">
        <v>0</v>
      </c>
      <c r="Z174" s="68" t="n">
        <v>0</v>
      </c>
      <c r="AA174" s="68" t="n">
        <v>0</v>
      </c>
      <c r="AB174" s="140" t="n">
        <v>1</v>
      </c>
      <c r="AC174" s="68" t="n"/>
      <c r="AD174" s="68" t="n"/>
      <c r="AE174" s="68" t="n"/>
      <c r="AF174" s="68" t="n"/>
      <c r="AG174" s="68" t="n">
        <v>0</v>
      </c>
      <c r="AH174" s="68" t="n">
        <v>1</v>
      </c>
      <c r="AI174" s="67" t="n"/>
      <c r="AJ174" s="140" t="n"/>
      <c r="AK174" s="140" t="n"/>
      <c r="AL174" s="67" t="inlineStr">
        <is>
          <t>Se comparan varios modelos; se eligió el principal/mejor reportado</t>
        </is>
      </c>
      <c r="AM174" s="68" t="inlineStr">
        <is>
          <t>RA</t>
        </is>
      </c>
      <c r="AN174" s="68" t="inlineStr">
        <is>
          <t>Tomado completo desde archivo RA según asignación</t>
        </is>
      </c>
      <c r="AO174" s="68" t="n">
        <v>0</v>
      </c>
    </row>
    <row r="175" ht="28" customHeight="1">
      <c r="A175" s="138" t="n">
        <v>174</v>
      </c>
      <c r="B175" s="138" t="n">
        <v>190</v>
      </c>
      <c r="C175" s="68" t="inlineStr">
        <is>
          <t>Revisor B</t>
        </is>
      </c>
      <c r="D175" s="68" t="n"/>
      <c r="E175" s="138" t="n">
        <v>2019</v>
      </c>
      <c r="F175" s="68" t="inlineStr">
        <is>
          <t>No especificado</t>
        </is>
      </c>
      <c r="G175" s="68" t="inlineStr">
        <is>
          <t>Deep Learning</t>
        </is>
      </c>
      <c r="H175" s="68" t="inlineStr">
        <is>
          <t>https://doi.org/10.1038/s41398-019-0631-2</t>
        </is>
      </c>
      <c r="I175" s="67" t="inlineStr">
        <is>
          <t>Examining overlap and homogeneity in ASD, ADHD, and OCD: a data-driven, diagnosis-agnostic approach</t>
        </is>
      </c>
      <c r="J175" s="68"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s="68" t="inlineStr">
        <is>
          <t>Unsupervised</t>
        </is>
      </c>
      <c r="L175" s="68" t="inlineStr">
        <is>
          <t>Clustering (k-means / GMM / ...)</t>
        </is>
      </c>
      <c r="M175" s="68" t="inlineStr">
        <is>
          <t>Clustering / subtyping</t>
        </is>
      </c>
      <c r="N175" s="68" t="inlineStr">
        <is>
          <t>diagnosis</t>
        </is>
      </c>
      <c r="O175" s="68" t="inlineStr">
        <is>
          <t>high</t>
        </is>
      </c>
      <c r="P175" s="68" t="n">
        <v>1</v>
      </c>
      <c r="Q175" s="68" t="n">
        <v>0</v>
      </c>
      <c r="R175" s="68" t="n">
        <v>0</v>
      </c>
      <c r="S175" s="68" t="n">
        <v>0</v>
      </c>
      <c r="T175" s="68" t="n">
        <v>1</v>
      </c>
      <c r="U175" s="68" t="n">
        <v>0</v>
      </c>
      <c r="V175" s="68" t="n">
        <v>0</v>
      </c>
      <c r="W175" s="68" t="n">
        <v>0</v>
      </c>
      <c r="X175" s="68" t="n">
        <v>0</v>
      </c>
      <c r="Y175" s="68" t="n">
        <v>1</v>
      </c>
      <c r="Z175" s="68" t="n">
        <v>0</v>
      </c>
      <c r="AA175" s="68" t="n">
        <v>0</v>
      </c>
      <c r="AB175" s="140" t="n">
        <v>0</v>
      </c>
      <c r="AC175" s="68" t="n">
        <v>0</v>
      </c>
      <c r="AD175" s="68" t="n">
        <v>1</v>
      </c>
      <c r="AE175" s="68" t="n">
        <v>0</v>
      </c>
      <c r="AF175" s="68" t="n">
        <v>0</v>
      </c>
      <c r="AG175" s="68" t="n">
        <v>0</v>
      </c>
      <c r="AH175" s="68" t="n">
        <v>2</v>
      </c>
      <c r="AI175" s="67" t="n">
        <v>0</v>
      </c>
      <c r="AJ175" s="140" t="n">
        <v>0</v>
      </c>
      <c r="AK175" s="140" t="n">
        <v>1</v>
      </c>
      <c r="AL175" s="67" t="inlineStr">
        <is>
          <t>Bagged-multiview clustering (bagging + spectral clustering)</t>
        </is>
      </c>
      <c r="AM175" s="68" t="inlineStr">
        <is>
          <t>RB</t>
        </is>
      </c>
      <c r="AN175" s="68" t="inlineStr">
        <is>
          <t>Tomado completo desde archivo RB según asignación</t>
        </is>
      </c>
      <c r="AO175" s="68" t="n">
        <v>0</v>
      </c>
    </row>
    <row r="176" ht="28" customHeight="1">
      <c r="A176" s="138" t="n">
        <v>175</v>
      </c>
      <c r="B176" s="138" t="n">
        <v>191</v>
      </c>
      <c r="C176" s="68" t="inlineStr">
        <is>
          <t>Revisor B</t>
        </is>
      </c>
      <c r="D176" s="68" t="n"/>
      <c r="E176" s="138" t="n">
        <v>2021</v>
      </c>
      <c r="F176" s="68" t="inlineStr">
        <is>
          <t>Señales fisiológicas</t>
        </is>
      </c>
      <c r="G176" s="68" t="inlineStr">
        <is>
          <t>Híbrido</t>
        </is>
      </c>
      <c r="H176" s="68" t="inlineStr">
        <is>
          <t>https://doi.org/10.1016/B978-0-12-822822-7.00004-1</t>
        </is>
      </c>
      <c r="I176" s="67" t="inlineStr">
        <is>
          <t>Explainable and scalable machine learning algorithms for detection of autism spectrum disorder using fMRI data</t>
        </is>
      </c>
      <c r="J176" s="68"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s="68" t="n"/>
      <c r="L176" s="68" t="n"/>
      <c r="M176" s="68" t="inlineStr">
        <is>
          <t>Classification / diagnostic support</t>
        </is>
      </c>
      <c r="N176" s="68" t="inlineStr">
        <is>
          <t>Diagnosis</t>
        </is>
      </c>
      <c r="O176" s="68" t="n"/>
      <c r="P176" s="68" t="n"/>
      <c r="Q176" s="68" t="n"/>
      <c r="R176" s="68" t="n"/>
      <c r="S176" s="68" t="n"/>
      <c r="T176" s="68" t="n"/>
      <c r="U176" s="68" t="n"/>
      <c r="V176" s="68" t="n"/>
      <c r="W176" s="68" t="n">
        <v>0</v>
      </c>
      <c r="X176" s="68" t="n">
        <v>0</v>
      </c>
      <c r="Y176" s="68" t="n">
        <v>1</v>
      </c>
      <c r="Z176" s="68" t="n">
        <v>0</v>
      </c>
      <c r="AA176" s="68" t="n">
        <v>0</v>
      </c>
      <c r="AB176" s="140" t="n">
        <v>1</v>
      </c>
      <c r="AC176" s="68" t="n">
        <v>0</v>
      </c>
      <c r="AD176" s="68" t="n">
        <v>1</v>
      </c>
      <c r="AE176" s="68" t="n">
        <v>0</v>
      </c>
      <c r="AF176" s="68" t="n">
        <v>1</v>
      </c>
      <c r="AG176" s="68" t="n"/>
      <c r="AH176" s="68" t="n"/>
      <c r="AI176" s="67" t="n"/>
      <c r="AJ176" s="140" t="n">
        <v>1</v>
      </c>
      <c r="AK176" s="140" t="n"/>
      <c r="AL176" s="67" t="inlineStr">
        <is>
          <t>Título/abstract con señal explícita de explainable; estrategia híbrida/integrativa.</t>
        </is>
      </c>
      <c r="AM176" s="68" t="inlineStr">
        <is>
          <t>RA_fallback</t>
        </is>
      </c>
      <c r="AN176" s="68" t="inlineStr">
        <is>
          <t>Fallback a RA porque el ID no está en RB</t>
        </is>
      </c>
      <c r="AO176" s="68" t="n">
        <v>1</v>
      </c>
    </row>
    <row r="177" ht="28" customHeight="1">
      <c r="A177" s="138" t="n">
        <v>176</v>
      </c>
      <c r="B177" s="138" t="n">
        <v>193</v>
      </c>
      <c r="C177" s="68" t="inlineStr">
        <is>
          <t>Revisor B</t>
        </is>
      </c>
      <c r="D177" s="68" t="n"/>
      <c r="E177" s="138" t="n">
        <v>2022</v>
      </c>
      <c r="F177" s="68" t="inlineStr">
        <is>
          <t>No especificado</t>
        </is>
      </c>
      <c r="G177" s="68" t="inlineStr">
        <is>
          <t>Machine Learning</t>
        </is>
      </c>
      <c r="H177" s="68" t="inlineStr">
        <is>
          <t>https://doi.org/10.1007/978-3-031-06242-1_27</t>
        </is>
      </c>
      <c r="I177" s="67" t="inlineStr">
        <is>
          <t>Feasibility Study of\&amp;#xa0;a\&amp;#xa0;ML-Based ASD Monitoring System</t>
        </is>
      </c>
      <c r="J177" s="68"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s="68" t="n"/>
      <c r="L177" s="68" t="n"/>
      <c r="M177" s="68" t="inlineStr">
        <is>
          <t>Not clear</t>
        </is>
      </c>
      <c r="N177" s="68" t="inlineStr">
        <is>
          <t>Monitoring/intervention</t>
        </is>
      </c>
      <c r="O177" s="68" t="inlineStr">
        <is>
          <t>high</t>
        </is>
      </c>
      <c r="P177" s="68" t="n">
        <v>0</v>
      </c>
      <c r="Q177" s="68" t="n">
        <v>0</v>
      </c>
      <c r="R177" s="68" t="n">
        <v>1</v>
      </c>
      <c r="S177" s="68" t="n">
        <v>0</v>
      </c>
      <c r="T177" s="68" t="n">
        <v>1</v>
      </c>
      <c r="U177" s="68" t="n">
        <v>0</v>
      </c>
      <c r="V177" s="68" t="n">
        <v>0</v>
      </c>
      <c r="W177" s="68" t="n">
        <v>0</v>
      </c>
      <c r="X177" s="68" t="n">
        <v>0</v>
      </c>
      <c r="Y177" s="68" t="n">
        <v>1</v>
      </c>
      <c r="Z177" s="68" t="n">
        <v>1</v>
      </c>
      <c r="AA177" s="68" t="n">
        <v>0</v>
      </c>
      <c r="AB177" s="140" t="n">
        <v>1</v>
      </c>
      <c r="AC177" s="68" t="n">
        <v>0</v>
      </c>
      <c r="AD177" s="68" t="n">
        <v>0</v>
      </c>
      <c r="AE177" s="68" t="n">
        <v>0</v>
      </c>
      <c r="AF177" s="68" t="n">
        <v>0</v>
      </c>
      <c r="AG177" s="68" t="n">
        <v>0</v>
      </c>
      <c r="AH177" s="68" t="n">
        <v>2</v>
      </c>
      <c r="AI177" s="67" t="n">
        <v>0</v>
      </c>
      <c r="AJ177" s="140" t="n">
        <v>0</v>
      </c>
      <c r="AK177" s="140" t="n">
        <v>0</v>
      </c>
      <c r="AL177" s="67" t="n"/>
      <c r="AM177" s="68" t="inlineStr">
        <is>
          <t>RB</t>
        </is>
      </c>
      <c r="AN177" s="68" t="inlineStr">
        <is>
          <t>Tomado completo desde archivo RB según asignación</t>
        </is>
      </c>
      <c r="AO177" s="68" t="n">
        <v>0</v>
      </c>
    </row>
    <row r="178" ht="28" customHeight="1">
      <c r="A178" s="138" t="n">
        <v>177</v>
      </c>
      <c r="B178" s="138" t="n">
        <v>194</v>
      </c>
      <c r="C178" s="68" t="inlineStr">
        <is>
          <t>Revisor B</t>
        </is>
      </c>
      <c r="D178" s="68" t="n"/>
      <c r="E178" s="138" t="n">
        <v>2020</v>
      </c>
      <c r="F178" s="68" t="inlineStr">
        <is>
          <t>Imagen</t>
        </is>
      </c>
      <c r="G178" s="68" t="inlineStr">
        <is>
          <t>Machine Learning</t>
        </is>
      </c>
      <c r="H178" s="68" t="inlineStr">
        <is>
          <t>https://doi.org/10.1038/s41598-020-76874-w</t>
        </is>
      </c>
      <c r="I178" s="67" t="inlineStr">
        <is>
          <t>Feature replacement methods enable reliable home video analysis for machine learning detection of autism</t>
        </is>
      </c>
      <c r="J178" s="6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s="68" t="inlineStr">
        <is>
          <t>Supervised</t>
        </is>
      </c>
      <c r="L178" s="68" t="inlineStr">
        <is>
          <t>Logistic Regression</t>
        </is>
      </c>
      <c r="M178" s="68" t="inlineStr">
        <is>
          <t>Classification (ASD vs control / multi-class)</t>
        </is>
      </c>
      <c r="N178" s="68" t="inlineStr">
        <is>
          <t>diagnosis</t>
        </is>
      </c>
      <c r="O178" s="68" t="inlineStr">
        <is>
          <t>medium</t>
        </is>
      </c>
      <c r="P178" s="68" t="n">
        <v>0</v>
      </c>
      <c r="Q178" s="68" t="n">
        <v>0</v>
      </c>
      <c r="R178" s="68" t="n">
        <v>0</v>
      </c>
      <c r="S178" s="68" t="n">
        <v>0</v>
      </c>
      <c r="T178" s="68" t="n">
        <v>0</v>
      </c>
      <c r="U178" s="68" t="n">
        <v>0</v>
      </c>
      <c r="V178" s="68" t="n">
        <v>0</v>
      </c>
      <c r="W178" s="68" t="n">
        <v>0</v>
      </c>
      <c r="X178" s="68" t="n">
        <v>0</v>
      </c>
      <c r="Y178" s="68" t="n">
        <v>1</v>
      </c>
      <c r="Z178" s="68" t="n">
        <v>0</v>
      </c>
      <c r="AA178" s="68" t="n">
        <v>1</v>
      </c>
      <c r="AB178" s="140" t="n">
        <v>1</v>
      </c>
      <c r="AC178" s="68" t="n">
        <v>0</v>
      </c>
      <c r="AD178" s="68" t="n">
        <v>0</v>
      </c>
      <c r="AE178" s="68" t="n">
        <v>0</v>
      </c>
      <c r="AF178" s="68" t="n">
        <v>0</v>
      </c>
      <c r="AG178" s="68" t="n">
        <v>1</v>
      </c>
      <c r="AH178" s="68" t="n">
        <v>0</v>
      </c>
      <c r="AI178" s="67" t="n">
        <v>0</v>
      </c>
      <c r="AJ178" s="140" t="n">
        <v>0</v>
      </c>
      <c r="AK178" s="140" t="n">
        <v>0</v>
      </c>
      <c r="AL178" s="67" t="inlineStr">
        <is>
          <t>El paper evalúa dos familias (LR9 y ADTree7). Si tu columna “main algorithm” solo permite una opción, conviene añadir una opción tipo “Multiple (specify)” o permitir multiselección para no perder fidelidad</t>
        </is>
      </c>
      <c r="AM178" s="68" t="inlineStr">
        <is>
          <t>RB</t>
        </is>
      </c>
      <c r="AN178" s="68" t="inlineStr">
        <is>
          <t>Tomado completo desde archivo RB según asignación</t>
        </is>
      </c>
      <c r="AO178" s="68" t="n">
        <v>0</v>
      </c>
    </row>
    <row r="179" ht="28" customHeight="1">
      <c r="A179" s="138" t="n">
        <v>178</v>
      </c>
      <c r="B179" s="138" t="n">
        <v>195</v>
      </c>
      <c r="C179" s="68" t="inlineStr">
        <is>
          <t>Revisor A</t>
        </is>
      </c>
      <c r="D179" s="68" t="n"/>
      <c r="E179" s="138" t="n">
        <v>2021</v>
      </c>
      <c r="F179" s="68" t="inlineStr">
        <is>
          <t>No especificado</t>
        </is>
      </c>
      <c r="G179" s="68" t="inlineStr">
        <is>
          <t>Machine Learning</t>
        </is>
      </c>
      <c r="H179" s="68" t="inlineStr">
        <is>
          <t>https://doi.org/10.1016/B978-0-12-822271-3.00016-5</t>
        </is>
      </c>
      <c r="I179" s="67" t="inlineStr">
        <is>
          <t>Fuzzy logic-based hybrid knowledge systems for the detection and diagnosis of childhood autism</t>
        </is>
      </c>
      <c r="J179" s="68"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s="68" t="n"/>
      <c r="L179" s="68" t="n"/>
      <c r="M179" s="68" t="n"/>
      <c r="N179" s="68" t="inlineStr">
        <is>
          <t>diagnosis</t>
        </is>
      </c>
      <c r="O179" s="68" t="inlineStr">
        <is>
          <t>medium</t>
        </is>
      </c>
      <c r="P179" s="68" t="n">
        <v>0</v>
      </c>
      <c r="Q179" s="68" t="n">
        <v>0</v>
      </c>
      <c r="R179" s="68" t="n">
        <v>0</v>
      </c>
      <c r="S179" s="68" t="n">
        <v>0</v>
      </c>
      <c r="T179" s="68" t="n">
        <v>0</v>
      </c>
      <c r="U179" s="68" t="n">
        <v>0</v>
      </c>
      <c r="V179" s="68" t="n">
        <v>0</v>
      </c>
      <c r="W179" s="68" t="n">
        <v>0</v>
      </c>
      <c r="X179" s="68" t="n">
        <v>0</v>
      </c>
      <c r="Y179" s="68" t="n">
        <v>1</v>
      </c>
      <c r="Z179" s="68" t="n">
        <v>0</v>
      </c>
      <c r="AA179" s="68" t="n">
        <v>0</v>
      </c>
      <c r="AB179" s="140" t="n">
        <v>1</v>
      </c>
      <c r="AC179" s="68" t="n">
        <v>0</v>
      </c>
      <c r="AD179" s="68" t="n">
        <v>0</v>
      </c>
      <c r="AE179" s="68" t="n">
        <v>0</v>
      </c>
      <c r="AF179" s="68" t="n">
        <v>0</v>
      </c>
      <c r="AG179" s="68" t="n">
        <v>1</v>
      </c>
      <c r="AH179" s="68" t="n">
        <v>0</v>
      </c>
      <c r="AI179" s="67" t="n">
        <v>0</v>
      </c>
      <c r="AJ179" s="140" t="n">
        <v>0</v>
      </c>
      <c r="AK179" s="140" t="n">
        <v>0</v>
      </c>
      <c r="AL179" s="67" t="n"/>
      <c r="AM179" s="68" t="inlineStr">
        <is>
          <t>RB_fallback</t>
        </is>
      </c>
      <c r="AN179" s="68" t="inlineStr">
        <is>
          <t>Fallback a RB porque el ID no está en RA</t>
        </is>
      </c>
      <c r="AO179" s="68" t="n">
        <v>0</v>
      </c>
    </row>
    <row r="180" ht="28" customHeight="1">
      <c r="A180" s="138" t="n">
        <v>179</v>
      </c>
      <c r="B180" s="138" t="n">
        <v>196</v>
      </c>
      <c r="C180" s="68" t="inlineStr">
        <is>
          <t>Revisor B</t>
        </is>
      </c>
      <c r="D180" s="68" t="n"/>
      <c r="E180" s="138" t="n">
        <v>2022</v>
      </c>
      <c r="F180" s="68" t="inlineStr">
        <is>
          <t>No especificado</t>
        </is>
      </c>
      <c r="G180" s="68" t="inlineStr">
        <is>
          <t>Deep Learning</t>
        </is>
      </c>
      <c r="H180" s="68" t="inlineStr">
        <is>
          <t>https://doi.org/10.1016/B978-0-323-98352-5.00001-X</t>
        </is>
      </c>
      <c r="I180" s="67" t="inlineStr">
        <is>
          <t>Genetic factor analysis for an early diagnosis of autism through machine learning</t>
        </is>
      </c>
      <c r="J180" s="68"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s="68" t="n"/>
      <c r="L180" s="68" t="n"/>
      <c r="M180" s="68" t="inlineStr">
        <is>
          <t>Risk stratification / early diagnostic prediction</t>
        </is>
      </c>
      <c r="N180" s="68" t="inlineStr">
        <is>
          <t>Prognosis</t>
        </is>
      </c>
      <c r="O180" s="68" t="n"/>
      <c r="P180" s="68" t="n"/>
      <c r="Q180" s="68" t="n"/>
      <c r="R180" s="68" t="n"/>
      <c r="S180" s="68" t="n"/>
      <c r="T180" s="68" t="n"/>
      <c r="U180" s="68" t="n"/>
      <c r="V180" s="68" t="n"/>
      <c r="W180" s="68" t="n">
        <v>0</v>
      </c>
      <c r="X180" s="68" t="n">
        <v>0</v>
      </c>
      <c r="Y180" s="68" t="n">
        <v>0</v>
      </c>
      <c r="Z180" s="68" t="n">
        <v>1</v>
      </c>
      <c r="AA180" s="68" t="n">
        <v>0</v>
      </c>
      <c r="AB180" s="140" t="n">
        <v>1</v>
      </c>
      <c r="AC180" s="68" t="n">
        <v>0</v>
      </c>
      <c r="AD180" s="68" t="n">
        <v>0</v>
      </c>
      <c r="AE180" s="68" t="n">
        <v>0</v>
      </c>
      <c r="AF180" s="68" t="n">
        <v>0</v>
      </c>
      <c r="AG180" s="68" t="n"/>
      <c r="AH180" s="68" t="n"/>
      <c r="AI180" s="67" t="n"/>
      <c r="AJ180" s="140" t="n">
        <v>1</v>
      </c>
      <c r="AK180" s="140" t="n"/>
      <c r="AL180" s="67" t="inlineStr">
        <is>
          <t>Sin señal explícita Q3 en título/abstract.</t>
        </is>
      </c>
      <c r="AM180" s="68" t="inlineStr">
        <is>
          <t>RA_fallback</t>
        </is>
      </c>
      <c r="AN180" s="68" t="inlineStr">
        <is>
          <t>Fallback a RA porque el ID no está en RB</t>
        </is>
      </c>
      <c r="AO180" s="68" t="n">
        <v>1</v>
      </c>
    </row>
    <row r="181" ht="28" customHeight="1">
      <c r="A181" s="138" t="n">
        <v>180</v>
      </c>
      <c r="B181" s="138" t="n">
        <v>197</v>
      </c>
      <c r="C181" s="68" t="inlineStr">
        <is>
          <t>Revisor A</t>
        </is>
      </c>
      <c r="D181" s="68" t="inlineStr">
        <is>
          <t>RA</t>
        </is>
      </c>
      <c r="E181" s="138" t="n">
        <v>2022</v>
      </c>
      <c r="F181" s="68" t="inlineStr">
        <is>
          <t>Texto · NLP</t>
        </is>
      </c>
      <c r="G181" s="68" t="inlineStr">
        <is>
          <t>Machine Learning</t>
        </is>
      </c>
      <c r="H181" s="68" t="inlineStr">
        <is>
          <t>https://doi.org/10.1155/2022/9410222</t>
        </is>
      </c>
      <c r="I181" s="67" t="inlineStr">
        <is>
          <t>Hybrid Diagnosis Models for Autism Patients Based on Medical and Sociodemographic Features Using Machine Learning and Multicriteria Decision-Making (MCDM) Techniques: An Evaluation and Benchmarking Framework</t>
        </is>
      </c>
      <c r="J181" s="68"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s="68" t="inlineStr">
        <is>
          <t>Supervised</t>
        </is>
      </c>
      <c r="L181" s="68" t="inlineStr">
        <is>
          <t>Decision Tree</t>
        </is>
      </c>
      <c r="M181" s="68" t="inlineStr">
        <is>
          <t>Classification (ASD vs control / multi-class)</t>
        </is>
      </c>
      <c r="N181" s="68" t="inlineStr">
        <is>
          <t>Diagnosis</t>
        </is>
      </c>
      <c r="O181" s="68" t="inlineStr">
        <is>
          <t>High</t>
        </is>
      </c>
      <c r="P181" s="68" t="n">
        <v>0</v>
      </c>
      <c r="Q181" s="68" t="n">
        <v>0</v>
      </c>
      <c r="R181" s="68" t="n">
        <v>0</v>
      </c>
      <c r="S181" s="68" t="n">
        <v>0</v>
      </c>
      <c r="T181" s="68" t="n">
        <v>1</v>
      </c>
      <c r="U181" s="68" t="n">
        <v>0</v>
      </c>
      <c r="V181" s="68" t="n">
        <v>0</v>
      </c>
      <c r="W181" s="68" t="n">
        <v>0</v>
      </c>
      <c r="X181" s="68" t="n">
        <v>0</v>
      </c>
      <c r="Y181" s="68" t="n">
        <v>1</v>
      </c>
      <c r="Z181" s="68" t="n">
        <v>0</v>
      </c>
      <c r="AA181" s="68" t="n">
        <v>0</v>
      </c>
      <c r="AB181" s="140" t="n">
        <v>1</v>
      </c>
      <c r="AC181" s="68" t="n"/>
      <c r="AD181" s="68" t="n"/>
      <c r="AE181" s="68" t="n"/>
      <c r="AF181" s="68" t="n"/>
      <c r="AG181" s="68" t="n">
        <v>1</v>
      </c>
      <c r="AH181" s="68" t="n">
        <v>1</v>
      </c>
      <c r="AI181" s="67" t="n"/>
      <c r="AJ181" s="140" t="n"/>
      <c r="AK181" s="140" t="n"/>
      <c r="AL181" s="67" t="inlineStr">
        <is>
          <t>Algoritmo principal no explícito o fuera del codebook; Confirmar algoritmo principal en full-text; Se comparan varios modelos; se eligió el principal/mejor reportado</t>
        </is>
      </c>
      <c r="AM181" s="68" t="inlineStr">
        <is>
          <t>RA</t>
        </is>
      </c>
      <c r="AN181" s="68" t="inlineStr">
        <is>
          <t>Tomado completo desde archivo RA según asignación</t>
        </is>
      </c>
      <c r="AO181" s="68" t="n">
        <v>0</v>
      </c>
    </row>
    <row r="182" ht="28" customHeight="1">
      <c r="A182" s="138" t="n">
        <v>181</v>
      </c>
      <c r="B182" s="138" t="n">
        <v>199</v>
      </c>
      <c r="C182" s="68" t="inlineStr">
        <is>
          <t>Revisor B</t>
        </is>
      </c>
      <c r="D182" s="68" t="n"/>
      <c r="E182" s="138" t="n">
        <v>2021</v>
      </c>
      <c r="F182" s="68" t="inlineStr">
        <is>
          <t>No especificado</t>
        </is>
      </c>
      <c r="G182" s="68" t="inlineStr">
        <is>
          <t>Híbrido</t>
        </is>
      </c>
      <c r="H182" s="68" t="inlineStr">
        <is>
          <t>https://doi.org/10.2196/29242</t>
        </is>
      </c>
      <c r="I182" s="67" t="inlineStr">
        <is>
          <t>Informing developmental milestone achievement for children with autism: Machine learning approach</t>
        </is>
      </c>
      <c r="J182" s="68"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s="68" t="inlineStr">
        <is>
          <t>Supervised</t>
        </is>
      </c>
      <c r="L182" s="68" t="inlineStr">
        <is>
          <t>MLP</t>
        </is>
      </c>
      <c r="M182" s="68" t="inlineStr">
        <is>
          <t>Classification (ASD vs control / multi-class)</t>
        </is>
      </c>
      <c r="N182" s="68" t="inlineStr">
        <is>
          <t>screening</t>
        </is>
      </c>
      <c r="O182" s="68" t="inlineStr">
        <is>
          <t>high</t>
        </is>
      </c>
      <c r="P182" s="68" t="n">
        <v>0</v>
      </c>
      <c r="Q182" s="68" t="n">
        <v>0</v>
      </c>
      <c r="R182" s="68" t="n">
        <v>0</v>
      </c>
      <c r="S182" s="68" t="n">
        <v>0</v>
      </c>
      <c r="T182" s="68" t="n">
        <v>1</v>
      </c>
      <c r="U182" s="68" t="n">
        <v>0</v>
      </c>
      <c r="V182" s="68" t="n">
        <v>0</v>
      </c>
      <c r="W182" s="68" t="n">
        <v>0</v>
      </c>
      <c r="X182" s="68" t="n">
        <v>1</v>
      </c>
      <c r="Y182" s="68" t="n">
        <v>0</v>
      </c>
      <c r="Z182" s="68" t="n">
        <v>0</v>
      </c>
      <c r="AA182" s="68" t="n">
        <v>1</v>
      </c>
      <c r="AB182" s="140" t="n">
        <v>1</v>
      </c>
      <c r="AC182" s="68" t="n">
        <v>0</v>
      </c>
      <c r="AD182" s="68" t="n">
        <v>0</v>
      </c>
      <c r="AE182" s="68" t="n">
        <v>0</v>
      </c>
      <c r="AF182" s="68" t="n">
        <v>0</v>
      </c>
      <c r="AG182" s="68" t="n">
        <v>1</v>
      </c>
      <c r="AH182" s="68" t="n">
        <v>1</v>
      </c>
      <c r="AI182" s="67" t="n">
        <v>0</v>
      </c>
      <c r="AJ182" s="140" t="n">
        <v>0</v>
      </c>
      <c r="AK182" s="140" t="n">
        <v>0</v>
      </c>
      <c r="AL182" s="67" t="inlineStr">
        <is>
          <t>Binary classification of milestone achievement; not ASD-vs-control.</t>
        </is>
      </c>
      <c r="AM182" s="68" t="inlineStr">
        <is>
          <t>RB</t>
        </is>
      </c>
      <c r="AN182" s="68" t="inlineStr">
        <is>
          <t>Tomado completo desde archivo RB según asignación</t>
        </is>
      </c>
      <c r="AO182" s="68" t="n">
        <v>0</v>
      </c>
    </row>
    <row r="183" ht="28" customHeight="1">
      <c r="A183" s="138" t="n">
        <v>182</v>
      </c>
      <c r="B183" s="138" t="n">
        <v>200</v>
      </c>
      <c r="C183" s="68" t="inlineStr">
        <is>
          <t>Revisor A</t>
        </is>
      </c>
      <c r="D183" s="68" t="inlineStr">
        <is>
          <t>RA</t>
        </is>
      </c>
      <c r="E183" s="138" t="n">
        <v>2024</v>
      </c>
      <c r="F183" s="68" t="inlineStr">
        <is>
          <t>No especificado</t>
        </is>
      </c>
      <c r="G183" s="68" t="inlineStr">
        <is>
          <t>Machine Learning</t>
        </is>
      </c>
      <c r="H183" s="68" t="inlineStr">
        <is>
          <t>https://doi.org/10.1007/s11042-024-18519-y</t>
        </is>
      </c>
      <c r="I183" s="67" t="inlineStr">
        <is>
          <t>Machine learning based autism screening tool—a modified approach</t>
        </is>
      </c>
      <c r="J183" s="68"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s="68" t="inlineStr">
        <is>
          <t>Supervised</t>
        </is>
      </c>
      <c r="L183" s="68" t="inlineStr">
        <is>
          <t>SVM</t>
        </is>
      </c>
      <c r="M183" s="68" t="inlineStr">
        <is>
          <t>Classification (ASD vs control / multi-class)</t>
        </is>
      </c>
      <c r="N183" s="68" t="inlineStr">
        <is>
          <t>Screening</t>
        </is>
      </c>
      <c r="O183" s="68" t="inlineStr">
        <is>
          <t>High</t>
        </is>
      </c>
      <c r="P183" s="68" t="n">
        <v>0</v>
      </c>
      <c r="Q183" s="68" t="n">
        <v>0</v>
      </c>
      <c r="R183" s="68" t="n">
        <v>1</v>
      </c>
      <c r="S183" s="68" t="n">
        <v>0</v>
      </c>
      <c r="T183" s="68" t="n">
        <v>0</v>
      </c>
      <c r="U183" s="68" t="n">
        <v>0</v>
      </c>
      <c r="V183" s="68" t="n">
        <v>0</v>
      </c>
      <c r="W183" s="68" t="n">
        <v>0</v>
      </c>
      <c r="X183" s="68" t="n">
        <v>1</v>
      </c>
      <c r="Y183" s="68" t="n">
        <v>0</v>
      </c>
      <c r="Z183" s="68" t="n">
        <v>0</v>
      </c>
      <c r="AA183" s="68" t="n">
        <v>0</v>
      </c>
      <c r="AB183" s="140" t="n">
        <v>1</v>
      </c>
      <c r="AC183" s="68" t="n"/>
      <c r="AD183" s="68" t="n"/>
      <c r="AE183" s="68" t="n"/>
      <c r="AF183" s="68" t="n"/>
      <c r="AG183" s="68" t="n">
        <v>0</v>
      </c>
      <c r="AH183" s="68" t="n">
        <v>1</v>
      </c>
      <c r="AI183" s="67" t="n"/>
      <c r="AJ183" s="140" t="n"/>
      <c r="AK183" s="140" t="n"/>
      <c r="AL183" s="67" t="n"/>
      <c r="AM183" s="68" t="inlineStr">
        <is>
          <t>RA</t>
        </is>
      </c>
      <c r="AN183" s="68" t="inlineStr">
        <is>
          <t>Tomado completo desde archivo RA según asignación</t>
        </is>
      </c>
      <c r="AO183" s="68" t="n">
        <v>0</v>
      </c>
    </row>
    <row r="184" ht="28" customHeight="1">
      <c r="A184" s="138" t="n">
        <v>183</v>
      </c>
      <c r="B184" s="138" t="n">
        <v>201</v>
      </c>
      <c r="C184" s="68" t="inlineStr">
        <is>
          <t>Revisor A</t>
        </is>
      </c>
      <c r="D184" s="68" t="inlineStr">
        <is>
          <t>RA</t>
        </is>
      </c>
      <c r="E184" s="138" t="n">
        <v>2025</v>
      </c>
      <c r="F184" s="68" t="inlineStr">
        <is>
          <t>Señales fisiológicas</t>
        </is>
      </c>
      <c r="G184" s="68" t="inlineStr">
        <is>
          <t>Machine Learning</t>
        </is>
      </c>
      <c r="H184" s="68" t="inlineStr">
        <is>
          <t>https://doi.org/10.1155/ACIS/9975499</t>
        </is>
      </c>
      <c r="I184" s="67" t="inlineStr">
        <is>
          <t>Machine Learning–Based Approach for Early Screening of Autism Spectrum Disorders</t>
        </is>
      </c>
      <c r="J184" s="68"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s="68" t="inlineStr">
        <is>
          <t>Supervised</t>
        </is>
      </c>
      <c r="L184" s="68" t="inlineStr">
        <is>
          <t>SVM</t>
        </is>
      </c>
      <c r="M184" s="68" t="inlineStr">
        <is>
          <t>Classification (ASD vs control / multi-class)</t>
        </is>
      </c>
      <c r="N184" s="68" t="inlineStr">
        <is>
          <t>Screening</t>
        </is>
      </c>
      <c r="O184" s="68" t="inlineStr">
        <is>
          <t>High</t>
        </is>
      </c>
      <c r="P184" s="68" t="n">
        <v>0</v>
      </c>
      <c r="Q184" s="68" t="n">
        <v>0</v>
      </c>
      <c r="R184" s="68" t="n">
        <v>0</v>
      </c>
      <c r="S184" s="68" t="n">
        <v>0</v>
      </c>
      <c r="T184" s="68" t="n">
        <v>0</v>
      </c>
      <c r="U184" s="68" t="n">
        <v>0</v>
      </c>
      <c r="V184" s="68" t="n">
        <v>1</v>
      </c>
      <c r="W184" s="68" t="n">
        <v>0</v>
      </c>
      <c r="X184" s="68" t="n">
        <v>1</v>
      </c>
      <c r="Y184" s="68" t="n">
        <v>0</v>
      </c>
      <c r="Z184" s="68" t="n">
        <v>0</v>
      </c>
      <c r="AA184" s="68" t="n">
        <v>0</v>
      </c>
      <c r="AB184" s="140" t="n">
        <v>1</v>
      </c>
      <c r="AC184" s="68" t="n"/>
      <c r="AD184" s="68" t="n"/>
      <c r="AE184" s="68" t="n"/>
      <c r="AF184" s="68" t="n"/>
      <c r="AG184" s="68" t="n">
        <v>0</v>
      </c>
      <c r="AH184" s="68" t="n">
        <v>1</v>
      </c>
      <c r="AI184" s="67" t="n"/>
      <c r="AJ184" s="140" t="n"/>
      <c r="AK184" s="140" t="n"/>
      <c r="AL184" s="67" t="inlineStr">
        <is>
          <t>Se comparan varios modelos; se eligió el principal/mejor reportado</t>
        </is>
      </c>
      <c r="AM184" s="68" t="inlineStr">
        <is>
          <t>RA</t>
        </is>
      </c>
      <c r="AN184" s="68" t="inlineStr">
        <is>
          <t>Tomado completo desde archivo RA según asignación</t>
        </is>
      </c>
      <c r="AO184" s="68" t="n">
        <v>0</v>
      </c>
    </row>
    <row r="185" ht="28" customHeight="1">
      <c r="A185" s="138" t="n">
        <v>184</v>
      </c>
      <c r="B185" s="138" t="n">
        <v>202</v>
      </c>
      <c r="C185" s="68" t="inlineStr">
        <is>
          <t>Revisor A</t>
        </is>
      </c>
      <c r="D185" s="68" t="inlineStr">
        <is>
          <t>RA</t>
        </is>
      </c>
      <c r="E185" s="138" t="n">
        <v>2024</v>
      </c>
      <c r="F185" s="68" t="inlineStr">
        <is>
          <t>Señales fisiológicas</t>
        </is>
      </c>
      <c r="G185" s="68" t="inlineStr">
        <is>
          <t>Deep Learning</t>
        </is>
      </c>
      <c r="H185" s="68" t="inlineStr">
        <is>
          <t>https://doi.org/10.1038/s41598-024-76659-5</t>
        </is>
      </c>
      <c r="I185" s="67" t="inlineStr">
        <is>
          <t>Model selection to achieve reproducible associations between resting state EEG features and autism</t>
        </is>
      </c>
      <c r="J185" s="68"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s="68" t="inlineStr">
        <is>
          <t>Supervised</t>
        </is>
      </c>
      <c r="L185" s="68" t="inlineStr">
        <is>
          <t>Other / Not clear</t>
        </is>
      </c>
      <c r="M185" s="68" t="inlineStr">
        <is>
          <t>Classification (ASD vs control / multi-class)</t>
        </is>
      </c>
      <c r="N185" s="68" t="inlineStr">
        <is>
          <t>Diagnosis</t>
        </is>
      </c>
      <c r="O185" s="68" t="inlineStr">
        <is>
          <t>High</t>
        </is>
      </c>
      <c r="P185" s="68" t="n">
        <v>0</v>
      </c>
      <c r="Q185" s="68" t="n">
        <v>1</v>
      </c>
      <c r="R185" s="68" t="n">
        <v>0</v>
      </c>
      <c r="S185" s="68" t="n">
        <v>0</v>
      </c>
      <c r="T185" s="68" t="n">
        <v>0</v>
      </c>
      <c r="U185" s="68" t="n">
        <v>0</v>
      </c>
      <c r="V185" s="68" t="n">
        <v>0</v>
      </c>
      <c r="W185" s="68" t="n">
        <v>0</v>
      </c>
      <c r="X185" s="68" t="n">
        <v>0</v>
      </c>
      <c r="Y185" s="68" t="n">
        <v>1</v>
      </c>
      <c r="Z185" s="68" t="n">
        <v>0</v>
      </c>
      <c r="AA185" s="68" t="n">
        <v>0</v>
      </c>
      <c r="AB185" s="140" t="n">
        <v>0</v>
      </c>
      <c r="AC185" s="68" t="n"/>
      <c r="AD185" s="68" t="n"/>
      <c r="AE185" s="68" t="n"/>
      <c r="AF185" s="68" t="n"/>
      <c r="AG185" s="68" t="n">
        <v>1</v>
      </c>
      <c r="AH185" s="68" t="n">
        <v>1</v>
      </c>
      <c r="AI185" s="67" t="n"/>
      <c r="AJ185" s="140" t="n"/>
      <c r="AK185" s="140" t="n"/>
      <c r="AL185" s="67" t="inlineStr">
        <is>
          <t>Algoritmo principal no explícito o fuera del codebook; Confirmar algoritmo principal en full-text</t>
        </is>
      </c>
      <c r="AM185" s="68" t="inlineStr">
        <is>
          <t>RA</t>
        </is>
      </c>
      <c r="AN185" s="68" t="inlineStr">
        <is>
          <t>Tomado completo desde archivo RA según asignación</t>
        </is>
      </c>
      <c r="AO185" s="68" t="n">
        <v>0</v>
      </c>
    </row>
    <row r="186" ht="28" customHeight="1">
      <c r="A186" s="138" t="n">
        <v>185</v>
      </c>
      <c r="B186" s="138" t="n">
        <v>203</v>
      </c>
      <c r="C186" s="68" t="inlineStr">
        <is>
          <t>Revisor B</t>
        </is>
      </c>
      <c r="D186" s="68" t="n"/>
      <c r="E186" s="138" t="n">
        <v>2025</v>
      </c>
      <c r="F186" s="68" t="inlineStr">
        <is>
          <t>Imagen</t>
        </is>
      </c>
      <c r="G186" s="68" t="inlineStr">
        <is>
          <t>Híbrido</t>
        </is>
      </c>
      <c r="H186" s="68" t="inlineStr">
        <is>
          <t>https://doi.org/10.1016/j.cmpb.2024.108492</t>
        </is>
      </c>
      <c r="I186" s="67" t="inlineStr">
        <is>
          <t>Multimodal autism detection: Deep hybrid model with improved feature level fusion</t>
        </is>
      </c>
      <c r="J186" s="68"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s="68" t="inlineStr">
        <is>
          <t>Supervised</t>
        </is>
      </c>
      <c r="L186" s="68" t="inlineStr">
        <is>
          <t>Not clear</t>
        </is>
      </c>
      <c r="M186" s="68" t="inlineStr">
        <is>
          <t>Classification (binary/multi-class; incl. ASD vs control)/ multi-class)</t>
        </is>
      </c>
      <c r="N186" s="68" t="inlineStr">
        <is>
          <t>Screening</t>
        </is>
      </c>
      <c r="O186" s="68" t="inlineStr">
        <is>
          <t>high</t>
        </is>
      </c>
      <c r="P186" s="68" t="n">
        <v>1</v>
      </c>
      <c r="Q186" s="68" t="n">
        <v>0</v>
      </c>
      <c r="R186" s="68" t="n">
        <v>0</v>
      </c>
      <c r="S186" s="68" t="n">
        <v>0</v>
      </c>
      <c r="T186" s="68" t="n">
        <v>0</v>
      </c>
      <c r="U186" s="68" t="n">
        <v>0</v>
      </c>
      <c r="V186" s="68" t="n">
        <v>0</v>
      </c>
      <c r="W186" s="68" t="n">
        <v>0</v>
      </c>
      <c r="X186" s="68" t="n">
        <v>0</v>
      </c>
      <c r="Y186" s="68" t="n">
        <v>1</v>
      </c>
      <c r="Z186" s="68" t="n">
        <v>0</v>
      </c>
      <c r="AA186" s="68" t="n">
        <v>0</v>
      </c>
      <c r="AB186" s="140" t="n">
        <v>1</v>
      </c>
      <c r="AC186" s="68" t="n">
        <v>0</v>
      </c>
      <c r="AD186" s="68" t="n">
        <v>0</v>
      </c>
      <c r="AE186" s="68" t="n">
        <v>0</v>
      </c>
      <c r="AF186" s="68" t="n">
        <v>0</v>
      </c>
      <c r="AG186" s="68" t="n">
        <v>1</v>
      </c>
      <c r="AH186" s="68" t="n">
        <v>1</v>
      </c>
      <c r="AI186" s="67" t="n">
        <v>0</v>
      </c>
      <c r="AJ186" s="140" t="n">
        <v>0</v>
      </c>
      <c r="AK186" s="140" t="n">
        <v>0</v>
      </c>
      <c r="AL186" s="67" t="n"/>
      <c r="AM186" s="68" t="inlineStr">
        <is>
          <t>RB</t>
        </is>
      </c>
      <c r="AN186" s="68" t="inlineStr">
        <is>
          <t>Tomado completo desde archivo RB según asignación</t>
        </is>
      </c>
      <c r="AO186" s="68" t="n">
        <v>0</v>
      </c>
    </row>
    <row r="187" ht="28" customHeight="1">
      <c r="A187" s="138" t="n">
        <v>186</v>
      </c>
      <c r="B187" s="138" t="n">
        <v>204</v>
      </c>
      <c r="C187" s="68" t="inlineStr">
        <is>
          <t>Revisor B</t>
        </is>
      </c>
      <c r="D187" s="68" t="n"/>
      <c r="E187" s="138" t="n">
        <v>2016</v>
      </c>
      <c r="F187" s="68" t="inlineStr">
        <is>
          <t>No especificado</t>
        </is>
      </c>
      <c r="G187" s="68" t="inlineStr">
        <is>
          <t>Machine Learning</t>
        </is>
      </c>
      <c r="H187" s="68" t="inlineStr">
        <is>
          <t>https://doi.org/10.1007/s11682-015-9360-1</t>
        </is>
      </c>
      <c r="I187" s="67" t="inlineStr">
        <is>
          <t>Multi-task feature selection via supervised canonical graph matching for diagnosis of autism spectrum disorder</t>
        </is>
      </c>
      <c r="J187" s="68"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s="68" t="inlineStr">
        <is>
          <t>Supervised</t>
        </is>
      </c>
      <c r="L187" s="68" t="inlineStr">
        <is>
          <t>Other</t>
        </is>
      </c>
      <c r="M187" s="68" t="inlineStr">
        <is>
          <t>Classification (binary/multi-class; incl. ASD vs control)/ multi-class)</t>
        </is>
      </c>
      <c r="N187" s="68" t="inlineStr">
        <is>
          <t>Diagnosis</t>
        </is>
      </c>
      <c r="O187" s="68" t="inlineStr">
        <is>
          <t>high</t>
        </is>
      </c>
      <c r="P187" s="68" t="n">
        <v>0</v>
      </c>
      <c r="Q187" s="68" t="n">
        <v>0</v>
      </c>
      <c r="R187" s="68" t="n">
        <v>0</v>
      </c>
      <c r="S187" s="68" t="n">
        <v>0</v>
      </c>
      <c r="T187" s="68" t="n">
        <v>0</v>
      </c>
      <c r="U187" s="68" t="n">
        <v>0</v>
      </c>
      <c r="V187" s="68" t="n">
        <v>0</v>
      </c>
      <c r="W187" s="68" t="n">
        <v>0</v>
      </c>
      <c r="X187" s="68" t="n">
        <v>0</v>
      </c>
      <c r="Y187" s="68" t="n">
        <v>0</v>
      </c>
      <c r="Z187" s="68" t="n">
        <v>0</v>
      </c>
      <c r="AA187" s="68" t="n">
        <v>1</v>
      </c>
      <c r="AB187" s="140" t="n">
        <v>1</v>
      </c>
      <c r="AC187" s="68" t="n">
        <v>0</v>
      </c>
      <c r="AD187" s="68" t="n">
        <v>0</v>
      </c>
      <c r="AE187" s="68" t="n">
        <v>0</v>
      </c>
      <c r="AF187" s="68" t="n">
        <v>0</v>
      </c>
      <c r="AG187" s="68" t="n">
        <v>0</v>
      </c>
      <c r="AH187" s="68" t="n">
        <v>0</v>
      </c>
      <c r="AI187" s="67" t="n">
        <v>0</v>
      </c>
      <c r="AJ187" s="140" t="n">
        <v>0</v>
      </c>
      <c r="AK187" s="140" t="n">
        <v>0</v>
      </c>
      <c r="AL187" s="67" t="n"/>
      <c r="AM187" s="68" t="inlineStr">
        <is>
          <t>RB</t>
        </is>
      </c>
      <c r="AN187" s="68" t="inlineStr">
        <is>
          <t>Tomado completo desde archivo RB según asignación</t>
        </is>
      </c>
      <c r="AO187" s="68" t="n">
        <v>0</v>
      </c>
    </row>
    <row r="188" ht="28" customHeight="1">
      <c r="A188" s="138" t="n">
        <v>187</v>
      </c>
      <c r="B188" s="138" t="n">
        <v>205</v>
      </c>
      <c r="C188" s="68" t="inlineStr">
        <is>
          <t>Revisor A</t>
        </is>
      </c>
      <c r="D188" s="68" t="inlineStr">
        <is>
          <t>RA</t>
        </is>
      </c>
      <c r="E188" s="138" t="n">
        <v>2024</v>
      </c>
      <c r="F188" s="68" t="inlineStr">
        <is>
          <t>Imagen</t>
        </is>
      </c>
      <c r="G188" s="68" t="inlineStr">
        <is>
          <t>Deep Learning</t>
        </is>
      </c>
      <c r="H188" s="68" t="inlineStr">
        <is>
          <t>https://doi.org/10.1109/JBHI.2024.3455942</t>
        </is>
      </c>
      <c r="I188" s="67" t="inlineStr">
        <is>
          <t>Off-Body Sleep Analysis for Predicting Adverse Behavior in Individuals With Autism Spectrum Disorder</t>
        </is>
      </c>
      <c r="J188" s="6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s="68" t="inlineStr">
        <is>
          <t>Supervised</t>
        </is>
      </c>
      <c r="L188" s="68" t="inlineStr">
        <is>
          <t>Other / Not clear</t>
        </is>
      </c>
      <c r="M188" s="68" t="inlineStr">
        <is>
          <t>Prediction (time-to-event / prognosis)</t>
        </is>
      </c>
      <c r="N188" s="68" t="inlineStr">
        <is>
          <t>Monitoring/intervention</t>
        </is>
      </c>
      <c r="O188" s="68" t="inlineStr">
        <is>
          <t>High</t>
        </is>
      </c>
      <c r="P188" s="68" t="n">
        <v>0</v>
      </c>
      <c r="Q188" s="68" t="n">
        <v>0</v>
      </c>
      <c r="R188" s="68" t="n">
        <v>0</v>
      </c>
      <c r="S188" s="68" t="n">
        <v>0</v>
      </c>
      <c r="T188" s="68" t="n">
        <v>0</v>
      </c>
      <c r="U188" s="68" t="n">
        <v>0</v>
      </c>
      <c r="V188" s="68" t="n">
        <v>1</v>
      </c>
      <c r="W188" s="68" t="n">
        <v>0</v>
      </c>
      <c r="X188" s="68" t="n">
        <v>0</v>
      </c>
      <c r="Y188" s="68" t="n">
        <v>0</v>
      </c>
      <c r="Z188" s="68" t="n">
        <v>1</v>
      </c>
      <c r="AA188" s="68" t="n">
        <v>1</v>
      </c>
      <c r="AB188" s="140" t="n">
        <v>1</v>
      </c>
      <c r="AC188" s="68" t="n"/>
      <c r="AD188" s="68" t="n"/>
      <c r="AE188" s="68" t="n"/>
      <c r="AF188" s="68" t="n"/>
      <c r="AG188" s="68" t="n">
        <v>1</v>
      </c>
      <c r="AH188" s="68" t="n">
        <v>1</v>
      </c>
      <c r="AI188" s="67" t="inlineStr">
        <is>
          <t>sensor / other</t>
        </is>
      </c>
      <c r="AJ188" s="140" t="n"/>
      <c r="AK188" s="140" t="n"/>
      <c r="AL188" s="67" t="inlineStr">
        <is>
          <t>Algoritmo principal no explícito o fuera del codebook; Confirmar algoritmo principal en full-text</t>
        </is>
      </c>
      <c r="AM188" s="68" t="inlineStr">
        <is>
          <t>RA</t>
        </is>
      </c>
      <c r="AN188" s="68" t="inlineStr">
        <is>
          <t>Tomado completo desde archivo RA según asignación</t>
        </is>
      </c>
      <c r="AO188" s="68" t="n">
        <v>0</v>
      </c>
    </row>
    <row r="189" ht="28" customHeight="1">
      <c r="A189" s="138" t="n">
        <v>188</v>
      </c>
      <c r="B189" s="138" t="n">
        <v>206</v>
      </c>
      <c r="C189" s="68" t="inlineStr">
        <is>
          <t>Ambos (piloto)</t>
        </is>
      </c>
      <c r="D189" s="68" t="inlineStr">
        <is>
          <t>RA</t>
        </is>
      </c>
      <c r="E189" s="138" t="n">
        <v>2019</v>
      </c>
      <c r="F189" s="68" t="inlineStr">
        <is>
          <t>Multimodal</t>
        </is>
      </c>
      <c r="G189" s="68" t="inlineStr">
        <is>
          <t>Deep Learning</t>
        </is>
      </c>
      <c r="H189" s="68" t="inlineStr">
        <is>
          <t>https://doi.org/10.1016/j.sciaf.2018.e00019</t>
        </is>
      </c>
      <c r="I189" s="67" t="inlineStr">
        <is>
          <t>Overlaps in brain dynamic functional connectivity between schizophrenia and autism spectrum disorder</t>
        </is>
      </c>
      <c r="J189" s="68"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s="68" t="inlineStr">
        <is>
          <t>Supervised</t>
        </is>
      </c>
      <c r="L189" s="68" t="inlineStr">
        <is>
          <t>Other / Not clear</t>
        </is>
      </c>
      <c r="M189" s="68" t="inlineStr">
        <is>
          <t>Classification (ASD vs control / multi-class)</t>
        </is>
      </c>
      <c r="N189" s="68" t="inlineStr">
        <is>
          <t>Diagnosis</t>
        </is>
      </c>
      <c r="O189" s="68" t="inlineStr">
        <is>
          <t>Medium</t>
        </is>
      </c>
      <c r="P189" s="68" t="n">
        <v>1</v>
      </c>
      <c r="Q189" s="68" t="n">
        <v>0</v>
      </c>
      <c r="R189" s="68" t="n">
        <v>0</v>
      </c>
      <c r="S189" s="68" t="n">
        <v>0</v>
      </c>
      <c r="T189" s="68" t="n">
        <v>0</v>
      </c>
      <c r="U189" s="68" t="n">
        <v>0</v>
      </c>
      <c r="V189" s="68" t="n">
        <v>0</v>
      </c>
      <c r="W189" s="68" t="n">
        <v>0</v>
      </c>
      <c r="X189" s="68" t="n">
        <v>0</v>
      </c>
      <c r="Y189" s="68" t="n">
        <v>1</v>
      </c>
      <c r="Z189" s="68" t="n">
        <v>0</v>
      </c>
      <c r="AA189" s="68" t="n">
        <v>0</v>
      </c>
      <c r="AB189" s="140" t="n">
        <v>1</v>
      </c>
      <c r="AC189" s="68" t="n"/>
      <c r="AD189" s="68" t="n"/>
      <c r="AE189" s="68" t="n"/>
      <c r="AF189" s="68" t="n"/>
      <c r="AG189" s="68" t="n">
        <v>1</v>
      </c>
      <c r="AH189" s="68" t="n">
        <v>1</v>
      </c>
      <c r="AI189" s="67" t="n"/>
      <c r="AJ189" s="140" t="n"/>
      <c r="AK189" s="140" t="n"/>
      <c r="AL189" s="67" t="inlineStr">
        <is>
          <t>Algoritmo principal no explícito o fuera del codebook; Confirmar algoritmo principal en full-text</t>
        </is>
      </c>
      <c r="AM189" s="68" t="inlineStr">
        <is>
          <t>RA</t>
        </is>
      </c>
      <c r="AN189" s="68" t="inlineStr">
        <is>
          <t>Tomado completo desde archivo RA según asignación</t>
        </is>
      </c>
      <c r="AO189" s="68" t="n">
        <v>0</v>
      </c>
    </row>
    <row r="190" ht="28" customHeight="1">
      <c r="A190" s="138" t="n">
        <v>189</v>
      </c>
      <c r="B190" s="138" t="n">
        <v>207</v>
      </c>
      <c r="C190" s="68" t="inlineStr">
        <is>
          <t>Revisor B</t>
        </is>
      </c>
      <c r="D190" s="68" t="n"/>
      <c r="E190" s="138" t="n">
        <v>2025</v>
      </c>
      <c r="F190" s="68" t="inlineStr">
        <is>
          <t>Señales fisiológicas</t>
        </is>
      </c>
      <c r="G190" s="68" t="inlineStr">
        <is>
          <t>Deep Learning</t>
        </is>
      </c>
      <c r="H190" s="68" t="inlineStr">
        <is>
          <t>https://doi.org/10.1016/j.neucom.2025.130780</t>
        </is>
      </c>
      <c r="I190" s="67" t="inlineStr">
        <is>
          <t>Persistent spectral based machine learning method for autism spectrum disorder classification</t>
        </is>
      </c>
      <c r="J190" s="6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s="68" t="inlineStr">
        <is>
          <t>Supervised</t>
        </is>
      </c>
      <c r="L190" s="68" t="inlineStr">
        <is>
          <t>Not clear</t>
        </is>
      </c>
      <c r="M190" s="68" t="inlineStr">
        <is>
          <t>Classification (binary/multi-class; incl. ASD vs control)/ multi-class)</t>
        </is>
      </c>
      <c r="N190" s="68" t="inlineStr">
        <is>
          <t>diagnosis</t>
        </is>
      </c>
      <c r="O190" s="68" t="inlineStr">
        <is>
          <t>high</t>
        </is>
      </c>
      <c r="P190" s="68" t="n">
        <v>0</v>
      </c>
      <c r="Q190" s="68" t="n">
        <v>0</v>
      </c>
      <c r="R190" s="68" t="n">
        <v>0</v>
      </c>
      <c r="S190" s="68" t="n">
        <v>0</v>
      </c>
      <c r="T190" s="68" t="n">
        <v>1</v>
      </c>
      <c r="U190" s="68" t="n">
        <v>0</v>
      </c>
      <c r="V190" s="68" t="n">
        <v>0</v>
      </c>
      <c r="W190" s="68" t="n">
        <v>0</v>
      </c>
      <c r="X190" s="68" t="n">
        <v>0</v>
      </c>
      <c r="Y190" s="68" t="n">
        <v>1</v>
      </c>
      <c r="Z190" s="68" t="n">
        <v>0</v>
      </c>
      <c r="AA190" s="68" t="n">
        <v>0</v>
      </c>
      <c r="AB190" s="140" t="n">
        <v>1</v>
      </c>
      <c r="AC190" s="68" t="n">
        <v>0</v>
      </c>
      <c r="AD190" s="68" t="n">
        <v>0</v>
      </c>
      <c r="AE190" s="68" t="n">
        <v>0</v>
      </c>
      <c r="AF190" s="68" t="n">
        <v>0</v>
      </c>
      <c r="AG190" s="68" t="n">
        <v>1</v>
      </c>
      <c r="AH190" s="68" t="n">
        <v>1</v>
      </c>
      <c r="AI190" s="67" t="n">
        <v>0</v>
      </c>
      <c r="AJ190" s="140" t="n">
        <v>1</v>
      </c>
      <c r="AK190" s="140" t="n">
        <v>0</v>
      </c>
      <c r="AL190" s="67" t="n"/>
      <c r="AM190" s="68" t="inlineStr">
        <is>
          <t>RB</t>
        </is>
      </c>
      <c r="AN190" s="68" t="inlineStr">
        <is>
          <t>Tomado completo desde archivo RB según asignación</t>
        </is>
      </c>
      <c r="AO190" s="68" t="n">
        <v>0</v>
      </c>
    </row>
    <row r="191" ht="28" customHeight="1">
      <c r="A191" s="138" t="n">
        <v>190</v>
      </c>
      <c r="B191" s="138" t="n">
        <v>208</v>
      </c>
      <c r="C191" s="68" t="inlineStr">
        <is>
          <t>Revisor B</t>
        </is>
      </c>
      <c r="D191" s="68" t="n"/>
      <c r="E191" s="138" t="n">
        <v>2022</v>
      </c>
      <c r="F191" s="68" t="inlineStr">
        <is>
          <t>No especificado</t>
        </is>
      </c>
      <c r="G191" s="68" t="inlineStr">
        <is>
          <t>Machine Learning</t>
        </is>
      </c>
      <c r="H191" s="68" t="inlineStr">
        <is>
          <t>https://doi.org/10.1186/s13229-022-00491-9</t>
        </is>
      </c>
      <c r="I191" s="67" t="inlineStr">
        <is>
          <t>Phenotypic differences between female and male individuals with suspicion of autism spectrum disorder</t>
        </is>
      </c>
      <c r="J191" s="68"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s="68" t="inlineStr">
        <is>
          <t>Supervised</t>
        </is>
      </c>
      <c r="L191" s="68" t="inlineStr">
        <is>
          <t>Random Forest</t>
        </is>
      </c>
      <c r="M191" s="68" t="inlineStr">
        <is>
          <t>Classification (binary/multi-class; incl. ASD vs control)/ multi-class)</t>
        </is>
      </c>
      <c r="N191" s="68" t="inlineStr">
        <is>
          <t>diagnosis</t>
        </is>
      </c>
      <c r="O191" s="68" t="inlineStr">
        <is>
          <t>high</t>
        </is>
      </c>
      <c r="P191" s="68" t="n">
        <v>1</v>
      </c>
      <c r="Q191" s="68" t="n">
        <v>0</v>
      </c>
      <c r="R191" s="68" t="n">
        <v>0</v>
      </c>
      <c r="S191" s="68" t="n">
        <v>0</v>
      </c>
      <c r="T191" s="68" t="n">
        <v>1</v>
      </c>
      <c r="U191" s="68" t="n">
        <v>0</v>
      </c>
      <c r="V191" s="68" t="n">
        <v>0</v>
      </c>
      <c r="W191" s="68" t="n">
        <v>0</v>
      </c>
      <c r="X191" s="68" t="n">
        <v>0</v>
      </c>
      <c r="Y191" s="68" t="n">
        <v>1</v>
      </c>
      <c r="Z191" s="68" t="n">
        <v>0</v>
      </c>
      <c r="AA191" s="68" t="n">
        <v>1</v>
      </c>
      <c r="AB191" s="140" t="n">
        <v>1</v>
      </c>
      <c r="AC191" s="68" t="n">
        <v>0</v>
      </c>
      <c r="AD191" s="68" t="n">
        <v>0</v>
      </c>
      <c r="AE191" s="68" t="n">
        <v>0</v>
      </c>
      <c r="AF191" s="68" t="n">
        <v>0</v>
      </c>
      <c r="AG191" s="68" t="n">
        <v>0</v>
      </c>
      <c r="AH191" s="68" t="n">
        <v>2</v>
      </c>
      <c r="AI191" s="67" t="n">
        <v>0</v>
      </c>
      <c r="AJ191" s="140" t="n">
        <v>0</v>
      </c>
      <c r="AK191" s="140" t="n">
        <v>0</v>
      </c>
      <c r="AL191" s="67" t="n"/>
      <c r="AM191" s="68" t="inlineStr">
        <is>
          <t>RB</t>
        </is>
      </c>
      <c r="AN191" s="68" t="inlineStr">
        <is>
          <t>Tomado completo desde archivo RB según asignación</t>
        </is>
      </c>
      <c r="AO191" s="68" t="n">
        <v>0</v>
      </c>
    </row>
    <row r="192" ht="28" customHeight="1">
      <c r="A192" s="138" t="n">
        <v>191</v>
      </c>
      <c r="B192" s="138" t="n">
        <v>209</v>
      </c>
      <c r="C192" s="68" t="inlineStr">
        <is>
          <t>Revisor A</t>
        </is>
      </c>
      <c r="D192" s="68" t="inlineStr">
        <is>
          <t>RA</t>
        </is>
      </c>
      <c r="E192" s="138" t="n">
        <v>2024</v>
      </c>
      <c r="F192" s="68" t="inlineStr">
        <is>
          <t>Multimodal</t>
        </is>
      </c>
      <c r="G192" s="68" t="inlineStr">
        <is>
          <t>Machine Learning</t>
        </is>
      </c>
      <c r="H192" s="68" t="inlineStr">
        <is>
          <t>https://doi.org/10.1016/j.pscychresns.2024.111822</t>
        </is>
      </c>
      <c r="I192" s="67" t="inlineStr">
        <is>
          <t>Predicting individual autistic symptoms for patients with autism spectrum disorder using interregional morphological connectivity</t>
        </is>
      </c>
      <c r="J192" s="68"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s="68" t="inlineStr">
        <is>
          <t>Supervised</t>
        </is>
      </c>
      <c r="L192" s="68" t="inlineStr">
        <is>
          <t>Other / Not clear</t>
        </is>
      </c>
      <c r="M192" s="68" t="inlineStr">
        <is>
          <t>Regression (score / severity / risk)</t>
        </is>
      </c>
      <c r="N192" s="68" t="inlineStr">
        <is>
          <t>Monitoring/intervention</t>
        </is>
      </c>
      <c r="O192" s="68" t="inlineStr">
        <is>
          <t>High</t>
        </is>
      </c>
      <c r="P192" s="68" t="n">
        <v>1</v>
      </c>
      <c r="Q192" s="68" t="n">
        <v>0</v>
      </c>
      <c r="R192" s="68" t="n">
        <v>0</v>
      </c>
      <c r="S192" s="68" t="n">
        <v>0</v>
      </c>
      <c r="T192" s="68" t="n">
        <v>0</v>
      </c>
      <c r="U192" s="68" t="n">
        <v>0</v>
      </c>
      <c r="V192" s="68" t="n">
        <v>0</v>
      </c>
      <c r="W192" s="68" t="n">
        <v>0</v>
      </c>
      <c r="X192" s="68" t="n">
        <v>0</v>
      </c>
      <c r="Y192" s="68" t="n">
        <v>0</v>
      </c>
      <c r="Z192" s="68" t="n">
        <v>1</v>
      </c>
      <c r="AA192" s="68" t="n">
        <v>1</v>
      </c>
      <c r="AB192" s="140" t="n">
        <v>1</v>
      </c>
      <c r="AC192" s="68" t="n"/>
      <c r="AD192" s="68" t="n"/>
      <c r="AE192" s="68" t="n"/>
      <c r="AF192" s="68" t="n"/>
      <c r="AG192" s="68" t="n">
        <v>1</v>
      </c>
      <c r="AH192" s="68" t="n">
        <v>1</v>
      </c>
      <c r="AI192" s="67" t="n"/>
      <c r="AJ192" s="140" t="n"/>
      <c r="AK192" s="140" t="n"/>
      <c r="AL192" s="67" t="inlineStr">
        <is>
          <t>Algoritmo principal no explícito o fuera del codebook; Confirmar algoritmo principal en full-text</t>
        </is>
      </c>
      <c r="AM192" s="68" t="inlineStr">
        <is>
          <t>RA</t>
        </is>
      </c>
      <c r="AN192" s="68" t="inlineStr">
        <is>
          <t>Tomado completo desde archivo RA según asignación</t>
        </is>
      </c>
      <c r="AO192" s="68" t="n">
        <v>0</v>
      </c>
    </row>
    <row r="193" ht="28" customHeight="1">
      <c r="A193" s="138" t="n">
        <v>192</v>
      </c>
      <c r="B193" s="138" t="n">
        <v>210</v>
      </c>
      <c r="C193" s="68" t="inlineStr">
        <is>
          <t>Revisor A</t>
        </is>
      </c>
      <c r="D193" s="68" t="inlineStr">
        <is>
          <t>RA</t>
        </is>
      </c>
      <c r="E193" s="138" t="n">
        <v>2023</v>
      </c>
      <c r="F193" s="68" t="inlineStr">
        <is>
          <t>Señales fisiológicas</t>
        </is>
      </c>
      <c r="G193" s="68" t="inlineStr">
        <is>
          <t>Deep Learning</t>
        </is>
      </c>
      <c r="H193" s="68" t="inlineStr">
        <is>
          <t>https://doi.org/10.1016/j.bpsc.2021.08.009</t>
        </is>
      </c>
      <c r="I193" s="67" t="inlineStr">
        <is>
          <t>Prediction of Behavioral Improvement Through Resting-State Electroencephalography and Clinical Severity in a Randomized Controlled Trial Testing Bumetanide in Autism Spectrum Disorder</t>
        </is>
      </c>
      <c r="J193" s="68"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s="68" t="inlineStr">
        <is>
          <t>Supervised</t>
        </is>
      </c>
      <c r="L193" s="68" t="inlineStr">
        <is>
          <t>Other / Not clear</t>
        </is>
      </c>
      <c r="M193" s="68" t="inlineStr">
        <is>
          <t>Prediction (time-to-event / prognosis)</t>
        </is>
      </c>
      <c r="N193" s="68" t="inlineStr">
        <is>
          <t>Monitoring/intervention</t>
        </is>
      </c>
      <c r="O193" s="68" t="inlineStr">
        <is>
          <t>Medium</t>
        </is>
      </c>
      <c r="P193" s="68" t="n">
        <v>0</v>
      </c>
      <c r="Q193" s="68" t="n">
        <v>1</v>
      </c>
      <c r="R193" s="68" t="n">
        <v>0</v>
      </c>
      <c r="S193" s="68" t="n">
        <v>0</v>
      </c>
      <c r="T193" s="68" t="n">
        <v>0</v>
      </c>
      <c r="U193" s="68" t="n">
        <v>0</v>
      </c>
      <c r="V193" s="68" t="n">
        <v>0</v>
      </c>
      <c r="W193" s="68" t="n">
        <v>0</v>
      </c>
      <c r="X193" s="68" t="n">
        <v>0</v>
      </c>
      <c r="Y193" s="68" t="n">
        <v>0</v>
      </c>
      <c r="Z193" s="68" t="n">
        <v>0</v>
      </c>
      <c r="AA193" s="68" t="n">
        <v>1</v>
      </c>
      <c r="AB193" s="140" t="n">
        <v>1</v>
      </c>
      <c r="AC193" s="68" t="n"/>
      <c r="AD193" s="68" t="n"/>
      <c r="AE193" s="68" t="n"/>
      <c r="AF193" s="68" t="n"/>
      <c r="AG193" s="68" t="n">
        <v>1</v>
      </c>
      <c r="AH193" s="68" t="n">
        <v>1</v>
      </c>
      <c r="AI193" s="67" t="n"/>
      <c r="AJ193" s="140" t="n"/>
      <c r="AK193" s="140" t="n"/>
      <c r="AL193" s="67" t="inlineStr">
        <is>
          <t>Algoritmo principal no explícito o fuera del codebook; Confirmar algoritmo principal en full-text</t>
        </is>
      </c>
      <c r="AM193" s="68" t="inlineStr">
        <is>
          <t>RA</t>
        </is>
      </c>
      <c r="AN193" s="68" t="inlineStr">
        <is>
          <t>Tomado completo desde archivo RA según asignación</t>
        </is>
      </c>
      <c r="AO193" s="68" t="n">
        <v>0</v>
      </c>
    </row>
    <row r="194" ht="28" customHeight="1">
      <c r="A194" s="138" t="n">
        <v>193</v>
      </c>
      <c r="B194" s="138" t="n">
        <v>211</v>
      </c>
      <c r="C194" s="68" t="inlineStr">
        <is>
          <t>Revisor B</t>
        </is>
      </c>
      <c r="D194" s="68" t="n"/>
      <c r="E194" s="138" t="n">
        <v>2022</v>
      </c>
      <c r="F194" s="68" t="inlineStr">
        <is>
          <t>No especificado</t>
        </is>
      </c>
      <c r="G194" s="68" t="inlineStr">
        <is>
          <t>Machine Learning</t>
        </is>
      </c>
      <c r="H194" s="68" t="inlineStr">
        <is>
          <t>https://doi.org/10.32604/ijmhp.2022.020075</t>
        </is>
      </c>
      <c r="I194" s="67" t="inlineStr">
        <is>
          <t>Prediction of Outcomes in Mini-Basketball Training Program for Preschool Children with Autism Using Machine Learning Models</t>
        </is>
      </c>
      <c r="J194" s="68"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s="68" t="inlineStr">
        <is>
          <t>Supervised</t>
        </is>
      </c>
      <c r="L194" s="68" t="inlineStr">
        <is>
          <t>SVM</t>
        </is>
      </c>
      <c r="M194" s="68" t="inlineStr">
        <is>
          <t>Regression (score / severity / risk)</t>
        </is>
      </c>
      <c r="N194" s="68" t="inlineStr">
        <is>
          <t>monitoring_intervention</t>
        </is>
      </c>
      <c r="O194" s="68" t="inlineStr">
        <is>
          <t>high</t>
        </is>
      </c>
      <c r="P194" s="68" t="n">
        <v>0</v>
      </c>
      <c r="Q194" s="68" t="n">
        <v>0</v>
      </c>
      <c r="R194" s="68" t="n">
        <v>0</v>
      </c>
      <c r="S194" s="68" t="n">
        <v>0</v>
      </c>
      <c r="T194" s="68" t="n">
        <v>0</v>
      </c>
      <c r="U194" s="68" t="n">
        <v>0</v>
      </c>
      <c r="V194" s="68" t="n">
        <v>1</v>
      </c>
      <c r="W194" s="68" t="n">
        <v>0</v>
      </c>
      <c r="X194" s="68" t="n">
        <v>0</v>
      </c>
      <c r="Y194" s="68" t="n">
        <v>0</v>
      </c>
      <c r="Z194" s="68" t="n">
        <v>0</v>
      </c>
      <c r="AA194" s="68" t="n">
        <v>1</v>
      </c>
      <c r="AB194" s="140" t="n">
        <v>1</v>
      </c>
      <c r="AC194" s="68" t="n">
        <v>0</v>
      </c>
      <c r="AD194" s="68" t="n">
        <v>0</v>
      </c>
      <c r="AE194" s="68" t="n">
        <v>0</v>
      </c>
      <c r="AF194" s="68" t="n">
        <v>0</v>
      </c>
      <c r="AG194" s="68" t="n">
        <v>0</v>
      </c>
      <c r="AH194" s="68" t="n">
        <v>1</v>
      </c>
      <c r="AI194" s="67" t="n">
        <v>1</v>
      </c>
      <c r="AJ194" s="140" t="n">
        <v>1</v>
      </c>
      <c r="AK194" s="140" t="n">
        <v>0</v>
      </c>
      <c r="AL194" s="67" t="n"/>
      <c r="AM194" s="68" t="inlineStr">
        <is>
          <t>RB</t>
        </is>
      </c>
      <c r="AN194" s="68" t="inlineStr">
        <is>
          <t>Tomado completo desde archivo RB según asignación</t>
        </is>
      </c>
      <c r="AO194" s="68" t="n">
        <v>0</v>
      </c>
    </row>
    <row r="195" ht="28" customHeight="1">
      <c r="A195" s="138" t="n">
        <v>194</v>
      </c>
      <c r="B195" s="138" t="n">
        <v>212</v>
      </c>
      <c r="C195" s="68" t="inlineStr">
        <is>
          <t>Revisor B</t>
        </is>
      </c>
      <c r="D195" s="68" t="n"/>
      <c r="E195" s="138" t="n">
        <v>2025</v>
      </c>
      <c r="F195" s="68" t="inlineStr">
        <is>
          <t>Texto · NLP</t>
        </is>
      </c>
      <c r="G195" s="68" t="inlineStr">
        <is>
          <t>Deep Learning</t>
        </is>
      </c>
      <c r="H195" s="68" t="inlineStr">
        <is>
          <t>https://doi.org/10.1177/13623613241304488</t>
        </is>
      </c>
      <c r="I195" s="67" t="inlineStr">
        <is>
          <t>Pre-trained artificial intelligence language model represents pragmatic language variability central to autism and genetically related phenotypes</t>
        </is>
      </c>
      <c r="J195" s="68"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s="68" t="n"/>
      <c r="L195" s="68" t="inlineStr">
        <is>
          <t>Transformer</t>
        </is>
      </c>
      <c r="M195" s="68" t="inlineStr">
        <is>
          <t>Classification (binary/multi-class; incl. ASD vs control)/ multi-class)</t>
        </is>
      </c>
      <c r="N195" s="68" t="inlineStr">
        <is>
          <t>Monitoring/intervention</t>
        </is>
      </c>
      <c r="O195" s="68" t="inlineStr">
        <is>
          <t>high</t>
        </is>
      </c>
      <c r="P195" s="68" t="n">
        <v>1</v>
      </c>
      <c r="Q195" s="68" t="n">
        <v>0</v>
      </c>
      <c r="R195" s="68" t="n">
        <v>0</v>
      </c>
      <c r="S195" s="68" t="n">
        <v>0</v>
      </c>
      <c r="T195" s="68" t="n">
        <v>0</v>
      </c>
      <c r="U195" s="68" t="n">
        <v>0</v>
      </c>
      <c r="V195" s="68" t="n">
        <v>0</v>
      </c>
      <c r="W195" s="68" t="n">
        <v>0</v>
      </c>
      <c r="X195" s="68" t="n">
        <v>0</v>
      </c>
      <c r="Y195" s="68" t="n">
        <v>1</v>
      </c>
      <c r="Z195" s="68" t="n">
        <v>0</v>
      </c>
      <c r="AA195" s="68" t="n">
        <v>0</v>
      </c>
      <c r="AB195" s="140" t="n">
        <v>1</v>
      </c>
      <c r="AC195" s="68" t="n">
        <v>0</v>
      </c>
      <c r="AD195" s="68" t="n">
        <v>0</v>
      </c>
      <c r="AE195" s="68" t="n">
        <v>1</v>
      </c>
      <c r="AF195" s="68" t="n">
        <v>0</v>
      </c>
      <c r="AG195" s="68" t="n">
        <v>0</v>
      </c>
      <c r="AH195" s="68" t="n">
        <v>1</v>
      </c>
      <c r="AI195" s="67" t="n">
        <v>0</v>
      </c>
      <c r="AJ195" s="140" t="n">
        <v>1</v>
      </c>
      <c r="AK195" s="140" t="n">
        <v>1</v>
      </c>
      <c r="AL195" s="67" t="n"/>
      <c r="AM195" s="68" t="inlineStr">
        <is>
          <t>RB</t>
        </is>
      </c>
      <c r="AN195" s="68" t="inlineStr">
        <is>
          <t>Tomado completo desde archivo RB según asignación</t>
        </is>
      </c>
      <c r="AO195" s="68" t="n">
        <v>0</v>
      </c>
    </row>
    <row r="196" ht="28" customHeight="1">
      <c r="A196" s="138" t="n">
        <v>195</v>
      </c>
      <c r="B196" s="138" t="n">
        <v>213</v>
      </c>
      <c r="C196" s="68" t="inlineStr">
        <is>
          <t>Revisor A</t>
        </is>
      </c>
      <c r="D196" s="68" t="inlineStr">
        <is>
          <t>RA</t>
        </is>
      </c>
      <c r="E196" s="138" t="n">
        <v>2015</v>
      </c>
      <c r="F196" s="68" t="inlineStr">
        <is>
          <t>Señales fisiológicas</t>
        </is>
      </c>
      <c r="G196" s="68" t="inlineStr">
        <is>
          <t>Deep Learning</t>
        </is>
      </c>
      <c r="H196" s="68" t="inlineStr">
        <is>
          <t>https://doi.org/10.1016/j.cortex.2014.08.011</t>
        </is>
      </c>
      <c r="I196" s="67" t="inlineStr">
        <is>
          <t>Resting state functional magnetic resonance imaging and neural network classified autism and control</t>
        </is>
      </c>
      <c r="J196" s="68"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s="68" t="inlineStr">
        <is>
          <t>Supervised</t>
        </is>
      </c>
      <c r="L196" s="68" t="inlineStr">
        <is>
          <t>Other / Not clear</t>
        </is>
      </c>
      <c r="M196" s="68" t="inlineStr">
        <is>
          <t>Classification (ASD vs control / multi-class)</t>
        </is>
      </c>
      <c r="N196" s="68" t="inlineStr">
        <is>
          <t>Diagnosis</t>
        </is>
      </c>
      <c r="O196" s="68" t="inlineStr">
        <is>
          <t>High</t>
        </is>
      </c>
      <c r="P196" s="68" t="n">
        <v>1</v>
      </c>
      <c r="Q196" s="68" t="n">
        <v>0</v>
      </c>
      <c r="R196" s="68" t="n">
        <v>0</v>
      </c>
      <c r="S196" s="68" t="n">
        <v>0</v>
      </c>
      <c r="T196" s="68" t="n">
        <v>0</v>
      </c>
      <c r="U196" s="68" t="n">
        <v>0</v>
      </c>
      <c r="V196" s="68" t="n">
        <v>0</v>
      </c>
      <c r="W196" s="68" t="n">
        <v>0</v>
      </c>
      <c r="X196" s="68" t="n">
        <v>0</v>
      </c>
      <c r="Y196" s="68" t="n">
        <v>1</v>
      </c>
      <c r="Z196" s="68" t="n">
        <v>0</v>
      </c>
      <c r="AA196" s="68" t="n">
        <v>0</v>
      </c>
      <c r="AB196" s="140" t="n">
        <v>1</v>
      </c>
      <c r="AC196" s="68" t="n"/>
      <c r="AD196" s="68" t="n"/>
      <c r="AE196" s="68" t="n"/>
      <c r="AF196" s="68" t="n"/>
      <c r="AG196" s="68" t="n">
        <v>1</v>
      </c>
      <c r="AH196" s="68" t="n">
        <v>1</v>
      </c>
      <c r="AI196" s="67" t="n"/>
      <c r="AJ196" s="140" t="n"/>
      <c r="AK196" s="140" t="n"/>
      <c r="AL196" s="67" t="inlineStr">
        <is>
          <t>Algoritmo principal no explícito o fuera del codebook; Confirmar algoritmo principal en full-text</t>
        </is>
      </c>
      <c r="AM196" s="68" t="inlineStr">
        <is>
          <t>RA</t>
        </is>
      </c>
      <c r="AN196" s="68" t="inlineStr">
        <is>
          <t>Tomado completo desde archivo RA según asignación</t>
        </is>
      </c>
      <c r="AO196" s="68" t="n">
        <v>0</v>
      </c>
    </row>
    <row r="197" ht="28" customHeight="1">
      <c r="A197" s="138" t="n">
        <v>196</v>
      </c>
      <c r="B197" s="138" t="n">
        <v>214</v>
      </c>
      <c r="C197" s="68" t="inlineStr">
        <is>
          <t>Revisor B</t>
        </is>
      </c>
      <c r="D197" s="68" t="n"/>
      <c r="E197" s="138" t="n">
        <v>2021</v>
      </c>
      <c r="F197" s="68" t="inlineStr">
        <is>
          <t>Imagen</t>
        </is>
      </c>
      <c r="G197" s="68" t="inlineStr">
        <is>
          <t>Deep Learning</t>
        </is>
      </c>
      <c r="H197" s="68" t="inlineStr">
        <is>
          <t>https://doi.org/10.1109/EMBC46164.2021.9630150</t>
        </is>
      </c>
      <c r="I197" s="67" t="inlineStr">
        <is>
          <t>Self-Paced Learning and Privileged Information based Cascaded Multi-column Classification algorithm for ASD diagnosis</t>
        </is>
      </c>
      <c r="J197" s="68"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s="68" t="inlineStr">
        <is>
          <t>Supervised</t>
        </is>
      </c>
      <c r="L197" s="68" t="inlineStr">
        <is>
          <t>Other</t>
        </is>
      </c>
      <c r="M197" s="68" t="inlineStr">
        <is>
          <t>Classification (binary/multi-class; incl. ASD vs control)/ multi-class)</t>
        </is>
      </c>
      <c r="N197" s="68" t="inlineStr">
        <is>
          <t>Diagnosis</t>
        </is>
      </c>
      <c r="O197" s="68" t="inlineStr">
        <is>
          <t>high</t>
        </is>
      </c>
      <c r="P197" s="68" t="n">
        <v>0</v>
      </c>
      <c r="Q197" s="68" t="n">
        <v>0</v>
      </c>
      <c r="R197" s="68" t="n">
        <v>0</v>
      </c>
      <c r="S197" s="68" t="n">
        <v>0</v>
      </c>
      <c r="T197" s="68" t="n">
        <v>0</v>
      </c>
      <c r="U197" s="68" t="n">
        <v>0</v>
      </c>
      <c r="V197" s="68" t="n">
        <v>1</v>
      </c>
      <c r="W197" s="68" t="n">
        <v>0</v>
      </c>
      <c r="X197" s="68" t="n">
        <v>1</v>
      </c>
      <c r="Y197" s="68" t="n">
        <v>0</v>
      </c>
      <c r="Z197" s="68" t="n">
        <v>0</v>
      </c>
      <c r="AA197" s="68" t="n">
        <v>1</v>
      </c>
      <c r="AB197" s="140" t="n">
        <v>1</v>
      </c>
      <c r="AC197" s="68" t="n">
        <v>0</v>
      </c>
      <c r="AD197" s="68" t="n">
        <v>0</v>
      </c>
      <c r="AE197" s="68" t="n">
        <v>0</v>
      </c>
      <c r="AF197" s="68" t="n">
        <v>0</v>
      </c>
      <c r="AG197" s="68" t="n">
        <v>0</v>
      </c>
      <c r="AH197" s="68" t="n">
        <v>1</v>
      </c>
      <c r="AI197" s="67" t="n">
        <v>1</v>
      </c>
      <c r="AJ197" s="140" t="n">
        <v>1</v>
      </c>
      <c r="AK197" s="140" t="n">
        <v>0</v>
      </c>
      <c r="AL197" s="67" t="n"/>
      <c r="AM197" s="68" t="inlineStr">
        <is>
          <t>RB</t>
        </is>
      </c>
      <c r="AN197" s="68" t="inlineStr">
        <is>
          <t>Tomado completo desde archivo RB según asignación</t>
        </is>
      </c>
      <c r="AO197" s="68" t="n">
        <v>0</v>
      </c>
    </row>
    <row r="198" ht="28" customHeight="1">
      <c r="A198" s="138" t="n">
        <v>197</v>
      </c>
      <c r="B198" s="138" t="n">
        <v>215</v>
      </c>
      <c r="C198" s="68" t="inlineStr">
        <is>
          <t>Revisor B</t>
        </is>
      </c>
      <c r="D198" s="68" t="n"/>
      <c r="E198" s="138" t="n">
        <v>2024</v>
      </c>
      <c r="F198" s="68" t="inlineStr">
        <is>
          <t>Señales fisiológicas</t>
        </is>
      </c>
      <c r="G198" s="68" t="inlineStr">
        <is>
          <t>Deep Learning</t>
        </is>
      </c>
      <c r="H198" s="68" t="inlineStr">
        <is>
          <t>https://doi.org/10.1145/3699749</t>
        </is>
      </c>
      <c r="I198" s="67" t="inlineStr">
        <is>
          <t>Smartphone Haptics Can Uncover Differences in Touch Interactions Between ASD and Neurotypicals</t>
        </is>
      </c>
      <c r="J198" s="6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s="68" t="inlineStr">
        <is>
          <t>Supervised</t>
        </is>
      </c>
      <c r="L198" s="68" t="inlineStr">
        <is>
          <t>Logistic Regression</t>
        </is>
      </c>
      <c r="M198" s="68" t="inlineStr">
        <is>
          <t>Classification (binary/multi-class; incl. ASD vs control)/ multi-class)</t>
        </is>
      </c>
      <c r="N198" s="68" t="inlineStr">
        <is>
          <t>Screening</t>
        </is>
      </c>
      <c r="O198" s="68" t="inlineStr">
        <is>
          <t>high</t>
        </is>
      </c>
      <c r="P198" s="68" t="n">
        <v>0</v>
      </c>
      <c r="Q198" s="68" t="n">
        <v>0</v>
      </c>
      <c r="R198" s="68" t="n">
        <v>0</v>
      </c>
      <c r="S198" s="68" t="n">
        <v>0</v>
      </c>
      <c r="T198" s="68" t="n">
        <v>0</v>
      </c>
      <c r="U198" s="68" t="n">
        <v>1</v>
      </c>
      <c r="V198" s="68" t="n">
        <v>0</v>
      </c>
      <c r="W198" s="68" t="n">
        <v>0</v>
      </c>
      <c r="X198" s="68" t="n">
        <v>0</v>
      </c>
      <c r="Y198" s="68" t="n">
        <v>1</v>
      </c>
      <c r="Z198" s="68" t="n">
        <v>0</v>
      </c>
      <c r="AA198" s="68" t="n">
        <v>1</v>
      </c>
      <c r="AB198" s="140" t="n">
        <v>1</v>
      </c>
      <c r="AC198" s="68" t="n">
        <v>0</v>
      </c>
      <c r="AD198" s="68" t="n">
        <v>0</v>
      </c>
      <c r="AE198" s="68" t="n">
        <v>0</v>
      </c>
      <c r="AF198" s="68" t="n">
        <v>0</v>
      </c>
      <c r="AG198" s="68" t="n">
        <v>1</v>
      </c>
      <c r="AH198" s="68" t="n">
        <v>1</v>
      </c>
      <c r="AI198" s="67" t="n">
        <v>0</v>
      </c>
      <c r="AJ198" s="140" t="n">
        <v>0</v>
      </c>
      <c r="AK198" s="140" t="n">
        <v>0</v>
      </c>
      <c r="AL198" s="67" t="n"/>
      <c r="AM198" s="68" t="inlineStr">
        <is>
          <t>RB</t>
        </is>
      </c>
      <c r="AN198" s="68" t="inlineStr">
        <is>
          <t>Tomado completo desde archivo RB según asignación</t>
        </is>
      </c>
      <c r="AO198" s="68" t="n">
        <v>0</v>
      </c>
    </row>
    <row r="199" ht="28" customHeight="1">
      <c r="A199" s="138" t="n">
        <v>198</v>
      </c>
      <c r="B199" s="138" t="n">
        <v>216</v>
      </c>
      <c r="C199" s="68" t="inlineStr">
        <is>
          <t>Revisor B</t>
        </is>
      </c>
      <c r="D199" s="68" t="n"/>
      <c r="E199" s="138" t="n">
        <v>2025</v>
      </c>
      <c r="F199" s="68" t="inlineStr">
        <is>
          <t>No especificado</t>
        </is>
      </c>
      <c r="G199" s="68" t="inlineStr">
        <is>
          <t>Machine Learning</t>
        </is>
      </c>
      <c r="H199" s="68" t="inlineStr">
        <is>
          <t>https://doi.org/10.1007/s11011-025-01604-y</t>
        </is>
      </c>
      <c r="I199" s="67" t="inlineStr">
        <is>
          <t>Targeted metabolomics in children with autism spectrum disorder with and without developmental regression</t>
        </is>
      </c>
      <c r="J199" s="68"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s="68" t="inlineStr">
        <is>
          <t>Supervised</t>
        </is>
      </c>
      <c r="L199" s="68" t="inlineStr">
        <is>
          <t>Random Forest</t>
        </is>
      </c>
      <c r="M199" s="68" t="inlineStr">
        <is>
          <t>Classification (binary/multi-class; incl. ASD vs control)/ multi-class)</t>
        </is>
      </c>
      <c r="N199" s="68" t="inlineStr">
        <is>
          <t>diagnosis</t>
        </is>
      </c>
      <c r="O199" s="68" t="inlineStr">
        <is>
          <t>high</t>
        </is>
      </c>
      <c r="P199" s="68" t="n">
        <v>1</v>
      </c>
      <c r="Q199" s="68" t="n">
        <v>0</v>
      </c>
      <c r="R199" s="68" t="n">
        <v>0</v>
      </c>
      <c r="S199" s="68" t="n">
        <v>0</v>
      </c>
      <c r="T199" s="68" t="n">
        <v>0</v>
      </c>
      <c r="U199" s="68" t="n">
        <v>0</v>
      </c>
      <c r="V199" s="68" t="n">
        <v>0</v>
      </c>
      <c r="W199" s="68" t="n">
        <v>0</v>
      </c>
      <c r="X199" s="68" t="n">
        <v>0</v>
      </c>
      <c r="Y199" s="68" t="n">
        <v>1</v>
      </c>
      <c r="Z199" s="68" t="n">
        <v>0</v>
      </c>
      <c r="AA199" s="68" t="n">
        <v>0</v>
      </c>
      <c r="AB199" s="140" t="n">
        <v>1</v>
      </c>
      <c r="AC199" s="68" t="n">
        <v>0</v>
      </c>
      <c r="AD199" s="68" t="n">
        <v>0</v>
      </c>
      <c r="AE199" s="68" t="n">
        <v>0</v>
      </c>
      <c r="AF199" s="68" t="n">
        <v>0</v>
      </c>
      <c r="AG199" s="68" t="n">
        <v>0</v>
      </c>
      <c r="AH199" s="68" t="n">
        <v>1</v>
      </c>
      <c r="AI199" s="67" t="n">
        <v>0</v>
      </c>
      <c r="AJ199" s="140" t="n">
        <v>1</v>
      </c>
      <c r="AK199" s="140" t="n">
        <v>0</v>
      </c>
      <c r="AL199" s="67" t="n"/>
      <c r="AM199" s="68" t="inlineStr">
        <is>
          <t>RB</t>
        </is>
      </c>
      <c r="AN199" s="68" t="inlineStr">
        <is>
          <t>Tomado completo desde archivo RB según asignación</t>
        </is>
      </c>
      <c r="AO199" s="68" t="n">
        <v>0</v>
      </c>
    </row>
    <row r="200" ht="28" customHeight="1">
      <c r="A200" s="138" t="n">
        <v>199</v>
      </c>
      <c r="B200" s="138" t="n">
        <v>217</v>
      </c>
      <c r="C200" s="68" t="inlineStr">
        <is>
          <t>Revisor B</t>
        </is>
      </c>
      <c r="D200" s="68" t="n"/>
      <c r="E200" s="138" t="n">
        <v>2024</v>
      </c>
      <c r="F200" s="68" t="inlineStr">
        <is>
          <t>Imagen</t>
        </is>
      </c>
      <c r="G200" s="68" t="inlineStr">
        <is>
          <t>Deep Learning</t>
        </is>
      </c>
      <c r="H200" s="68" t="inlineStr">
        <is>
          <t>https://doi.org/10.1038/s41598-024-71174-z</t>
        </is>
      </c>
      <c r="I200" s="67" t="inlineStr">
        <is>
          <t>Twinned neuroimaging analysis contributes to improving the classification of young people with autism spectrum disorder</t>
        </is>
      </c>
      <c r="J200" s="68"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s="68" t="inlineStr">
        <is>
          <t>Supervised</t>
        </is>
      </c>
      <c r="L200" s="68" t="inlineStr">
        <is>
          <t>CNN</t>
        </is>
      </c>
      <c r="M200" s="68" t="inlineStr">
        <is>
          <t>Classification (binary/multi-class; incl. ASD vs control)/ multi-class)</t>
        </is>
      </c>
      <c r="N200" s="68" t="inlineStr">
        <is>
          <t>Diagnosis</t>
        </is>
      </c>
      <c r="O200" s="68" t="inlineStr">
        <is>
          <t>medium</t>
        </is>
      </c>
      <c r="P200" s="68" t="n">
        <v>0</v>
      </c>
      <c r="Q200" s="68" t="n">
        <v>0</v>
      </c>
      <c r="R200" s="68" t="n">
        <v>0</v>
      </c>
      <c r="S200" s="68" t="n">
        <v>0</v>
      </c>
      <c r="T200" s="68" t="n">
        <v>0</v>
      </c>
      <c r="U200" s="68" t="n">
        <v>0</v>
      </c>
      <c r="V200" s="68" t="n">
        <v>0</v>
      </c>
      <c r="W200" s="68" t="n">
        <v>0</v>
      </c>
      <c r="X200" s="68" t="n">
        <v>1</v>
      </c>
      <c r="Y200" s="68" t="n">
        <v>1</v>
      </c>
      <c r="Z200" s="68" t="n">
        <v>0</v>
      </c>
      <c r="AA200" s="68" t="n">
        <v>0</v>
      </c>
      <c r="AB200" s="140" t="n">
        <v>1</v>
      </c>
      <c r="AC200" s="68" t="n">
        <v>0</v>
      </c>
      <c r="AD200" s="68" t="n">
        <v>0</v>
      </c>
      <c r="AE200" s="68" t="n">
        <v>0</v>
      </c>
      <c r="AF200" s="68" t="n">
        <v>0</v>
      </c>
      <c r="AG200" s="68" t="n">
        <v>0</v>
      </c>
      <c r="AH200" s="68" t="n">
        <v>0</v>
      </c>
      <c r="AI200" s="67" t="n">
        <v>0</v>
      </c>
      <c r="AJ200" s="140" t="n">
        <v>1</v>
      </c>
      <c r="AK200" s="140" t="n">
        <v>0</v>
      </c>
      <c r="AL200" s="67" t="n"/>
      <c r="AM200" s="68" t="inlineStr">
        <is>
          <t>RB</t>
        </is>
      </c>
      <c r="AN200" s="68" t="inlineStr">
        <is>
          <t>Tomado completo desde archivo RB según asignación</t>
        </is>
      </c>
      <c r="AO200" s="68" t="n">
        <v>0</v>
      </c>
    </row>
    <row r="201" ht="28" customHeight="1">
      <c r="A201" s="138" t="n">
        <v>200</v>
      </c>
      <c r="B201" s="138" t="n">
        <v>218</v>
      </c>
      <c r="C201" s="68" t="inlineStr">
        <is>
          <t>Revisor A</t>
        </is>
      </c>
      <c r="D201" s="68" t="inlineStr">
        <is>
          <t>RA</t>
        </is>
      </c>
      <c r="E201" s="138" t="n">
        <v>2022</v>
      </c>
      <c r="F201" s="68" t="inlineStr">
        <is>
          <t>Imagen</t>
        </is>
      </c>
      <c r="G201" s="68" t="inlineStr">
        <is>
          <t>Deep Learning</t>
        </is>
      </c>
      <c r="H201" s="68" t="inlineStr">
        <is>
          <t>https://doi.org/10.1007/s13042-022-01554-2</t>
        </is>
      </c>
      <c r="I201" s="67" t="inlineStr">
        <is>
          <t>Using a small dataset to classify strength-interactions with an elastic display: a case study for the screening of autism spectrum disorder</t>
        </is>
      </c>
      <c r="J201" s="68"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s="68" t="inlineStr">
        <is>
          <t>Supervised</t>
        </is>
      </c>
      <c r="L201" s="68" t="inlineStr">
        <is>
          <t>Other / Not clear</t>
        </is>
      </c>
      <c r="M201" s="68" t="inlineStr">
        <is>
          <t>Classification (ASD vs control / multi-class)</t>
        </is>
      </c>
      <c r="N201" s="68" t="inlineStr">
        <is>
          <t>Screening</t>
        </is>
      </c>
      <c r="O201" s="68" t="inlineStr">
        <is>
          <t>Medium</t>
        </is>
      </c>
      <c r="P201" s="68" t="n">
        <v>0</v>
      </c>
      <c r="Q201" s="68" t="n">
        <v>0</v>
      </c>
      <c r="R201" s="68" t="n">
        <v>0</v>
      </c>
      <c r="S201" s="68" t="n">
        <v>0</v>
      </c>
      <c r="T201" s="68" t="n">
        <v>0</v>
      </c>
      <c r="U201" s="68" t="n">
        <v>0</v>
      </c>
      <c r="V201" s="68" t="n">
        <v>1</v>
      </c>
      <c r="W201" s="68" t="n">
        <v>0</v>
      </c>
      <c r="X201" s="68" t="n">
        <v>1</v>
      </c>
      <c r="Y201" s="68" t="n">
        <v>0</v>
      </c>
      <c r="Z201" s="68" t="n">
        <v>0</v>
      </c>
      <c r="AA201" s="68" t="n">
        <v>0</v>
      </c>
      <c r="AB201" s="140" t="n">
        <v>1</v>
      </c>
      <c r="AC201" s="68" t="n"/>
      <c r="AD201" s="68" t="n"/>
      <c r="AE201" s="68" t="n"/>
      <c r="AF201" s="68" t="n"/>
      <c r="AG201" s="68" t="n">
        <v>1</v>
      </c>
      <c r="AH201" s="68" t="n">
        <v>1</v>
      </c>
      <c r="AI201" s="67" t="inlineStr">
        <is>
          <t>sensor / other</t>
        </is>
      </c>
      <c r="AJ201" s="140" t="n"/>
      <c r="AK201" s="140" t="n"/>
      <c r="AL201" s="67" t="inlineStr">
        <is>
          <t>Algoritmo principal no explícito o fuera del codebook; Confirmar algoritmo principal en full-text</t>
        </is>
      </c>
      <c r="AM201" s="68" t="inlineStr">
        <is>
          <t>RA</t>
        </is>
      </c>
      <c r="AN201" s="68" t="inlineStr">
        <is>
          <t>Tomado completo desde archivo RA según asignación</t>
        </is>
      </c>
      <c r="AO201" s="68" t="n">
        <v>0</v>
      </c>
    </row>
    <row r="202" ht="28" customHeight="1">
      <c r="A202" s="138" t="n">
        <v>201</v>
      </c>
      <c r="B202" s="138" t="n">
        <v>219</v>
      </c>
      <c r="C202" s="68" t="inlineStr">
        <is>
          <t>Revisor B</t>
        </is>
      </c>
      <c r="D202" s="68" t="n"/>
      <c r="E202" s="138" t="n">
        <v>2024</v>
      </c>
      <c r="F202" s="68" t="inlineStr">
        <is>
          <t>Imagen</t>
        </is>
      </c>
      <c r="G202" s="68" t="inlineStr">
        <is>
          <t>Deep Learning</t>
        </is>
      </c>
      <c r="H202" s="68" t="inlineStr">
        <is>
          <t>https://doi.org/10.1007/s11596-024-2938-3</t>
        </is>
      </c>
      <c r="I202" s="67" t="inlineStr">
        <is>
          <t>Wearable EEG Neurofeedback Based-on Machine Learning Algorithms for Children with Autism: A Randomized, Placebo-controlled Study</t>
        </is>
      </c>
      <c r="J202" s="68"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s="68" t="n"/>
      <c r="L202" s="68" t="n"/>
      <c r="M202" s="68" t="inlineStr">
        <is>
          <t>Wearable EEG neurofeedback intervention</t>
        </is>
      </c>
      <c r="N202" s="68" t="inlineStr">
        <is>
          <t>Monitoring/intervention</t>
        </is>
      </c>
      <c r="O202" s="68" t="n"/>
      <c r="P202" s="68" t="n"/>
      <c r="Q202" s="68" t="n"/>
      <c r="R202" s="68" t="n"/>
      <c r="S202" s="68" t="n"/>
      <c r="T202" s="68" t="n"/>
      <c r="U202" s="68" t="n"/>
      <c r="V202" s="68" t="n"/>
      <c r="W202" s="68" t="n">
        <v>0</v>
      </c>
      <c r="X202" s="68" t="n">
        <v>0</v>
      </c>
      <c r="Y202" s="68" t="n">
        <v>0</v>
      </c>
      <c r="Z202" s="68" t="n">
        <v>0</v>
      </c>
      <c r="AA202" s="68" t="n">
        <v>1</v>
      </c>
      <c r="AB202" s="140" t="n">
        <v>1</v>
      </c>
      <c r="AC202" s="68" t="n">
        <v>0</v>
      </c>
      <c r="AD202" s="68" t="n">
        <v>0</v>
      </c>
      <c r="AE202" s="68" t="n">
        <v>1</v>
      </c>
      <c r="AF202" s="68" t="n">
        <v>0</v>
      </c>
      <c r="AG202" s="68" t="n"/>
      <c r="AH202" s="68" t="n"/>
      <c r="AI202" s="67" t="n"/>
      <c r="AJ202" s="140" t="n">
        <v>1</v>
      </c>
      <c r="AK202" s="140" t="n"/>
      <c r="AL202" s="67" t="inlineStr">
        <is>
          <t>Menciona two center-based intervention sites; señal multisitio preliminar.</t>
        </is>
      </c>
      <c r="AM202" s="68" t="inlineStr">
        <is>
          <t>RA_fallback</t>
        </is>
      </c>
      <c r="AN202" s="68" t="inlineStr">
        <is>
          <t>Fallback a RA porque el ID no está en RB</t>
        </is>
      </c>
      <c r="AO202" s="68" t="n">
        <v>1</v>
      </c>
    </row>
    <row r="203" ht="28" customHeight="1">
      <c r="A203" s="138" t="n">
        <v>202</v>
      </c>
      <c r="B203" s="138" t="n">
        <v>220</v>
      </c>
      <c r="C203" s="68" t="inlineStr">
        <is>
          <t>Revisor B</t>
        </is>
      </c>
      <c r="D203" s="68" t="n"/>
      <c r="E203" s="138" t="n">
        <v>2025</v>
      </c>
      <c r="F203" s="68" t="inlineStr">
        <is>
          <t>No especificado</t>
        </is>
      </c>
      <c r="G203" s="68" t="inlineStr">
        <is>
          <t>Deep Learning</t>
        </is>
      </c>
      <c r="H203" s="68" t="inlineStr">
        <is>
          <t>https://doi.org/10.1007/s00521-025-11208-3</t>
        </is>
      </c>
      <c r="I203" s="67" t="inlineStr">
        <is>
          <t>1D-convolutional neural network and fast Walsh–Hadamard transform approach for diagnosing autism spectrum disorder</t>
        </is>
      </c>
      <c r="J203" s="68"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s="68" t="inlineStr">
        <is>
          <t>Supervised</t>
        </is>
      </c>
      <c r="L203" s="68" t="inlineStr">
        <is>
          <t>CNN</t>
        </is>
      </c>
      <c r="M203" s="68" t="inlineStr">
        <is>
          <t>Classification (binary/multi-class; incl. ASD vs control)/ multi-class)</t>
        </is>
      </c>
      <c r="N203" s="68" t="inlineStr">
        <is>
          <t>diagnosis</t>
        </is>
      </c>
      <c r="O203" s="68" t="inlineStr">
        <is>
          <t>high</t>
        </is>
      </c>
      <c r="P203" s="68" t="n">
        <v>0</v>
      </c>
      <c r="Q203" s="68" t="n">
        <v>0</v>
      </c>
      <c r="R203" s="68" t="n">
        <v>0</v>
      </c>
      <c r="S203" s="68" t="n">
        <v>0</v>
      </c>
      <c r="T203" s="68" t="n">
        <v>0</v>
      </c>
      <c r="U203" s="68" t="n">
        <v>0</v>
      </c>
      <c r="V203" s="68" t="n">
        <v>0</v>
      </c>
      <c r="W203" s="68" t="n">
        <v>0</v>
      </c>
      <c r="X203" s="68" t="n">
        <v>0</v>
      </c>
      <c r="Y203" s="68" t="n">
        <v>1</v>
      </c>
      <c r="Z203" s="68" t="n">
        <v>0</v>
      </c>
      <c r="AA203" s="68" t="n">
        <v>0</v>
      </c>
      <c r="AB203" s="140" t="n">
        <v>1</v>
      </c>
      <c r="AC203" s="68" t="n">
        <v>0</v>
      </c>
      <c r="AD203" s="68" t="n">
        <v>0</v>
      </c>
      <c r="AE203" s="68" t="n">
        <v>0</v>
      </c>
      <c r="AF203" s="68" t="n">
        <v>0</v>
      </c>
      <c r="AG203" s="68" t="n">
        <v>1</v>
      </c>
      <c r="AH203" s="68" t="n">
        <v>0</v>
      </c>
      <c r="AI203" s="67" t="n">
        <v>0</v>
      </c>
      <c r="AJ203" s="140" t="n">
        <v>0</v>
      </c>
      <c r="AK203" s="140" t="n">
        <v>0</v>
      </c>
      <c r="AL203" s="67" t="n"/>
      <c r="AM203" s="68" t="inlineStr">
        <is>
          <t>RB</t>
        </is>
      </c>
      <c r="AN203" s="68" t="inlineStr">
        <is>
          <t>Tomado completo desde archivo RB según asignación</t>
        </is>
      </c>
      <c r="AO203" s="68" t="n">
        <v>0</v>
      </c>
    </row>
    <row r="204" ht="28" customHeight="1">
      <c r="A204" s="138" t="n">
        <v>203</v>
      </c>
      <c r="B204" s="138" t="n">
        <v>221</v>
      </c>
      <c r="C204" s="68" t="inlineStr">
        <is>
          <t>Revisor A</t>
        </is>
      </c>
      <c r="D204" s="68" t="inlineStr">
        <is>
          <t>RA</t>
        </is>
      </c>
      <c r="E204" s="138" t="n">
        <v>2023</v>
      </c>
      <c r="F204" s="68" t="inlineStr">
        <is>
          <t>No especificado</t>
        </is>
      </c>
      <c r="G204" s="68" t="inlineStr">
        <is>
          <t>Machine Learning</t>
        </is>
      </c>
      <c r="H204" s="68" t="inlineStr">
        <is>
          <t>https://doi.org/10.1186/S12859-023-05501-Y</t>
        </is>
      </c>
      <c r="I204" s="67" t="inlineStr">
        <is>
          <t>A hybrid Stacking-SMOTE model for optimizing the prediction of autistic genes</t>
        </is>
      </c>
      <c r="J204" s="68"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s="68" t="inlineStr">
        <is>
          <t>Supervised</t>
        </is>
      </c>
      <c r="L204" s="68" t="inlineStr">
        <is>
          <t>Other / Not clear</t>
        </is>
      </c>
      <c r="M204" s="68" t="inlineStr">
        <is>
          <t>Prediction (time-to-event / prognosis)</t>
        </is>
      </c>
      <c r="N204" s="68" t="inlineStr">
        <is>
          <t>Diagnosis</t>
        </is>
      </c>
      <c r="O204" s="68" t="inlineStr">
        <is>
          <t>High</t>
        </is>
      </c>
      <c r="P204" s="68" t="n">
        <v>0</v>
      </c>
      <c r="Q204" s="68" t="n">
        <v>0</v>
      </c>
      <c r="R204" s="68" t="n">
        <v>0</v>
      </c>
      <c r="S204" s="68" t="n">
        <v>0</v>
      </c>
      <c r="T204" s="68" t="n">
        <v>0</v>
      </c>
      <c r="U204" s="68" t="n">
        <v>1</v>
      </c>
      <c r="V204" s="68" t="n">
        <v>0</v>
      </c>
      <c r="W204" s="68" t="n">
        <v>0</v>
      </c>
      <c r="X204" s="68" t="n">
        <v>0</v>
      </c>
      <c r="Y204" s="68" t="n">
        <v>1</v>
      </c>
      <c r="Z204" s="68" t="n">
        <v>0</v>
      </c>
      <c r="AA204" s="68" t="n">
        <v>0</v>
      </c>
      <c r="AB204" s="140" t="n">
        <v>0</v>
      </c>
      <c r="AC204" s="68" t="n"/>
      <c r="AD204" s="68" t="n"/>
      <c r="AE204" s="68" t="n"/>
      <c r="AF204" s="68" t="n"/>
      <c r="AG204" s="68" t="n">
        <v>1</v>
      </c>
      <c r="AH204" s="68" t="n">
        <v>1</v>
      </c>
      <c r="AI204" s="67" t="n"/>
      <c r="AJ204" s="140" t="n"/>
      <c r="AK204" s="140" t="n"/>
      <c r="AL204" s="67" t="inlineStr">
        <is>
          <t>Algoritmo principal no explícito o fuera del codebook; Confirmar algoritmo principal en full-text</t>
        </is>
      </c>
      <c r="AM204" s="68" t="inlineStr">
        <is>
          <t>RA</t>
        </is>
      </c>
      <c r="AN204" s="68" t="inlineStr">
        <is>
          <t>Tomado completo desde archivo RA según asignación</t>
        </is>
      </c>
      <c r="AO204" s="68" t="n">
        <v>0</v>
      </c>
    </row>
    <row r="205" ht="28" customHeight="1">
      <c r="A205" s="138" t="n">
        <v>204</v>
      </c>
      <c r="B205" s="138" t="n">
        <v>222</v>
      </c>
      <c r="C205" s="68" t="inlineStr">
        <is>
          <t>Revisor A</t>
        </is>
      </c>
      <c r="D205" s="68" t="inlineStr">
        <is>
          <t>RA</t>
        </is>
      </c>
      <c r="E205" s="138" t="n">
        <v>2021</v>
      </c>
      <c r="F205" s="68" t="inlineStr">
        <is>
          <t>Imagen</t>
        </is>
      </c>
      <c r="G205" s="68" t="inlineStr">
        <is>
          <t>Machine Learning</t>
        </is>
      </c>
      <c r="H205" s="68" t="inlineStr">
        <is>
          <t>https://doi.org/10.1002/AUR.2595</t>
        </is>
      </c>
      <c r="I205" s="67" t="inlineStr">
        <is>
          <t>An amygdala-centered hyper-connectivity signature of threatening face processing predicts anxiety in youths with autism spectrum conditions</t>
        </is>
      </c>
      <c r="J205" s="68"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s="68" t="inlineStr">
        <is>
          <t>Supervised</t>
        </is>
      </c>
      <c r="L205" s="68" t="inlineStr">
        <is>
          <t>SVM</t>
        </is>
      </c>
      <c r="M205" s="68" t="inlineStr">
        <is>
          <t>Prediction (time-to-event / prognosis)</t>
        </is>
      </c>
      <c r="N205" s="68" t="inlineStr">
        <is>
          <t>Monitoring/intervention</t>
        </is>
      </c>
      <c r="O205" s="68" t="inlineStr">
        <is>
          <t>High</t>
        </is>
      </c>
      <c r="P205" s="68" t="n">
        <v>1</v>
      </c>
      <c r="Q205" s="68" t="n">
        <v>0</v>
      </c>
      <c r="R205" s="68" t="n">
        <v>0</v>
      </c>
      <c r="S205" s="68" t="n">
        <v>0</v>
      </c>
      <c r="T205" s="68" t="n">
        <v>0</v>
      </c>
      <c r="U205" s="68" t="n">
        <v>0</v>
      </c>
      <c r="V205" s="68" t="n">
        <v>0</v>
      </c>
      <c r="W205" s="68" t="n">
        <v>0</v>
      </c>
      <c r="X205" s="68" t="n">
        <v>0</v>
      </c>
      <c r="Y205" s="68" t="n">
        <v>0</v>
      </c>
      <c r="Z205" s="68" t="n">
        <v>1</v>
      </c>
      <c r="AA205" s="68" t="n">
        <v>1</v>
      </c>
      <c r="AB205" s="140" t="n">
        <v>0</v>
      </c>
      <c r="AC205" s="68" t="n"/>
      <c r="AD205" s="68" t="n"/>
      <c r="AE205" s="68" t="n"/>
      <c r="AF205" s="68" t="n"/>
      <c r="AG205" s="68" t="n">
        <v>1</v>
      </c>
      <c r="AH205" s="68" t="n">
        <v>1</v>
      </c>
      <c r="AI205" s="67" t="n"/>
      <c r="AJ205" s="140" t="n"/>
      <c r="AK205" s="140" t="n"/>
      <c r="AL205" s="67" t="inlineStr">
        <is>
          <t>Usa fMRI de procesamiento de amenaza para predecir ansiedad en jóvenes con ASC.</t>
        </is>
      </c>
      <c r="AM205" s="68" t="inlineStr">
        <is>
          <t>RA</t>
        </is>
      </c>
      <c r="AN205" s="68" t="inlineStr">
        <is>
          <t>Tomado completo desde archivo RA según asignación</t>
        </is>
      </c>
      <c r="AO205" s="68" t="n">
        <v>0</v>
      </c>
    </row>
    <row r="206" ht="28" customHeight="1">
      <c r="A206" s="138" t="n">
        <v>205</v>
      </c>
      <c r="B206" s="138" t="n">
        <v>223</v>
      </c>
      <c r="C206" s="68" t="inlineStr">
        <is>
          <t>Revisor B</t>
        </is>
      </c>
      <c r="D206" s="68" t="n"/>
      <c r="E206" s="138" t="n">
        <v>2024</v>
      </c>
      <c r="F206" s="68" t="inlineStr">
        <is>
          <t>No especificado</t>
        </is>
      </c>
      <c r="G206" s="68" t="inlineStr">
        <is>
          <t>Machine Learning</t>
        </is>
      </c>
      <c r="H206" s="68" t="inlineStr">
        <is>
          <t>https://doi.org/10.1002/CPE.7898</t>
        </is>
      </c>
      <c r="I206" s="67" t="inlineStr">
        <is>
          <t>An effective autism spectrum disorder screening method using machine learning classification techniques</t>
        </is>
      </c>
      <c r="J206" s="68"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s="68" t="inlineStr">
        <is>
          <t>Supervised</t>
        </is>
      </c>
      <c r="L206" s="68" t="inlineStr">
        <is>
          <t>SVM</t>
        </is>
      </c>
      <c r="M206" s="68" t="inlineStr">
        <is>
          <t>Classification (binary/multi-class; incl. ASD vs control)/ multi-class)</t>
        </is>
      </c>
      <c r="N206" s="68" t="inlineStr">
        <is>
          <t>Diagnosis</t>
        </is>
      </c>
      <c r="O206" s="68" t="inlineStr">
        <is>
          <t>high</t>
        </is>
      </c>
      <c r="P206" s="68" t="n">
        <v>0</v>
      </c>
      <c r="Q206" s="68" t="n">
        <v>1</v>
      </c>
      <c r="R206" s="68" t="n">
        <v>1</v>
      </c>
      <c r="S206" s="68" t="n">
        <v>0</v>
      </c>
      <c r="T206" s="68" t="n">
        <v>0</v>
      </c>
      <c r="U206" s="68" t="n">
        <v>0</v>
      </c>
      <c r="V206" s="68" t="n">
        <v>0</v>
      </c>
      <c r="W206" s="68" t="n">
        <v>0</v>
      </c>
      <c r="X206" s="68" t="n">
        <v>0</v>
      </c>
      <c r="Y206" s="68" t="n">
        <v>0</v>
      </c>
      <c r="Z206" s="68" t="n">
        <v>0</v>
      </c>
      <c r="AA206" s="68" t="n">
        <v>0</v>
      </c>
      <c r="AB206" s="140" t="n">
        <v>1</v>
      </c>
      <c r="AC206" s="68" t="n">
        <v>0</v>
      </c>
      <c r="AD206" s="68" t="n">
        <v>0</v>
      </c>
      <c r="AE206" s="68" t="n">
        <v>0</v>
      </c>
      <c r="AF206" s="68" t="n">
        <v>1</v>
      </c>
      <c r="AG206" s="68" t="n">
        <v>0</v>
      </c>
      <c r="AH206" s="68" t="n">
        <v>2</v>
      </c>
      <c r="AI206" s="67" t="n">
        <v>0</v>
      </c>
      <c r="AJ206" s="140" t="n">
        <v>1</v>
      </c>
      <c r="AK206" s="140" t="n">
        <v>1</v>
      </c>
      <c r="AL206" s="67" t="n"/>
      <c r="AM206" s="68" t="inlineStr">
        <is>
          <t>RB</t>
        </is>
      </c>
      <c r="AN206" s="68" t="inlineStr">
        <is>
          <t>Tomado completo desde archivo RB según asignación</t>
        </is>
      </c>
      <c r="AO206" s="68" t="n">
        <v>0</v>
      </c>
    </row>
    <row r="207" ht="28" customHeight="1">
      <c r="A207" s="138" t="n">
        <v>206</v>
      </c>
      <c r="B207" s="138" t="n">
        <v>224</v>
      </c>
      <c r="C207" s="68" t="inlineStr">
        <is>
          <t>Revisor B</t>
        </is>
      </c>
      <c r="D207" s="68" t="n"/>
      <c r="E207" s="138" t="n">
        <v>2025</v>
      </c>
      <c r="F207" s="68" t="inlineStr">
        <is>
          <t>Señales fisiológicas</t>
        </is>
      </c>
      <c r="G207" s="68" t="inlineStr">
        <is>
          <t>Deep Learning</t>
        </is>
      </c>
      <c r="H207" s="68" t="inlineStr">
        <is>
          <t>https://doi.org/10.1016/j.cmpb.2025.108921</t>
        </is>
      </c>
      <c r="I207" s="67" t="inlineStr">
        <is>
          <t>An ensemble classifier for emotion classification from EEG and GSR signals for autism detection</t>
        </is>
      </c>
      <c r="J207" s="68"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s="68" t="n"/>
      <c r="L207" s="68" t="n"/>
      <c r="M207" s="68" t="inlineStr">
        <is>
          <t>Emotion classification / physiological monitoring</t>
        </is>
      </c>
      <c r="N207" s="68" t="inlineStr">
        <is>
          <t>Monitoring/intervention</t>
        </is>
      </c>
      <c r="O207" s="68" t="inlineStr">
        <is>
          <t>medium</t>
        </is>
      </c>
      <c r="P207" s="68" t="n">
        <v>0</v>
      </c>
      <c r="Q207" s="68" t="n">
        <v>0</v>
      </c>
      <c r="R207" s="68" t="n">
        <v>1</v>
      </c>
      <c r="S207" s="68" t="n">
        <v>0</v>
      </c>
      <c r="T207" s="68" t="n">
        <v>0</v>
      </c>
      <c r="U207" s="68" t="n">
        <v>0</v>
      </c>
      <c r="V207" s="68" t="n">
        <v>0</v>
      </c>
      <c r="W207" s="68" t="n">
        <v>0</v>
      </c>
      <c r="X207" s="68" t="n">
        <v>0</v>
      </c>
      <c r="Y207" s="68" t="n">
        <v>0</v>
      </c>
      <c r="Z207" s="68" t="n">
        <v>0</v>
      </c>
      <c r="AA207" s="68" t="n">
        <v>1</v>
      </c>
      <c r="AB207" s="140" t="n">
        <v>1</v>
      </c>
      <c r="AC207" s="68" t="n">
        <v>0</v>
      </c>
      <c r="AD207" s="68" t="n">
        <v>0</v>
      </c>
      <c r="AE207" s="68" t="n">
        <v>0</v>
      </c>
      <c r="AF207" s="68" t="n">
        <v>0</v>
      </c>
      <c r="AG207" s="68" t="n">
        <v>0</v>
      </c>
      <c r="AH207" s="68" t="n">
        <v>1</v>
      </c>
      <c r="AI207" s="67" t="n">
        <v>0</v>
      </c>
      <c r="AJ207" s="140" t="n">
        <v>1</v>
      </c>
      <c r="AK207" s="140" t="n">
        <v>0</v>
      </c>
      <c r="AL207" s="67" t="n"/>
      <c r="AM207" s="68" t="inlineStr">
        <is>
          <t>RB</t>
        </is>
      </c>
      <c r="AN207" s="68" t="inlineStr">
        <is>
          <t>Tomado completo desde archivo RB según asignación</t>
        </is>
      </c>
      <c r="AO207" s="68" t="n">
        <v>0</v>
      </c>
    </row>
    <row r="208" ht="28" customHeight="1">
      <c r="A208" s="138" t="n">
        <v>207</v>
      </c>
      <c r="B208" s="138" t="n">
        <v>225</v>
      </c>
      <c r="C208" s="68" t="inlineStr">
        <is>
          <t>Revisor A</t>
        </is>
      </c>
      <c r="D208" s="68" t="inlineStr">
        <is>
          <t>RA</t>
        </is>
      </c>
      <c r="E208" s="138" t="n">
        <v>2019</v>
      </c>
      <c r="F208" s="68" t="inlineStr">
        <is>
          <t>Imagen</t>
        </is>
      </c>
      <c r="G208" s="68" t="inlineStr">
        <is>
          <t>Deep Learning</t>
        </is>
      </c>
      <c r="H208" s="68" t="inlineStr">
        <is>
          <t>https://doi.org/10.1007/s10803-018-3690-y</t>
        </is>
      </c>
      <c r="I208" s="67" t="inlineStr">
        <is>
          <t>Applying Eye Tracking to Identify Autism Spectrum Disorder in Children</t>
        </is>
      </c>
      <c r="J208" s="6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s="68" t="inlineStr">
        <is>
          <t>Supervised</t>
        </is>
      </c>
      <c r="L208" s="68" t="inlineStr">
        <is>
          <t>Other / Not clear</t>
        </is>
      </c>
      <c r="M208" s="68" t="inlineStr">
        <is>
          <t>Classification (ASD vs control / multi-class)</t>
        </is>
      </c>
      <c r="N208" s="68" t="inlineStr">
        <is>
          <t>Screening</t>
        </is>
      </c>
      <c r="O208" s="68" t="inlineStr">
        <is>
          <t>High</t>
        </is>
      </c>
      <c r="P208" s="68" t="n">
        <v>0</v>
      </c>
      <c r="Q208" s="68" t="n">
        <v>0</v>
      </c>
      <c r="R208" s="68" t="n">
        <v>1</v>
      </c>
      <c r="S208" s="68" t="n">
        <v>0</v>
      </c>
      <c r="T208" s="68" t="n">
        <v>0</v>
      </c>
      <c r="U208" s="68" t="n">
        <v>0</v>
      </c>
      <c r="V208" s="68" t="n">
        <v>0</v>
      </c>
      <c r="W208" s="68" t="n">
        <v>0</v>
      </c>
      <c r="X208" s="68" t="n">
        <v>1</v>
      </c>
      <c r="Y208" s="68" t="n">
        <v>0</v>
      </c>
      <c r="Z208" s="68" t="n">
        <v>0</v>
      </c>
      <c r="AA208" s="68" t="n">
        <v>0</v>
      </c>
      <c r="AB208" s="140" t="n">
        <v>1</v>
      </c>
      <c r="AC208" s="68" t="n"/>
      <c r="AD208" s="68" t="n"/>
      <c r="AE208" s="68" t="n"/>
      <c r="AF208" s="68" t="n"/>
      <c r="AG208" s="68" t="n">
        <v>1</v>
      </c>
      <c r="AH208" s="68" t="n">
        <v>1</v>
      </c>
      <c r="AI208" s="67" t="n"/>
      <c r="AJ208" s="140" t="n"/>
      <c r="AK208" s="140" t="n"/>
      <c r="AL208" s="67" t="inlineStr">
        <is>
          <t>Algoritmo principal no explícito o fuera del codebook; Confirmar algoritmo principal en full-text</t>
        </is>
      </c>
      <c r="AM208" s="68" t="inlineStr">
        <is>
          <t>RA</t>
        </is>
      </c>
      <c r="AN208" s="68" t="inlineStr">
        <is>
          <t>Tomado completo desde archivo RA según asignación</t>
        </is>
      </c>
      <c r="AO208" s="68" t="n">
        <v>0</v>
      </c>
    </row>
    <row r="209" ht="28" customHeight="1">
      <c r="A209" s="138" t="n">
        <v>208</v>
      </c>
      <c r="B209" s="138" t="n">
        <v>226</v>
      </c>
      <c r="C209" s="68" t="inlineStr">
        <is>
          <t>Revisor A</t>
        </is>
      </c>
      <c r="D209" s="68" t="inlineStr">
        <is>
          <t>RA</t>
        </is>
      </c>
      <c r="E209" s="138" t="n">
        <v>2023</v>
      </c>
      <c r="F209" s="68" t="inlineStr">
        <is>
          <t>Imagen</t>
        </is>
      </c>
      <c r="G209" s="68" t="inlineStr">
        <is>
          <t>Deep Learning</t>
        </is>
      </c>
      <c r="H209" s="68" t="inlineStr">
        <is>
          <t>https://doi.org/10.1016/j.compeleceng.2023.108720</t>
        </is>
      </c>
      <c r="I209" s="67" t="inlineStr">
        <is>
          <t>Artificial intelligence and sensor-based autism spectrum disorder diagnosis using brain connectivity analysis</t>
        </is>
      </c>
      <c r="J209" s="68"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s="68" t="inlineStr">
        <is>
          <t>Supervised</t>
        </is>
      </c>
      <c r="L209" s="68" t="inlineStr">
        <is>
          <t>Other / Not clear</t>
        </is>
      </c>
      <c r="M209" s="68" t="inlineStr">
        <is>
          <t>Classification (ASD vs control / multi-class)</t>
        </is>
      </c>
      <c r="N209" s="68" t="inlineStr">
        <is>
          <t>Diagnosis</t>
        </is>
      </c>
      <c r="O209" s="68" t="inlineStr">
        <is>
          <t>Medium</t>
        </is>
      </c>
      <c r="P209" s="68" t="n">
        <v>1</v>
      </c>
      <c r="Q209" s="68" t="n">
        <v>0</v>
      </c>
      <c r="R209" s="68" t="n">
        <v>0</v>
      </c>
      <c r="S209" s="68" t="n">
        <v>0</v>
      </c>
      <c r="T209" s="68" t="n">
        <v>0</v>
      </c>
      <c r="U209" s="68" t="n">
        <v>0</v>
      </c>
      <c r="V209" s="68" t="n">
        <v>0</v>
      </c>
      <c r="W209" s="68" t="n">
        <v>0</v>
      </c>
      <c r="X209" s="68" t="n">
        <v>0</v>
      </c>
      <c r="Y209" s="68" t="n">
        <v>1</v>
      </c>
      <c r="Z209" s="68" t="n">
        <v>0</v>
      </c>
      <c r="AA209" s="68" t="n">
        <v>0</v>
      </c>
      <c r="AB209" s="140" t="n">
        <v>1</v>
      </c>
      <c r="AC209" s="68" t="n"/>
      <c r="AD209" s="68" t="n"/>
      <c r="AE209" s="68" t="n"/>
      <c r="AF209" s="68" t="n"/>
      <c r="AG209" s="68" t="n">
        <v>1</v>
      </c>
      <c r="AH209" s="68" t="n">
        <v>1</v>
      </c>
      <c r="AI209" s="67" t="inlineStr">
        <is>
          <t>sensor / other</t>
        </is>
      </c>
      <c r="AJ209" s="140" t="n"/>
      <c r="AK209" s="140" t="n"/>
      <c r="AL209" s="67" t="inlineStr">
        <is>
          <t>Algoritmo principal no explícito o fuera del codebook; Confirmar algoritmo principal en full-text</t>
        </is>
      </c>
      <c r="AM209" s="68" t="inlineStr">
        <is>
          <t>RA</t>
        </is>
      </c>
      <c r="AN209" s="68" t="inlineStr">
        <is>
          <t>Tomado completo desde archivo RA según asignación</t>
        </is>
      </c>
      <c r="AO209" s="68" t="n">
        <v>0</v>
      </c>
    </row>
    <row r="210" ht="28" customHeight="1">
      <c r="A210" s="138" t="n">
        <v>209</v>
      </c>
      <c r="B210" s="138" t="n">
        <v>227</v>
      </c>
      <c r="C210" s="68" t="inlineStr">
        <is>
          <t>Revisor B</t>
        </is>
      </c>
      <c r="D210" s="68" t="n"/>
      <c r="E210" s="138" t="n">
        <v>2024</v>
      </c>
      <c r="F210" s="68" t="inlineStr">
        <is>
          <t>Imagen</t>
        </is>
      </c>
      <c r="G210" s="68" t="inlineStr">
        <is>
          <t>Híbrido</t>
        </is>
      </c>
      <c r="H210" s="68" t="inlineStr">
        <is>
          <t>https://doi.org/10.1109/TLT.2024.3409702</t>
        </is>
      </c>
      <c r="I210" s="67" t="inlineStr">
        <is>
          <t>Attention Level Evaluation in Children With Autism: Leveraging Head Pose and Gaze Parameters From Videos for Educational Intervention</t>
        </is>
      </c>
      <c r="J210" s="68"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s="68" t="n"/>
      <c r="L210" s="68" t="n"/>
      <c r="M210" s="68" t="inlineStr">
        <is>
          <t>Attention evaluation for educational intervention</t>
        </is>
      </c>
      <c r="N210" s="68" t="inlineStr">
        <is>
          <t>Monitoring/intervention</t>
        </is>
      </c>
      <c r="O210" s="68" t="n"/>
      <c r="P210" s="68" t="n"/>
      <c r="Q210" s="68" t="n"/>
      <c r="R210" s="68" t="n"/>
      <c r="S210" s="68" t="n"/>
      <c r="T210" s="68" t="n"/>
      <c r="U210" s="68" t="n"/>
      <c r="V210" s="68" t="n"/>
      <c r="W210" s="68" t="n">
        <v>0</v>
      </c>
      <c r="X210" s="68" t="n">
        <v>0</v>
      </c>
      <c r="Y210" s="68" t="n">
        <v>0</v>
      </c>
      <c r="Z210" s="68" t="n">
        <v>0</v>
      </c>
      <c r="AA210" s="68" t="n">
        <v>1</v>
      </c>
      <c r="AB210" s="140" t="n">
        <v>1</v>
      </c>
      <c r="AC210" s="68" t="n">
        <v>0</v>
      </c>
      <c r="AD210" s="68" t="n">
        <v>0</v>
      </c>
      <c r="AE210" s="68" t="n">
        <v>0</v>
      </c>
      <c r="AF210" s="68" t="n">
        <v>1</v>
      </c>
      <c r="AG210" s="68" t="n"/>
      <c r="AH210" s="68" t="n"/>
      <c r="AI210" s="67" t="n"/>
      <c r="AJ210" s="140" t="n">
        <v>1</v>
      </c>
      <c r="AK210" s="140" t="n"/>
      <c r="AL210" s="67" t="inlineStr">
        <is>
          <t>Combina señales conductuales y estrategia explícita de ensemble.</t>
        </is>
      </c>
      <c r="AM210" s="68" t="inlineStr">
        <is>
          <t>RA_fallback</t>
        </is>
      </c>
      <c r="AN210" s="68" t="inlineStr">
        <is>
          <t>Fallback a RA porque el ID no está en RB</t>
        </is>
      </c>
      <c r="AO210" s="68" t="n">
        <v>1</v>
      </c>
    </row>
    <row r="211" ht="28" customHeight="1">
      <c r="A211" s="138" t="n">
        <v>210</v>
      </c>
      <c r="B211" s="138" t="n">
        <v>228</v>
      </c>
      <c r="C211" s="68" t="inlineStr">
        <is>
          <t>Revisor B</t>
        </is>
      </c>
      <c r="D211" s="68" t="n"/>
      <c r="E211" s="138" t="n">
        <v>2024</v>
      </c>
      <c r="F211" s="68" t="inlineStr">
        <is>
          <t>No especificado</t>
        </is>
      </c>
      <c r="G211" s="68" t="inlineStr">
        <is>
          <t>Deep Learning</t>
        </is>
      </c>
      <c r="H211" s="68" t="inlineStr">
        <is>
          <t>https://doi.org/10.1007/978-981-99-8558-6_35</t>
        </is>
      </c>
      <c r="I211" s="67" t="inlineStr">
        <is>
          <t>Autism Spectrum Disorder Diagnosis Using Graph Neural Network Based on\&amp;#xa0;Graph Pooling and\&amp;#xa0;Self-adjust Filter</t>
        </is>
      </c>
      <c r="J211" s="68"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s="68" t="n"/>
      <c r="L211" s="68" t="n"/>
      <c r="M211" s="68" t="inlineStr">
        <is>
          <t>GNN diagnostic classification</t>
        </is>
      </c>
      <c r="N211" s="68" t="inlineStr">
        <is>
          <t>Diagnosis</t>
        </is>
      </c>
      <c r="O211" s="68" t="n"/>
      <c r="P211" s="68" t="n"/>
      <c r="Q211" s="68" t="n"/>
      <c r="R211" s="68" t="n"/>
      <c r="S211" s="68" t="n"/>
      <c r="T211" s="68" t="n"/>
      <c r="U211" s="68" t="n"/>
      <c r="V211" s="68" t="n"/>
      <c r="W211" s="68" t="n">
        <v>0</v>
      </c>
      <c r="X211" s="68" t="n">
        <v>0</v>
      </c>
      <c r="Y211" s="68" t="n">
        <v>1</v>
      </c>
      <c r="Z211" s="68" t="n">
        <v>0</v>
      </c>
      <c r="AA211" s="68" t="n">
        <v>0</v>
      </c>
      <c r="AB211" s="140" t="n">
        <v>1</v>
      </c>
      <c r="AC211" s="68" t="n">
        <v>0</v>
      </c>
      <c r="AD211" s="68" t="n">
        <v>0</v>
      </c>
      <c r="AE211" s="68" t="n">
        <v>1</v>
      </c>
      <c r="AF211" s="68" t="n">
        <v>1</v>
      </c>
      <c r="AG211" s="68" t="n"/>
      <c r="AH211" s="68" t="n"/>
      <c r="AI211" s="67" t="n"/>
      <c r="AJ211" s="140" t="n">
        <v>1</v>
      </c>
      <c r="AK211" s="140" t="n"/>
      <c r="AL211" s="67" t="inlineStr">
        <is>
          <t>ABIDE I + integración de fMRI con datos fenotípicos.</t>
        </is>
      </c>
      <c r="AM211" s="68" t="inlineStr">
        <is>
          <t>RA_fallback</t>
        </is>
      </c>
      <c r="AN211" s="68" t="inlineStr">
        <is>
          <t>Fallback a RA porque el ID no está en RB</t>
        </is>
      </c>
      <c r="AO211" s="68" t="n">
        <v>1</v>
      </c>
    </row>
    <row r="212" ht="28" customHeight="1">
      <c r="A212" s="138" t="n">
        <v>211</v>
      </c>
      <c r="B212" s="138" t="n">
        <v>229</v>
      </c>
      <c r="C212" s="68" t="inlineStr">
        <is>
          <t>Revisor B</t>
        </is>
      </c>
      <c r="D212" s="68" t="n"/>
      <c r="E212" s="138" t="n">
        <v>2020</v>
      </c>
      <c r="F212" s="68" t="inlineStr">
        <is>
          <t>No especificado</t>
        </is>
      </c>
      <c r="G212" s="68" t="inlineStr">
        <is>
          <t>Deep Learning</t>
        </is>
      </c>
      <c r="H212" s="68" t="inlineStr">
        <is>
          <t>https://doi.org/10.1007/978-3-030-46165-2_4</t>
        </is>
      </c>
      <c r="I212" s="67" t="inlineStr">
        <is>
          <t>Autoencoder Based Methods for Diagnosis of Autism Spectrum Disorder</t>
        </is>
      </c>
      <c r="J212" s="68"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s="68" t="inlineStr">
        <is>
          <t>Not clear</t>
        </is>
      </c>
      <c r="L212" s="68" t="inlineStr">
        <is>
          <t>Autoencoder</t>
        </is>
      </c>
      <c r="M212" s="68" t="inlineStr">
        <is>
          <t>Classification (binary/multi-class; incl. ASD vs control)/ multi-class)</t>
        </is>
      </c>
      <c r="N212" s="68" t="inlineStr">
        <is>
          <t>diagnosis</t>
        </is>
      </c>
      <c r="O212" s="68" t="inlineStr">
        <is>
          <t>high</t>
        </is>
      </c>
      <c r="P212" s="68" t="n">
        <v>1</v>
      </c>
      <c r="Q212" s="68" t="n">
        <v>0</v>
      </c>
      <c r="R212" s="68" t="n">
        <v>0</v>
      </c>
      <c r="S212" s="68" t="n">
        <v>0</v>
      </c>
      <c r="T212" s="68" t="n">
        <v>0</v>
      </c>
      <c r="U212" s="68" t="n">
        <v>0</v>
      </c>
      <c r="V212" s="68" t="n">
        <v>0</v>
      </c>
      <c r="W212" s="68" t="n">
        <v>0</v>
      </c>
      <c r="X212" s="68" t="n">
        <v>0</v>
      </c>
      <c r="Y212" s="68" t="n">
        <v>1</v>
      </c>
      <c r="Z212" s="68" t="n">
        <v>0</v>
      </c>
      <c r="AA212" s="68" t="n">
        <v>0</v>
      </c>
      <c r="AB212" s="140" t="n">
        <v>1</v>
      </c>
      <c r="AC212" s="68" t="n">
        <v>0</v>
      </c>
      <c r="AD212" s="68" t="n">
        <v>0</v>
      </c>
      <c r="AE212" s="68" t="n">
        <v>0</v>
      </c>
      <c r="AF212" s="68" t="n">
        <v>0</v>
      </c>
      <c r="AG212" s="68" t="n">
        <v>0</v>
      </c>
      <c r="AH212" s="68" t="n">
        <v>1</v>
      </c>
      <c r="AI212" s="67" t="n">
        <v>0</v>
      </c>
      <c r="AJ212" s="140" t="n">
        <v>0</v>
      </c>
      <c r="AK212" s="140" t="n">
        <v>0</v>
      </c>
      <c r="AL212" s="67" t="inlineStr">
        <is>
          <t>Pipeline AE + (SVM/KNN/subspace discriminant) + DNN; AE+DNN logra mejor (accuracy 79.2%, AUC 82.4%). Paradigma mixto: AE (no supervisado) + clasificador (supervisado); abstract no etiqueta “supervised”.</t>
        </is>
      </c>
      <c r="AM212" s="68" t="inlineStr">
        <is>
          <t>RB</t>
        </is>
      </c>
      <c r="AN212" s="68" t="inlineStr">
        <is>
          <t>Tomado completo desde archivo RB según asignación</t>
        </is>
      </c>
      <c r="AO212" s="68" t="n">
        <v>0</v>
      </c>
    </row>
    <row r="213" ht="28" customHeight="1">
      <c r="A213" s="138" t="n">
        <v>212</v>
      </c>
      <c r="B213" s="138" t="n">
        <v>230</v>
      </c>
      <c r="C213" s="68" t="inlineStr">
        <is>
          <t>Revisor A</t>
        </is>
      </c>
      <c r="D213" s="68" t="inlineStr">
        <is>
          <t>RA</t>
        </is>
      </c>
      <c r="E213" s="138" t="n">
        <v>2024</v>
      </c>
      <c r="F213" s="68" t="inlineStr">
        <is>
          <t>Señales fisiológicas</t>
        </is>
      </c>
      <c r="G213" s="68" t="inlineStr">
        <is>
          <t>Deep Learning</t>
        </is>
      </c>
      <c r="H213" s="68" t="inlineStr">
        <is>
          <t>https://doi.org/10.1007/978-3-031-72069-7_6</t>
        </is>
      </c>
      <c r="I213" s="67" t="inlineStr">
        <is>
          <t>BrainWaveNet: Wavelet-based Transformer for Autism Spectrum Disorder Diagnosis</t>
        </is>
      </c>
      <c r="J213" s="68"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s="68" t="inlineStr">
        <is>
          <t>Supervised</t>
        </is>
      </c>
      <c r="L213" s="68" t="inlineStr">
        <is>
          <t>Transformer</t>
        </is>
      </c>
      <c r="M213" s="68" t="inlineStr">
        <is>
          <t>Classification (ASD vs control / multi-class)</t>
        </is>
      </c>
      <c r="N213" s="68" t="inlineStr">
        <is>
          <t>Diagnosis</t>
        </is>
      </c>
      <c r="O213" s="68" t="inlineStr">
        <is>
          <t>High</t>
        </is>
      </c>
      <c r="P213" s="68" t="n">
        <v>1</v>
      </c>
      <c r="Q213" s="68" t="n">
        <v>0</v>
      </c>
      <c r="R213" s="68" t="n">
        <v>0</v>
      </c>
      <c r="S213" s="68" t="n">
        <v>0</v>
      </c>
      <c r="T213" s="68" t="n">
        <v>0</v>
      </c>
      <c r="U213" s="68" t="n">
        <v>0</v>
      </c>
      <c r="V213" s="68" t="n">
        <v>0</v>
      </c>
      <c r="W213" s="68" t="n">
        <v>0</v>
      </c>
      <c r="X213" s="68" t="n">
        <v>0</v>
      </c>
      <c r="Y213" s="68" t="n">
        <v>1</v>
      </c>
      <c r="Z213" s="68" t="n">
        <v>0</v>
      </c>
      <c r="AA213" s="68" t="n">
        <v>0</v>
      </c>
      <c r="AB213" s="140" t="n">
        <v>1</v>
      </c>
      <c r="AC213" s="68" t="n"/>
      <c r="AD213" s="68" t="n"/>
      <c r="AE213" s="68" t="n"/>
      <c r="AF213" s="68" t="n"/>
      <c r="AG213" s="68" t="n">
        <v>0</v>
      </c>
      <c r="AH213" s="68" t="n">
        <v>1</v>
      </c>
      <c r="AI213" s="67" t="n"/>
      <c r="AJ213" s="140" t="n"/>
      <c r="AK213" s="140" t="n"/>
      <c r="AL213" s="67" t="n"/>
      <c r="AM213" s="68" t="inlineStr">
        <is>
          <t>RA</t>
        </is>
      </c>
      <c r="AN213" s="68" t="inlineStr">
        <is>
          <t>Tomado completo desde archivo RA según asignación</t>
        </is>
      </c>
      <c r="AO213" s="68" t="n">
        <v>0</v>
      </c>
    </row>
    <row r="214" ht="28" customHeight="1">
      <c r="A214" s="138" t="n">
        <v>213</v>
      </c>
      <c r="B214" s="138" t="n">
        <v>231</v>
      </c>
      <c r="C214" s="68" t="inlineStr">
        <is>
          <t>Revisor A</t>
        </is>
      </c>
      <c r="D214" s="68" t="inlineStr">
        <is>
          <t>RA</t>
        </is>
      </c>
      <c r="E214" s="138" t="n">
        <v>2024</v>
      </c>
      <c r="F214" s="68" t="inlineStr">
        <is>
          <t>Imagen</t>
        </is>
      </c>
      <c r="G214" s="68" t="inlineStr">
        <is>
          <t>Machine Learning</t>
        </is>
      </c>
      <c r="H214" s="68" t="inlineStr">
        <is>
          <t>https://doi.org/10.1002/ar.25332</t>
        </is>
      </c>
      <c r="I214" s="67" t="inlineStr">
        <is>
          <t>Can lung airway geometry be used to predict autism? A preliminary machine learning-based study</t>
        </is>
      </c>
      <c r="J214" s="68"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s="68" t="inlineStr">
        <is>
          <t>Supervised</t>
        </is>
      </c>
      <c r="L214" s="68" t="inlineStr">
        <is>
          <t>SVM</t>
        </is>
      </c>
      <c r="M214" s="68" t="inlineStr">
        <is>
          <t>Classification (ASD vs control / multi-class)</t>
        </is>
      </c>
      <c r="N214" s="68" t="inlineStr">
        <is>
          <t>Diagnosis</t>
        </is>
      </c>
      <c r="O214" s="68" t="inlineStr">
        <is>
          <t>High</t>
        </is>
      </c>
      <c r="P214" s="68" t="n">
        <v>0</v>
      </c>
      <c r="Q214" s="68" t="n">
        <v>0</v>
      </c>
      <c r="R214" s="68" t="n">
        <v>0</v>
      </c>
      <c r="S214" s="68" t="n">
        <v>0</v>
      </c>
      <c r="T214" s="68" t="n">
        <v>0</v>
      </c>
      <c r="U214" s="68" t="n">
        <v>0</v>
      </c>
      <c r="V214" s="68" t="n">
        <v>1</v>
      </c>
      <c r="W214" s="68" t="n">
        <v>0</v>
      </c>
      <c r="X214" s="68" t="n">
        <v>0</v>
      </c>
      <c r="Y214" s="68" t="n">
        <v>1</v>
      </c>
      <c r="Z214" s="68" t="n">
        <v>0</v>
      </c>
      <c r="AA214" s="68" t="n">
        <v>0</v>
      </c>
      <c r="AB214" s="140" t="n">
        <v>0</v>
      </c>
      <c r="AC214" s="68" t="n"/>
      <c r="AD214" s="68" t="n"/>
      <c r="AE214" s="68" t="n"/>
      <c r="AF214" s="68" t="n"/>
      <c r="AG214" s="68" t="n">
        <v>0</v>
      </c>
      <c r="AH214" s="68" t="n">
        <v>1</v>
      </c>
      <c r="AI214" s="67" t="inlineStr">
        <is>
          <t>airway CT geometry</t>
        </is>
      </c>
      <c r="AJ214" s="140" t="n"/>
      <c r="AK214" s="140" t="n"/>
      <c r="AL214" s="67" t="n"/>
      <c r="AM214" s="68" t="inlineStr">
        <is>
          <t>RA</t>
        </is>
      </c>
      <c r="AN214" s="68" t="inlineStr">
        <is>
          <t>Tomado completo desde archivo RA según asignación</t>
        </is>
      </c>
      <c r="AO214" s="68" t="n">
        <v>0</v>
      </c>
    </row>
    <row r="215" ht="28" customHeight="1">
      <c r="A215" s="138" t="n">
        <v>214</v>
      </c>
      <c r="B215" s="138" t="n">
        <v>232</v>
      </c>
      <c r="C215" s="68" t="inlineStr">
        <is>
          <t>Revisor B</t>
        </is>
      </c>
      <c r="D215" s="68" t="n"/>
      <c r="E215" s="138" t="n">
        <v>2020</v>
      </c>
      <c r="F215" s="68" t="inlineStr">
        <is>
          <t>Señales fisiológicas</t>
        </is>
      </c>
      <c r="G215" s="68" t="inlineStr">
        <is>
          <t>Machine Learning</t>
        </is>
      </c>
      <c r="H215" s="68" t="inlineStr">
        <is>
          <t>https://doi.org/10.1016/j.bspc.2020.101958</t>
        </is>
      </c>
      <c r="I215" s="67" t="inlineStr">
        <is>
          <t>Classification of autism spectrum disorder based on fluctuation entropy of spontaneous hemodynamic fluctuations</t>
        </is>
      </c>
      <c r="J215" s="68"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s="68" t="inlineStr">
        <is>
          <t>Supervised</t>
        </is>
      </c>
      <c r="L215" s="68" t="inlineStr">
        <is>
          <t>Not clear</t>
        </is>
      </c>
      <c r="M215" s="68" t="inlineStr">
        <is>
          <t>Classification (binary/multi-class; incl. ASD vs control)/ multi-class)</t>
        </is>
      </c>
      <c r="N215" s="68" t="inlineStr">
        <is>
          <t>diagnosis</t>
        </is>
      </c>
      <c r="O215" s="68" t="inlineStr">
        <is>
          <t>medium</t>
        </is>
      </c>
      <c r="P215" s="68" t="n">
        <v>0</v>
      </c>
      <c r="Q215" s="68" t="n">
        <v>0</v>
      </c>
      <c r="R215" s="68" t="n">
        <v>0</v>
      </c>
      <c r="S215" s="68" t="n">
        <v>0</v>
      </c>
      <c r="T215" s="68" t="n">
        <v>0</v>
      </c>
      <c r="U215" s="68" t="n">
        <v>0</v>
      </c>
      <c r="V215" s="68" t="n">
        <v>0</v>
      </c>
      <c r="W215" s="68" t="n">
        <v>0</v>
      </c>
      <c r="X215" s="68" t="n">
        <v>0</v>
      </c>
      <c r="Y215" s="68" t="n">
        <v>1</v>
      </c>
      <c r="Z215" s="68" t="n">
        <v>0</v>
      </c>
      <c r="AA215" s="68" t="n">
        <v>0</v>
      </c>
      <c r="AB215" s="140" t="n">
        <v>1</v>
      </c>
      <c r="AC215" s="68" t="n">
        <v>0</v>
      </c>
      <c r="AD215" s="68" t="n">
        <v>0</v>
      </c>
      <c r="AE215" s="68" t="n">
        <v>0</v>
      </c>
      <c r="AF215" s="68" t="n">
        <v>0</v>
      </c>
      <c r="AG215" s="68" t="n">
        <v>0</v>
      </c>
      <c r="AH215" s="68" t="n">
        <v>0</v>
      </c>
      <c r="AI215" s="67" t="n">
        <v>0</v>
      </c>
      <c r="AJ215" s="140" t="n">
        <v>0</v>
      </c>
      <c r="AK215" s="140" t="n">
        <v>0</v>
      </c>
      <c r="AL215"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s="68" t="inlineStr">
        <is>
          <t>RB</t>
        </is>
      </c>
      <c r="AN215" s="68" t="inlineStr">
        <is>
          <t>Tomado completo desde archivo RB según asignación</t>
        </is>
      </c>
      <c r="AO215" s="68" t="n">
        <v>0</v>
      </c>
    </row>
    <row r="216" ht="28" customHeight="1">
      <c r="A216" s="138" t="n">
        <v>215</v>
      </c>
      <c r="B216" s="138" t="n">
        <v>233</v>
      </c>
      <c r="C216" s="68" t="inlineStr">
        <is>
          <t>Revisor B</t>
        </is>
      </c>
      <c r="D216" s="68" t="n"/>
      <c r="E216" s="138" t="n">
        <v>2020</v>
      </c>
      <c r="F216" s="68" t="inlineStr">
        <is>
          <t>Señales fisiológicas</t>
        </is>
      </c>
      <c r="G216" s="68" t="inlineStr">
        <is>
          <t>Machine Learning</t>
        </is>
      </c>
      <c r="H216" s="68" t="inlineStr">
        <is>
          <t>https://doi.org/10.1016/j.clinph.2019.12.400</t>
        </is>
      </c>
      <c r="I216" s="67" t="inlineStr">
        <is>
          <t>Classification of autism spectrum disorder based on sample entropy of spontaneous functional near infra-red spectroscopy signal</t>
        </is>
      </c>
      <c r="J216" s="68"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s="68" t="inlineStr">
        <is>
          <t>Unsupervised</t>
        </is>
      </c>
      <c r="L216" s="68" t="inlineStr">
        <is>
          <t>Clustering (k-means / GMM / ...)</t>
        </is>
      </c>
      <c r="M216" s="68" t="inlineStr">
        <is>
          <t>Classification (binary/multi-class; incl. ASD vs control)/ multi-class)</t>
        </is>
      </c>
      <c r="N216" s="68" t="inlineStr">
        <is>
          <t>diagnosis</t>
        </is>
      </c>
      <c r="O216" s="68" t="inlineStr">
        <is>
          <t>high</t>
        </is>
      </c>
      <c r="P216" s="68" t="n">
        <v>0</v>
      </c>
      <c r="Q216" s="68" t="n">
        <v>0</v>
      </c>
      <c r="R216" s="68" t="n">
        <v>1</v>
      </c>
      <c r="S216" s="68" t="n">
        <v>0</v>
      </c>
      <c r="T216" s="68" t="n">
        <v>0</v>
      </c>
      <c r="U216" s="68" t="n">
        <v>0</v>
      </c>
      <c r="V216" s="68" t="n">
        <v>0</v>
      </c>
      <c r="W216" s="68" t="n">
        <v>0</v>
      </c>
      <c r="X216" s="68" t="n">
        <v>0</v>
      </c>
      <c r="Y216" s="68" t="n">
        <v>1</v>
      </c>
      <c r="Z216" s="68" t="n">
        <v>0</v>
      </c>
      <c r="AA216" s="68" t="n">
        <v>1</v>
      </c>
      <c r="AB216" s="140" t="n">
        <v>1</v>
      </c>
      <c r="AC216" s="68" t="n">
        <v>0</v>
      </c>
      <c r="AD216" s="68" t="n">
        <v>0</v>
      </c>
      <c r="AE216" s="68" t="n">
        <v>0</v>
      </c>
      <c r="AF216" s="68" t="n">
        <v>0</v>
      </c>
      <c r="AG216" s="68" t="n">
        <v>0</v>
      </c>
      <c r="AH216" s="68" t="n">
        <v>1</v>
      </c>
      <c r="AI216" s="67" t="n">
        <v>0</v>
      </c>
      <c r="AJ216" s="140" t="n">
        <v>1</v>
      </c>
      <c r="AK216" s="140" t="n">
        <v>0</v>
      </c>
      <c r="AL216"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s="68" t="inlineStr">
        <is>
          <t>RB</t>
        </is>
      </c>
      <c r="AN216" s="68" t="inlineStr">
        <is>
          <t>Tomado completo desde archivo RB según asignación</t>
        </is>
      </c>
      <c r="AO216" s="68" t="n">
        <v>0</v>
      </c>
    </row>
    <row r="217" ht="28" customHeight="1">
      <c r="A217" s="138" t="n">
        <v>216</v>
      </c>
      <c r="B217" s="138" t="n">
        <v>234</v>
      </c>
      <c r="C217" s="68" t="inlineStr">
        <is>
          <t>Revisor A</t>
        </is>
      </c>
      <c r="D217" s="68" t="inlineStr">
        <is>
          <t>RA</t>
        </is>
      </c>
      <c r="E217" s="138" t="n">
        <v>2023</v>
      </c>
      <c r="F217" s="68" t="inlineStr">
        <is>
          <t>Imagen</t>
        </is>
      </c>
      <c r="G217" s="68" t="inlineStr">
        <is>
          <t>No especificado</t>
        </is>
      </c>
      <c r="H217" s="68" t="inlineStr">
        <is>
          <t>https://doi.org/10.1007/978-3-031-45389-2_18</t>
        </is>
      </c>
      <c r="I217" s="67" t="inlineStr">
        <is>
          <t>Classification of\&amp;#xa0;Facial Images to\&amp;#xa0;Assist in\&amp;#xa0;the\&amp;#xa0;Diagnosis of\&amp;#xa0;Autism Spectrum Disorder: A Study on\&amp;#xa0;the\&amp;#xa0;Effect of\&amp;#xa0;Face Detection and\&amp;#xa0;Landmark Identification Algorithms</t>
        </is>
      </c>
      <c r="J217" s="68"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s="68" t="inlineStr">
        <is>
          <t>Supervised</t>
        </is>
      </c>
      <c r="L217" s="68" t="inlineStr">
        <is>
          <t>Other / Not clear</t>
        </is>
      </c>
      <c r="M217" s="68" t="inlineStr">
        <is>
          <t>Classification (ASD vs control / multi-class)</t>
        </is>
      </c>
      <c r="N217" s="68" t="inlineStr">
        <is>
          <t>Diagnosis</t>
        </is>
      </c>
      <c r="O217" s="68" t="inlineStr">
        <is>
          <t>Medium</t>
        </is>
      </c>
      <c r="P217" s="68" t="n">
        <v>0</v>
      </c>
      <c r="Q217" s="68" t="n">
        <v>0</v>
      </c>
      <c r="R217" s="68" t="n">
        <v>1</v>
      </c>
      <c r="S217" s="68" t="n">
        <v>0</v>
      </c>
      <c r="T217" s="68" t="n">
        <v>0</v>
      </c>
      <c r="U217" s="68" t="n">
        <v>0</v>
      </c>
      <c r="V217" s="68" t="n">
        <v>0</v>
      </c>
      <c r="W217" s="68" t="n">
        <v>0</v>
      </c>
      <c r="X217" s="68" t="n">
        <v>0</v>
      </c>
      <c r="Y217" s="68" t="n">
        <v>1</v>
      </c>
      <c r="Z217" s="68" t="n">
        <v>0</v>
      </c>
      <c r="AA217" s="68" t="n">
        <v>0</v>
      </c>
      <c r="AB217" s="140" t="n">
        <v>1</v>
      </c>
      <c r="AC217" s="68" t="n"/>
      <c r="AD217" s="68" t="n"/>
      <c r="AE217" s="68" t="n"/>
      <c r="AF217" s="68" t="n"/>
      <c r="AG217" s="68" t="n">
        <v>1</v>
      </c>
      <c r="AH217" s="68" t="n">
        <v>1</v>
      </c>
      <c r="AI217" s="67" t="n"/>
      <c r="AJ217" s="140" t="n"/>
      <c r="AK217" s="140" t="n"/>
      <c r="AL217" s="67" t="inlineStr">
        <is>
          <t>Algoritmo principal no explícito o fuera del codebook; Confirmar algoritmo principal en full-text</t>
        </is>
      </c>
      <c r="AM217" s="68" t="inlineStr">
        <is>
          <t>RA</t>
        </is>
      </c>
      <c r="AN217" s="68" t="inlineStr">
        <is>
          <t>Tomado completo desde archivo RA según asignación</t>
        </is>
      </c>
      <c r="AO217" s="68" t="n">
        <v>0</v>
      </c>
    </row>
    <row r="218" ht="28" customHeight="1">
      <c r="A218" s="138" t="n">
        <v>217</v>
      </c>
      <c r="B218" s="138" t="n">
        <v>235</v>
      </c>
      <c r="C218" s="68" t="inlineStr">
        <is>
          <t>Revisor B</t>
        </is>
      </c>
      <c r="D218" s="68" t="n"/>
      <c r="E218" s="138" t="n">
        <v>2021</v>
      </c>
      <c r="F218" s="68" t="inlineStr">
        <is>
          <t>Señales fisiológicas</t>
        </is>
      </c>
      <c r="G218" s="68" t="inlineStr">
        <is>
          <t>Machine Learning</t>
        </is>
      </c>
      <c r="H218" s="68" t="inlineStr">
        <is>
          <t>https://doi.org/10.1016/j.media.2021.101986</t>
        </is>
      </c>
      <c r="I218" s="67" t="inlineStr">
        <is>
          <t>Combining anatomical and functional networks for neuropathology identification: A case study on autism spectrum disorder</t>
        </is>
      </c>
      <c r="J218" s="6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s="68" t="inlineStr">
        <is>
          <t>Supervised</t>
        </is>
      </c>
      <c r="L218" s="68" t="inlineStr">
        <is>
          <t>Decision Tree</t>
        </is>
      </c>
      <c r="M218" s="68" t="inlineStr">
        <is>
          <t>Classification (binary/multi-class; incl. ASD vs control)/ multi-class)</t>
        </is>
      </c>
      <c r="N218" s="68" t="inlineStr">
        <is>
          <t>diagnosis</t>
        </is>
      </c>
      <c r="O218" s="68" t="inlineStr">
        <is>
          <t>high</t>
        </is>
      </c>
      <c r="P218" s="68" t="n">
        <v>0</v>
      </c>
      <c r="Q218" s="68" t="n">
        <v>0</v>
      </c>
      <c r="R218" s="68" t="n">
        <v>0</v>
      </c>
      <c r="S218" s="68" t="n">
        <v>0</v>
      </c>
      <c r="T218" s="68" t="n">
        <v>0</v>
      </c>
      <c r="U218" s="68" t="n">
        <v>1</v>
      </c>
      <c r="V218" s="68" t="n">
        <v>0</v>
      </c>
      <c r="W218" s="68" t="n">
        <v>0</v>
      </c>
      <c r="X218" s="68" t="n">
        <v>0</v>
      </c>
      <c r="Y218" s="68" t="n">
        <v>1</v>
      </c>
      <c r="Z218" s="68" t="n">
        <v>1</v>
      </c>
      <c r="AA218" s="68" t="n">
        <v>0</v>
      </c>
      <c r="AB218" s="140" t="n">
        <v>1</v>
      </c>
      <c r="AC218" s="68" t="n">
        <v>0</v>
      </c>
      <c r="AD218" s="68" t="n">
        <v>0</v>
      </c>
      <c r="AE218" s="68" t="n">
        <v>0</v>
      </c>
      <c r="AF218" s="68" t="n">
        <v>0</v>
      </c>
      <c r="AG218" s="68" t="n">
        <v>1</v>
      </c>
      <c r="AH218" s="68" t="n">
        <v>1</v>
      </c>
      <c r="AI218" s="67" t="n">
        <v>0</v>
      </c>
      <c r="AJ218" s="140" t="n">
        <v>0</v>
      </c>
      <c r="AK218" s="140" t="n">
        <v>0</v>
      </c>
      <c r="AL218" s="67" t="n"/>
      <c r="AM218" s="68" t="inlineStr">
        <is>
          <t>RB</t>
        </is>
      </c>
      <c r="AN218" s="68" t="inlineStr">
        <is>
          <t>Tomado completo desde archivo RB según asignación</t>
        </is>
      </c>
      <c r="AO218" s="68" t="n">
        <v>0</v>
      </c>
    </row>
    <row r="219" ht="28" customHeight="1">
      <c r="A219" s="138" t="n">
        <v>218</v>
      </c>
      <c r="B219" s="138" t="n">
        <v>236</v>
      </c>
      <c r="C219" s="68" t="inlineStr">
        <is>
          <t>Revisor A</t>
        </is>
      </c>
      <c r="D219" s="68" t="inlineStr">
        <is>
          <t>RA</t>
        </is>
      </c>
      <c r="E219" s="138" t="n">
        <v>2025</v>
      </c>
      <c r="F219" s="68" t="inlineStr">
        <is>
          <t>No especificado</t>
        </is>
      </c>
      <c r="G219" s="68" t="inlineStr">
        <is>
          <t>Machine Learning</t>
        </is>
      </c>
      <c r="H219" s="68" t="inlineStr">
        <is>
          <t>https://doi.org/10.1038/s41598-025-97313-8</t>
        </is>
      </c>
      <c r="I219" s="67" t="inlineStr">
        <is>
          <t>Correlations between blood group and Rh factor in families and autism spectrum disorder: A comprehensive analysis</t>
        </is>
      </c>
      <c r="J219" s="68"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s="68" t="inlineStr">
        <is>
          <t>Supervised</t>
        </is>
      </c>
      <c r="L219" s="68" t="inlineStr">
        <is>
          <t>Logistic Regression</t>
        </is>
      </c>
      <c r="M219" s="68" t="inlineStr">
        <is>
          <t>Classification (ASD vs control / multi-class)</t>
        </is>
      </c>
      <c r="N219" s="68" t="inlineStr">
        <is>
          <t>Not clear</t>
        </is>
      </c>
      <c r="O219" s="68" t="inlineStr">
        <is>
          <t>Medium</t>
        </is>
      </c>
      <c r="P219" s="68" t="n">
        <v>0</v>
      </c>
      <c r="Q219" s="68" t="n">
        <v>0</v>
      </c>
      <c r="R219" s="68" t="n">
        <v>0</v>
      </c>
      <c r="S219" s="68" t="n">
        <v>0</v>
      </c>
      <c r="T219" s="68" t="n">
        <v>1</v>
      </c>
      <c r="U219" s="68" t="n">
        <v>0</v>
      </c>
      <c r="V219" s="68" t="n">
        <v>0</v>
      </c>
      <c r="W219" s="68" t="n">
        <v>1</v>
      </c>
      <c r="X219" s="68" t="n">
        <v>0</v>
      </c>
      <c r="Y219" s="68" t="n">
        <v>0</v>
      </c>
      <c r="Z219" s="68" t="n">
        <v>0</v>
      </c>
      <c r="AA219" s="68" t="n">
        <v>0</v>
      </c>
      <c r="AB219" s="140" t="n">
        <v>0</v>
      </c>
      <c r="AC219" s="68" t="n"/>
      <c r="AD219" s="68" t="n"/>
      <c r="AE219" s="68" t="n"/>
      <c r="AF219" s="68" t="n"/>
      <c r="AG219" s="68" t="n">
        <v>1</v>
      </c>
      <c r="AH219" s="68" t="n">
        <v>1</v>
      </c>
      <c r="AI219" s="67" t="n"/>
      <c r="AJ219" s="140" t="n">
        <v>0</v>
      </c>
      <c r="AK219" s="140" t="n"/>
      <c r="AL219" s="67" t="inlineStr">
        <is>
          <t>Análisis de grupos sanguíneos con regresión logística/ML no claramente central para una etapa clínica RQ1.</t>
        </is>
      </c>
      <c r="AM219" s="68" t="inlineStr">
        <is>
          <t>RA</t>
        </is>
      </c>
      <c r="AN219" s="68" t="inlineStr">
        <is>
          <t>Tomado completo desde archivo RA según asignación</t>
        </is>
      </c>
      <c r="AO219" s="68" t="n">
        <v>0</v>
      </c>
    </row>
    <row r="220" ht="28" customHeight="1">
      <c r="A220" s="138" t="n">
        <v>219</v>
      </c>
      <c r="B220" s="138" t="n">
        <v>237</v>
      </c>
      <c r="C220" s="68" t="inlineStr">
        <is>
          <t>Revisor A</t>
        </is>
      </c>
      <c r="D220" s="68" t="inlineStr">
        <is>
          <t>RA</t>
        </is>
      </c>
      <c r="E220" s="138" t="n">
        <v>2022</v>
      </c>
      <c r="F220" s="68" t="inlineStr">
        <is>
          <t>Audio · Voz</t>
        </is>
      </c>
      <c r="G220" s="68" t="inlineStr">
        <is>
          <t>Machine Learning</t>
        </is>
      </c>
      <c r="H220" s="68" t="inlineStr">
        <is>
          <t>https://doi.org/10.1371/journal.pone.0269637</t>
        </is>
      </c>
      <c r="I220" s="67" t="inlineStr">
        <is>
          <t>Cross-linguistic patterns of speech prosodic differences in autism: A machine learning study</t>
        </is>
      </c>
      <c r="J220" s="68"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s="68" t="inlineStr">
        <is>
          <t>Supervised</t>
        </is>
      </c>
      <c r="L220" s="68" t="inlineStr">
        <is>
          <t>Other / Not clear</t>
        </is>
      </c>
      <c r="M220" s="68" t="inlineStr">
        <is>
          <t>Classification (ASD vs control / multi-class)</t>
        </is>
      </c>
      <c r="N220" s="68" t="inlineStr">
        <is>
          <t>Screening</t>
        </is>
      </c>
      <c r="O220" s="68" t="inlineStr">
        <is>
          <t>Medium</t>
        </is>
      </c>
      <c r="P220" s="68" t="n">
        <v>0</v>
      </c>
      <c r="Q220" s="68" t="n">
        <v>0</v>
      </c>
      <c r="R220" s="68" t="n">
        <v>0</v>
      </c>
      <c r="S220" s="68" t="n">
        <v>1</v>
      </c>
      <c r="T220" s="68" t="n">
        <v>0</v>
      </c>
      <c r="U220" s="68" t="n">
        <v>0</v>
      </c>
      <c r="V220" s="68" t="n">
        <v>0</v>
      </c>
      <c r="W220" s="68" t="n">
        <v>0</v>
      </c>
      <c r="X220" s="68" t="n">
        <v>1</v>
      </c>
      <c r="Y220" s="68" t="n">
        <v>0</v>
      </c>
      <c r="Z220" s="68" t="n">
        <v>0</v>
      </c>
      <c r="AA220" s="68" t="n">
        <v>0</v>
      </c>
      <c r="AB220" s="140" t="n">
        <v>0</v>
      </c>
      <c r="AC220" s="68" t="n"/>
      <c r="AD220" s="68" t="n"/>
      <c r="AE220" s="68" t="n"/>
      <c r="AF220" s="68" t="n"/>
      <c r="AG220" s="68" t="n">
        <v>1</v>
      </c>
      <c r="AH220" s="68" t="n">
        <v>1</v>
      </c>
      <c r="AI220" s="67" t="n"/>
      <c r="AJ220" s="140" t="n"/>
      <c r="AK220" s="140" t="n"/>
      <c r="AL220" s="67" t="inlineStr">
        <is>
          <t>Algoritmo principal no explícito o fuera del codebook; Confirmar algoritmo principal en full-text</t>
        </is>
      </c>
      <c r="AM220" s="68" t="inlineStr">
        <is>
          <t>RA</t>
        </is>
      </c>
      <c r="AN220" s="68" t="inlineStr">
        <is>
          <t>Tomado completo desde archivo RA según asignación</t>
        </is>
      </c>
      <c r="AO220" s="68" t="n">
        <v>0</v>
      </c>
    </row>
    <row r="221" ht="28" customHeight="1">
      <c r="A221" s="138" t="n">
        <v>220</v>
      </c>
      <c r="B221" s="138" t="n">
        <v>238</v>
      </c>
      <c r="C221" s="68" t="inlineStr">
        <is>
          <t>Revisor B</t>
        </is>
      </c>
      <c r="D221" s="68" t="n"/>
      <c r="E221" s="138" t="n">
        <v>2021</v>
      </c>
      <c r="F221" s="68" t="inlineStr">
        <is>
          <t>Texto · NLP</t>
        </is>
      </c>
      <c r="G221" s="68" t="inlineStr">
        <is>
          <t>Machine Learning</t>
        </is>
      </c>
      <c r="H221" s="68" t="inlineStr">
        <is>
          <t>https://doi.org/10.1016/B978-0-12-822822-7.00006-5</t>
        </is>
      </c>
      <c r="I221" s="67" t="inlineStr">
        <is>
          <t>Data mining and machine learning techniques for early detection in autism spectrum disorder</t>
        </is>
      </c>
      <c r="J221" s="68"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s="68" t="n"/>
      <c r="L221" s="68" t="n"/>
      <c r="M221" s="68" t="inlineStr">
        <is>
          <t>Early detection / data-mining workflow</t>
        </is>
      </c>
      <c r="N221" s="68" t="inlineStr">
        <is>
          <t>Screening</t>
        </is>
      </c>
      <c r="O221" s="68" t="n"/>
      <c r="P221" s="68" t="n"/>
      <c r="Q221" s="68" t="n"/>
      <c r="R221" s="68" t="n"/>
      <c r="S221" s="68" t="n"/>
      <c r="T221" s="68" t="n"/>
      <c r="U221" s="68" t="n"/>
      <c r="V221" s="68" t="n"/>
      <c r="W221" s="68" t="n">
        <v>0</v>
      </c>
      <c r="X221" s="68" t="n">
        <v>1</v>
      </c>
      <c r="Y221" s="68" t="n">
        <v>0</v>
      </c>
      <c r="Z221" s="68" t="n">
        <v>0</v>
      </c>
      <c r="AA221" s="68" t="n">
        <v>0</v>
      </c>
      <c r="AB221" s="140" t="n">
        <v>1</v>
      </c>
      <c r="AC221" s="68" t="n">
        <v>0</v>
      </c>
      <c r="AD221" s="68" t="n">
        <v>0</v>
      </c>
      <c r="AE221" s="68" t="n">
        <v>0</v>
      </c>
      <c r="AF221" s="68" t="n">
        <v>0</v>
      </c>
      <c r="AG221" s="68" t="n"/>
      <c r="AH221" s="68" t="n"/>
      <c r="AI221" s="67" t="n"/>
      <c r="AJ221" s="140" t="n">
        <v>1</v>
      </c>
      <c r="AK221" s="140" t="n"/>
      <c r="AL221" s="67" t="inlineStr">
        <is>
          <t>Usa varios datasets, pero no basta para marcar validación externa o multisource strategy.</t>
        </is>
      </c>
      <c r="AM221" s="68" t="inlineStr">
        <is>
          <t>RA_fallback</t>
        </is>
      </c>
      <c r="AN221" s="68" t="inlineStr">
        <is>
          <t>Fallback a RA porque el ID no está en RB</t>
        </is>
      </c>
      <c r="AO221" s="68" t="n">
        <v>1</v>
      </c>
    </row>
    <row r="222" ht="28" customHeight="1">
      <c r="A222" s="138" t="n">
        <v>221</v>
      </c>
      <c r="B222" s="138" t="n">
        <v>239</v>
      </c>
      <c r="C222" s="68" t="inlineStr">
        <is>
          <t>Ambos (piloto)</t>
        </is>
      </c>
      <c r="D222" s="68" t="inlineStr">
        <is>
          <t>RA</t>
        </is>
      </c>
      <c r="E222" s="138" t="n">
        <v>2024</v>
      </c>
      <c r="F222" s="68" t="inlineStr">
        <is>
          <t>Imagen</t>
        </is>
      </c>
      <c r="G222" s="68" t="inlineStr">
        <is>
          <t>Machine Learning</t>
        </is>
      </c>
      <c r="H222" s="68" t="inlineStr">
        <is>
          <t>https://doi.org/10.1016/j.ctcp.2023.101825</t>
        </is>
      </c>
      <c r="I222" s="67" t="inlineStr">
        <is>
          <t>Diagnosing autism severity associated with physical fitness and gray matter volume in children with autism spectrum disorder: Explainable machine learning method</t>
        </is>
      </c>
      <c r="J222" s="68"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s="68" t="inlineStr">
        <is>
          <t>Supervised</t>
        </is>
      </c>
      <c r="L222" s="68" t="inlineStr">
        <is>
          <t>XGBoost / GBDT</t>
        </is>
      </c>
      <c r="M222" s="68" t="inlineStr">
        <is>
          <t>Classification (ASD vs control / multi-class)</t>
        </is>
      </c>
      <c r="N222" s="68" t="inlineStr">
        <is>
          <t>Diagnosis</t>
        </is>
      </c>
      <c r="O222" s="68" t="inlineStr">
        <is>
          <t>High</t>
        </is>
      </c>
      <c r="P222" s="68" t="n">
        <v>1</v>
      </c>
      <c r="Q222" s="68" t="n">
        <v>0</v>
      </c>
      <c r="R222" s="68" t="n">
        <v>0</v>
      </c>
      <c r="S222" s="68" t="n">
        <v>0</v>
      </c>
      <c r="T222" s="68" t="n">
        <v>0</v>
      </c>
      <c r="U222" s="68" t="n">
        <v>0</v>
      </c>
      <c r="V222" s="68" t="n">
        <v>0</v>
      </c>
      <c r="W222" s="68" t="n">
        <v>0</v>
      </c>
      <c r="X222" s="68" t="n">
        <v>0</v>
      </c>
      <c r="Y222" s="68" t="n">
        <v>1</v>
      </c>
      <c r="Z222" s="68" t="n">
        <v>0</v>
      </c>
      <c r="AA222" s="68" t="n">
        <v>0</v>
      </c>
      <c r="AB222" s="140" t="n">
        <v>1</v>
      </c>
      <c r="AC222" s="68" t="n"/>
      <c r="AD222" s="68" t="n"/>
      <c r="AE222" s="68" t="n"/>
      <c r="AF222" s="68" t="n"/>
      <c r="AG222" s="68" t="n">
        <v>1</v>
      </c>
      <c r="AH222" s="68" t="n">
        <v>1</v>
      </c>
      <c r="AI222" s="67" t="n"/>
      <c r="AJ222" s="140" t="n"/>
      <c r="AK222" s="140" t="n"/>
      <c r="AL222" s="67" t="inlineStr">
        <is>
          <t>Modelos XGB/RF/SVM/DT para severidad; se selecciona XGBoost como principal y se marca GMV + pruebas físicas.</t>
        </is>
      </c>
      <c r="AM222" s="68" t="inlineStr">
        <is>
          <t>RA</t>
        </is>
      </c>
      <c r="AN222" s="68" t="inlineStr">
        <is>
          <t>Tomado completo desde archivo RA según asignación</t>
        </is>
      </c>
      <c r="AO222" s="68" t="n">
        <v>0</v>
      </c>
    </row>
    <row r="223" ht="28" customHeight="1">
      <c r="A223" s="138" t="n">
        <v>222</v>
      </c>
      <c r="B223" s="138" t="n">
        <v>240</v>
      </c>
      <c r="C223" s="68" t="inlineStr">
        <is>
          <t>Revisor A</t>
        </is>
      </c>
      <c r="D223" s="68" t="inlineStr">
        <is>
          <t>RA</t>
        </is>
      </c>
      <c r="E223" s="138" t="n">
        <v>2022</v>
      </c>
      <c r="F223" s="68" t="inlineStr">
        <is>
          <t>Imagen</t>
        </is>
      </c>
      <c r="G223" s="68" t="inlineStr">
        <is>
          <t>Deep Learning</t>
        </is>
      </c>
      <c r="H223" s="68" t="inlineStr">
        <is>
          <t>https://doi.org/10.1142/S0129065722500460</t>
        </is>
      </c>
      <c r="I223" s="67" t="inlineStr">
        <is>
          <t>Diagnosis of Autism Disorder Based on Deep Network Trained by Augmented EEG Signals</t>
        </is>
      </c>
      <c r="J223" s="68"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s="68" t="inlineStr">
        <is>
          <t>Supervised</t>
        </is>
      </c>
      <c r="L223" s="68" t="inlineStr">
        <is>
          <t>CNN</t>
        </is>
      </c>
      <c r="M223" s="68" t="inlineStr">
        <is>
          <t>Classification (ASD vs control / multi-class)</t>
        </is>
      </c>
      <c r="N223" s="68" t="inlineStr">
        <is>
          <t>Diagnosis</t>
        </is>
      </c>
      <c r="O223" s="68" t="inlineStr">
        <is>
          <t>High</t>
        </is>
      </c>
      <c r="P223" s="68" t="n">
        <v>0</v>
      </c>
      <c r="Q223" s="68" t="n">
        <v>1</v>
      </c>
      <c r="R223" s="68" t="n">
        <v>0</v>
      </c>
      <c r="S223" s="68" t="n">
        <v>0</v>
      </c>
      <c r="T223" s="68" t="n">
        <v>0</v>
      </c>
      <c r="U223" s="68" t="n">
        <v>0</v>
      </c>
      <c r="V223" s="68" t="n">
        <v>0</v>
      </c>
      <c r="W223" s="68" t="n">
        <v>0</v>
      </c>
      <c r="X223" s="68" t="n">
        <v>0</v>
      </c>
      <c r="Y223" s="68" t="n">
        <v>1</v>
      </c>
      <c r="Z223" s="68" t="n">
        <v>0</v>
      </c>
      <c r="AA223" s="68" t="n">
        <v>0</v>
      </c>
      <c r="AB223" s="140" t="n">
        <v>1</v>
      </c>
      <c r="AC223" s="68" t="n"/>
      <c r="AD223" s="68" t="n"/>
      <c r="AE223" s="68" t="n"/>
      <c r="AF223" s="68" t="n"/>
      <c r="AG223" s="68" t="n">
        <v>0</v>
      </c>
      <c r="AH223" s="68" t="n">
        <v>1</v>
      </c>
      <c r="AI223" s="67" t="n"/>
      <c r="AJ223" s="140" t="n"/>
      <c r="AK223" s="140" t="n"/>
      <c r="AL223" s="67" t="inlineStr">
        <is>
          <t>Se comparan varios modelos; se eligió el principal/mejor reportado</t>
        </is>
      </c>
      <c r="AM223" s="68" t="inlineStr">
        <is>
          <t>RA</t>
        </is>
      </c>
      <c r="AN223" s="68" t="inlineStr">
        <is>
          <t>Tomado completo desde archivo RA según asignación</t>
        </is>
      </c>
      <c r="AO223" s="68" t="n">
        <v>0</v>
      </c>
    </row>
    <row r="224" ht="28" customHeight="1">
      <c r="A224" s="138" t="n">
        <v>223</v>
      </c>
      <c r="B224" s="138" t="n">
        <v>241</v>
      </c>
      <c r="C224" s="68" t="inlineStr">
        <is>
          <t>Revisor A</t>
        </is>
      </c>
      <c r="D224" s="68" t="inlineStr">
        <is>
          <t>RA</t>
        </is>
      </c>
      <c r="E224" s="138" t="n">
        <v>2018</v>
      </c>
      <c r="F224" s="68" t="inlineStr">
        <is>
          <t>Señales fisiológicas</t>
        </is>
      </c>
      <c r="G224" s="68" t="inlineStr">
        <is>
          <t>Machine Learning</t>
        </is>
      </c>
      <c r="H224" s="68" t="inlineStr">
        <is>
          <t>https://doi.org/10.1016/j.nicl.2018.01.014</t>
        </is>
      </c>
      <c r="I224" s="67" t="inlineStr">
        <is>
          <t>Differences in atypical resting-state effective connectivity distinguish autism from schizophrenia</t>
        </is>
      </c>
      <c r="J224" s="68"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s="68" t="inlineStr">
        <is>
          <t>Supervised</t>
        </is>
      </c>
      <c r="L224" s="68" t="inlineStr">
        <is>
          <t>SVM</t>
        </is>
      </c>
      <c r="M224" s="68" t="inlineStr">
        <is>
          <t>Classification (ASD vs control / multi-class)</t>
        </is>
      </c>
      <c r="N224" s="68" t="inlineStr">
        <is>
          <t>Diagnosis</t>
        </is>
      </c>
      <c r="O224" s="68" t="inlineStr">
        <is>
          <t>High</t>
        </is>
      </c>
      <c r="P224" s="68" t="n">
        <v>1</v>
      </c>
      <c r="Q224" s="68" t="n">
        <v>0</v>
      </c>
      <c r="R224" s="68" t="n">
        <v>0</v>
      </c>
      <c r="S224" s="68" t="n">
        <v>0</v>
      </c>
      <c r="T224" s="68" t="n">
        <v>0</v>
      </c>
      <c r="U224" s="68" t="n">
        <v>0</v>
      </c>
      <c r="V224" s="68" t="n">
        <v>0</v>
      </c>
      <c r="W224" s="68" t="n">
        <v>0</v>
      </c>
      <c r="X224" s="68" t="n">
        <v>0</v>
      </c>
      <c r="Y224" s="68" t="n">
        <v>1</v>
      </c>
      <c r="Z224" s="68" t="n">
        <v>0</v>
      </c>
      <c r="AA224" s="68" t="n">
        <v>0</v>
      </c>
      <c r="AB224" s="140" t="n">
        <v>1</v>
      </c>
      <c r="AC224" s="68" t="n"/>
      <c r="AD224" s="68" t="n"/>
      <c r="AE224" s="68" t="n"/>
      <c r="AF224" s="68" t="n"/>
      <c r="AG224" s="68" t="n">
        <v>0</v>
      </c>
      <c r="AH224" s="68" t="n">
        <v>1</v>
      </c>
      <c r="AI224" s="67" t="n"/>
      <c r="AJ224" s="140" t="n"/>
      <c r="AK224" s="140" t="n"/>
      <c r="AL224" s="67" t="n"/>
      <c r="AM224" s="68" t="inlineStr">
        <is>
          <t>RA</t>
        </is>
      </c>
      <c r="AN224" s="68" t="inlineStr">
        <is>
          <t>Tomado completo desde archivo RA según asignación</t>
        </is>
      </c>
      <c r="AO224" s="68" t="n">
        <v>0</v>
      </c>
    </row>
    <row r="225" ht="28" customHeight="1">
      <c r="A225" s="138" t="n">
        <v>224</v>
      </c>
      <c r="B225" s="138" t="n">
        <v>242</v>
      </c>
      <c r="C225" s="68" t="inlineStr">
        <is>
          <t>Revisor B</t>
        </is>
      </c>
      <c r="D225" s="68" t="n"/>
      <c r="E225" s="138" t="n">
        <v>2024</v>
      </c>
      <c r="F225" s="68" t="inlineStr">
        <is>
          <t>Señales fisiológicas</t>
        </is>
      </c>
      <c r="G225" s="68" t="inlineStr">
        <is>
          <t>Deep Learning</t>
        </is>
      </c>
      <c r="H225" s="68" t="inlineStr">
        <is>
          <t>https://doi.org/10.1007/s10803-023-05922-x</t>
        </is>
      </c>
      <c r="I225" s="67" t="inlineStr">
        <is>
          <t>Eigenvector Centrality Characterization on fMRI Data: Gender and Node Differences in Normal and ASD Subjects: Author name</t>
        </is>
      </c>
      <c r="J225" s="68"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s="68" t="inlineStr">
        <is>
          <t>Not clear</t>
        </is>
      </c>
      <c r="L225" s="68" t="inlineStr">
        <is>
          <t>Decision Tree</t>
        </is>
      </c>
      <c r="M225" s="68" t="inlineStr">
        <is>
          <t>Classification (binary/multi-class; incl. ASD vs control)/ multi-class)</t>
        </is>
      </c>
      <c r="N225" s="68" t="inlineStr">
        <is>
          <t>diagnosis</t>
        </is>
      </c>
      <c r="O225" s="68" t="inlineStr">
        <is>
          <t>high</t>
        </is>
      </c>
      <c r="P225" s="68" t="n">
        <v>1</v>
      </c>
      <c r="Q225" s="68" t="n">
        <v>0</v>
      </c>
      <c r="R225" s="68" t="n">
        <v>0</v>
      </c>
      <c r="S225" s="68" t="n">
        <v>0</v>
      </c>
      <c r="T225" s="68" t="n">
        <v>0</v>
      </c>
      <c r="U225" s="68" t="n">
        <v>0</v>
      </c>
      <c r="V225" s="68" t="n">
        <v>0</v>
      </c>
      <c r="W225" s="68" t="n">
        <v>0</v>
      </c>
      <c r="X225" s="68" t="n">
        <v>0</v>
      </c>
      <c r="Y225" s="68" t="n">
        <v>1</v>
      </c>
      <c r="Z225" s="68" t="n">
        <v>0</v>
      </c>
      <c r="AA225" s="68" t="n">
        <v>0</v>
      </c>
      <c r="AB225" s="140" t="n">
        <v>0</v>
      </c>
      <c r="AC225" s="68" t="n">
        <v>0</v>
      </c>
      <c r="AD225" s="68" t="n">
        <v>0</v>
      </c>
      <c r="AE225" s="68" t="n">
        <v>0</v>
      </c>
      <c r="AF225" s="68" t="n">
        <v>0</v>
      </c>
      <c r="AG225" s="68" t="n">
        <v>0</v>
      </c>
      <c r="AH225" s="68" t="n">
        <v>1</v>
      </c>
      <c r="AI225" s="67" t="n">
        <v>0</v>
      </c>
      <c r="AJ225" s="140" t="n">
        <v>0</v>
      </c>
      <c r="AK225" s="140" t="n">
        <v>0</v>
      </c>
      <c r="AL225" s="67" t="n"/>
      <c r="AM225" s="68" t="inlineStr">
        <is>
          <t>RB</t>
        </is>
      </c>
      <c r="AN225" s="68" t="inlineStr">
        <is>
          <t>Tomado completo desde archivo RB según asignación</t>
        </is>
      </c>
      <c r="AO225" s="68" t="n">
        <v>0</v>
      </c>
    </row>
    <row r="226" ht="28" customHeight="1">
      <c r="A226" s="138" t="n">
        <v>225</v>
      </c>
      <c r="B226" s="138" t="n">
        <v>243</v>
      </c>
      <c r="C226" s="68" t="inlineStr">
        <is>
          <t>Revisor B</t>
        </is>
      </c>
      <c r="D226" s="68" t="n"/>
      <c r="E226" s="138" t="n">
        <v>2025</v>
      </c>
      <c r="F226" s="68" t="inlineStr">
        <is>
          <t>Imagen</t>
        </is>
      </c>
      <c r="G226" s="68" t="inlineStr">
        <is>
          <t>Deep Learning</t>
        </is>
      </c>
      <c r="H226" s="68" t="inlineStr">
        <is>
          <t>https://doi.org/10.1007/978-3-031-83845-3_26</t>
        </is>
      </c>
      <c r="I226" s="67" t="inlineStr">
        <is>
          <t>Enhancing Multi-view ASD Diagnosis Using Structural MRI and Pretrained CNN</t>
        </is>
      </c>
      <c r="J226" s="68"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s="68" t="inlineStr">
        <is>
          <t>Not clear</t>
        </is>
      </c>
      <c r="L226" s="68" t="inlineStr">
        <is>
          <t>CNN</t>
        </is>
      </c>
      <c r="M226" s="68" t="inlineStr">
        <is>
          <t>Classification (binary/multi-class; incl. ASD vs control)/ multi-class)</t>
        </is>
      </c>
      <c r="N226" s="68" t="inlineStr">
        <is>
          <t>Diagnosis</t>
        </is>
      </c>
      <c r="O226" s="68" t="inlineStr">
        <is>
          <t>medium</t>
        </is>
      </c>
      <c r="P226" s="68" t="n">
        <v>0</v>
      </c>
      <c r="Q226" s="68" t="n">
        <v>0</v>
      </c>
      <c r="R226" s="68" t="n">
        <v>0</v>
      </c>
      <c r="S226" s="68" t="n">
        <v>0</v>
      </c>
      <c r="T226" s="68" t="n">
        <v>0</v>
      </c>
      <c r="U226" s="68" t="n">
        <v>0</v>
      </c>
      <c r="V226" s="68" t="n">
        <v>0</v>
      </c>
      <c r="W226" s="68" t="n">
        <v>0</v>
      </c>
      <c r="X226" s="68" t="n">
        <v>0</v>
      </c>
      <c r="Y226" s="68" t="n">
        <v>0</v>
      </c>
      <c r="Z226" s="68" t="n">
        <v>0</v>
      </c>
      <c r="AA226" s="68" t="n">
        <v>1</v>
      </c>
      <c r="AB226" s="140" t="n">
        <v>1</v>
      </c>
      <c r="AC226" s="68" t="n">
        <v>0</v>
      </c>
      <c r="AD226" s="68" t="n">
        <v>0</v>
      </c>
      <c r="AE226" s="68" t="n">
        <v>0</v>
      </c>
      <c r="AF226" s="68" t="n">
        <v>0</v>
      </c>
      <c r="AG226" s="68" t="n">
        <v>0</v>
      </c>
      <c r="AH226" s="68" t="n">
        <v>0</v>
      </c>
      <c r="AI226" s="67" t="n">
        <v>0</v>
      </c>
      <c r="AJ226" s="140" t="n">
        <v>0</v>
      </c>
      <c r="AK226" s="140" t="n">
        <v>0</v>
      </c>
      <c r="AL226" s="67" t="n"/>
      <c r="AM226" s="68" t="inlineStr">
        <is>
          <t>RB</t>
        </is>
      </c>
      <c r="AN226" s="68" t="inlineStr">
        <is>
          <t>Tomado completo desde archivo RB según asignación</t>
        </is>
      </c>
      <c r="AO226" s="68" t="n">
        <v>0</v>
      </c>
    </row>
    <row r="227" ht="28" customHeight="1">
      <c r="A227" s="138" t="n">
        <v>226</v>
      </c>
      <c r="B227" s="138" t="n">
        <v>245</v>
      </c>
      <c r="C227" s="68" t="inlineStr">
        <is>
          <t>Revisor B</t>
        </is>
      </c>
      <c r="D227" s="68" t="n"/>
      <c r="E227" s="138" t="n">
        <v>2024</v>
      </c>
      <c r="F227" s="68" t="inlineStr">
        <is>
          <t>Imagen</t>
        </is>
      </c>
      <c r="G227" s="68" t="inlineStr">
        <is>
          <t>Deep Learning</t>
        </is>
      </c>
      <c r="H227" s="68" t="inlineStr">
        <is>
          <t>https://doi.org/10.1109/ACCESS.2024.3351168</t>
        </is>
      </c>
      <c r="I227" s="67" t="inlineStr">
        <is>
          <t>Exploring Sparse Gaussian Processes for Bayesian Optimization in Convolutional Neural Networks for Autism Classification</t>
        </is>
      </c>
      <c r="J227" s="68"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s="68" t="n"/>
      <c r="L227" s="68" t="n"/>
      <c r="M227" s="68" t="inlineStr">
        <is>
          <t>Image-based screening / classification</t>
        </is>
      </c>
      <c r="N227" s="68" t="inlineStr">
        <is>
          <t>Screening</t>
        </is>
      </c>
      <c r="O227" s="68" t="n"/>
      <c r="P227" s="68" t="n"/>
      <c r="Q227" s="68" t="n"/>
      <c r="R227" s="68" t="n"/>
      <c r="S227" s="68" t="n"/>
      <c r="T227" s="68" t="n"/>
      <c r="U227" s="68" t="n"/>
      <c r="V227" s="68" t="n"/>
      <c r="W227" s="68" t="n">
        <v>0</v>
      </c>
      <c r="X227" s="68" t="n">
        <v>1</v>
      </c>
      <c r="Y227" s="68" t="n">
        <v>0</v>
      </c>
      <c r="Z227" s="68" t="n">
        <v>0</v>
      </c>
      <c r="AA227" s="68" t="n">
        <v>0</v>
      </c>
      <c r="AB227" s="140" t="n">
        <v>1</v>
      </c>
      <c r="AC227" s="68" t="n">
        <v>0</v>
      </c>
      <c r="AD227" s="68" t="n">
        <v>0</v>
      </c>
      <c r="AE227" s="68" t="n">
        <v>0</v>
      </c>
      <c r="AF227" s="68" t="n">
        <v>0</v>
      </c>
      <c r="AG227" s="68" t="n"/>
      <c r="AH227" s="68" t="n"/>
      <c r="AI227" s="67" t="n"/>
      <c r="AJ227" s="140" t="n">
        <v>1</v>
      </c>
      <c r="AK227" s="140" t="n"/>
      <c r="AL227" s="67" t="inlineStr">
        <is>
          <t>Sin señal explícita Q3 en título/abstract.</t>
        </is>
      </c>
      <c r="AM227" s="68" t="inlineStr">
        <is>
          <t>RA_fallback</t>
        </is>
      </c>
      <c r="AN227" s="68" t="inlineStr">
        <is>
          <t>Fallback a RA porque el ID no está en RB</t>
        </is>
      </c>
      <c r="AO227" s="68" t="n">
        <v>1</v>
      </c>
    </row>
    <row r="228" ht="28" customHeight="1">
      <c r="A228" s="138" t="n">
        <v>227</v>
      </c>
      <c r="B228" s="138" t="n">
        <v>246</v>
      </c>
      <c r="C228" s="68" t="inlineStr">
        <is>
          <t>Revisor A</t>
        </is>
      </c>
      <c r="D228" s="68" t="inlineStr">
        <is>
          <t>RA</t>
        </is>
      </c>
      <c r="E228" s="138" t="n">
        <v>2021</v>
      </c>
      <c r="F228" s="68" t="inlineStr">
        <is>
          <t>No especificado</t>
        </is>
      </c>
      <c r="G228" s="68" t="inlineStr">
        <is>
          <t>Machine Learning</t>
        </is>
      </c>
      <c r="H228" s="68" t="inlineStr">
        <is>
          <t>https://doi.org/10.1016/B978-0-12-822822-7.00009-0</t>
        </is>
      </c>
      <c r="I228" s="67" t="inlineStr">
        <is>
          <t>Exploring tree-based machine learning methods to predict autism spectrum disorder</t>
        </is>
      </c>
      <c r="J228" s="6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s="68" t="inlineStr">
        <is>
          <t>Supervised</t>
        </is>
      </c>
      <c r="L228" s="68" t="inlineStr">
        <is>
          <t>Random Forest</t>
        </is>
      </c>
      <c r="M228" s="68" t="inlineStr">
        <is>
          <t>Prediction (time-to-event / prognosis)</t>
        </is>
      </c>
      <c r="N228" s="68" t="inlineStr">
        <is>
          <t>Screening</t>
        </is>
      </c>
      <c r="O228" s="68" t="inlineStr">
        <is>
          <t>Medium</t>
        </is>
      </c>
      <c r="P228" s="68" t="n">
        <v>0</v>
      </c>
      <c r="Q228" s="68" t="n">
        <v>0</v>
      </c>
      <c r="R228" s="68" t="n">
        <v>0</v>
      </c>
      <c r="S228" s="68" t="n">
        <v>0</v>
      </c>
      <c r="T228" s="68" t="n">
        <v>0</v>
      </c>
      <c r="U228" s="68" t="n">
        <v>0</v>
      </c>
      <c r="V228" s="68" t="n">
        <v>1</v>
      </c>
      <c r="W228" s="68" t="n">
        <v>0</v>
      </c>
      <c r="X228" s="68" t="n">
        <v>1</v>
      </c>
      <c r="Y228" s="68" t="n">
        <v>0</v>
      </c>
      <c r="Z228" s="68" t="n">
        <v>0</v>
      </c>
      <c r="AA228" s="68" t="n">
        <v>0</v>
      </c>
      <c r="AB228" s="140" t="n">
        <v>1</v>
      </c>
      <c r="AC228" s="68" t="n"/>
      <c r="AD228" s="68" t="n"/>
      <c r="AE228" s="68" t="n"/>
      <c r="AF228" s="68" t="n"/>
      <c r="AG228" s="68" t="n">
        <v>0</v>
      </c>
      <c r="AH228" s="68" t="n">
        <v>1</v>
      </c>
      <c r="AI228" s="67" t="n"/>
      <c r="AJ228" s="140" t="n"/>
      <c r="AK228" s="140" t="n"/>
      <c r="AL228" s="67" t="n"/>
      <c r="AM228" s="68" t="inlineStr">
        <is>
          <t>RA</t>
        </is>
      </c>
      <c r="AN228" s="68" t="inlineStr">
        <is>
          <t>Tomado completo desde archivo RA según asignación</t>
        </is>
      </c>
      <c r="AO228" s="68" t="n">
        <v>0</v>
      </c>
    </row>
    <row r="229" ht="28" customHeight="1">
      <c r="A229" s="138" t="n">
        <v>228</v>
      </c>
      <c r="B229" s="138" t="n">
        <v>247</v>
      </c>
      <c r="C229" s="68" t="inlineStr">
        <is>
          <t>Revisor B</t>
        </is>
      </c>
      <c r="D229" s="68" t="n"/>
      <c r="E229" s="138" t="n">
        <v>2023</v>
      </c>
      <c r="F229" s="68" t="inlineStr">
        <is>
          <t>Texto · NLP</t>
        </is>
      </c>
      <c r="G229" s="68" t="inlineStr">
        <is>
          <t>Machine Learning</t>
        </is>
      </c>
      <c r="H229" s="68" t="inlineStr">
        <is>
          <t>https://doi.org/10.1109/EMBC40787.2023.10340852</t>
        </is>
      </c>
      <c r="I229" s="67" t="inlineStr">
        <is>
          <t>Few-Shot Classification of Autism Spectrum Disorder using Site-Agnostic Meta-Learning and Brain MRI</t>
        </is>
      </c>
      <c r="J229" s="6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s="68" t="n"/>
      <c r="L229" s="68" t="n"/>
      <c r="M229" s="68" t="inlineStr">
        <is>
          <t>MRI classification / diagnostic support</t>
        </is>
      </c>
      <c r="N229" s="68" t="inlineStr">
        <is>
          <t>Diagnosis</t>
        </is>
      </c>
      <c r="O229" s="68" t="inlineStr">
        <is>
          <t>high</t>
        </is>
      </c>
      <c r="P229" s="68" t="n">
        <v>0</v>
      </c>
      <c r="Q229" s="68" t="n">
        <v>0</v>
      </c>
      <c r="R229" s="68" t="n">
        <v>1</v>
      </c>
      <c r="S229" s="68" t="n">
        <v>0</v>
      </c>
      <c r="T229" s="68" t="n">
        <v>0</v>
      </c>
      <c r="U229" s="68" t="n">
        <v>0</v>
      </c>
      <c r="V229" s="68" t="n">
        <v>0</v>
      </c>
      <c r="W229" s="68" t="n">
        <v>0</v>
      </c>
      <c r="X229" s="68" t="n">
        <v>0</v>
      </c>
      <c r="Y229" s="68" t="n">
        <v>1</v>
      </c>
      <c r="Z229" s="68" t="n">
        <v>0</v>
      </c>
      <c r="AA229" s="68" t="n">
        <v>0</v>
      </c>
      <c r="AB229" s="140" t="n">
        <v>1</v>
      </c>
      <c r="AC229" s="68" t="n">
        <v>0</v>
      </c>
      <c r="AD229" s="68" t="n">
        <v>0</v>
      </c>
      <c r="AE229" s="68" t="n">
        <v>0</v>
      </c>
      <c r="AF229" s="68" t="n">
        <v>0</v>
      </c>
      <c r="AG229" s="68" t="n">
        <v>0</v>
      </c>
      <c r="AH229" s="68" t="n">
        <v>1</v>
      </c>
      <c r="AI229" s="67" t="n">
        <v>0</v>
      </c>
      <c r="AJ229" s="140" t="n">
        <v>1</v>
      </c>
      <c r="AK229" s="140" t="n">
        <v>0</v>
      </c>
      <c r="AL229" s="67" t="n"/>
      <c r="AM229" s="68" t="inlineStr">
        <is>
          <t>RB</t>
        </is>
      </c>
      <c r="AN229" s="68" t="inlineStr">
        <is>
          <t>Tomado completo desde archivo RB según asignación</t>
        </is>
      </c>
      <c r="AO229" s="68" t="n">
        <v>0</v>
      </c>
    </row>
    <row r="230" ht="28" customHeight="1">
      <c r="A230" s="138" t="n">
        <v>229</v>
      </c>
      <c r="B230" s="138" t="n">
        <v>248</v>
      </c>
      <c r="C230" s="68" t="inlineStr">
        <is>
          <t>Revisor B</t>
        </is>
      </c>
      <c r="D230" s="68" t="n"/>
      <c r="E230" s="138" t="n">
        <v>2024</v>
      </c>
      <c r="F230" s="68" t="inlineStr">
        <is>
          <t>Imagen</t>
        </is>
      </c>
      <c r="G230" s="68" t="inlineStr">
        <is>
          <t>Deep Learning</t>
        </is>
      </c>
      <c r="H230" s="68" t="inlineStr">
        <is>
          <t>https://doi.org/10.1109/TNSRE.2024.3361935</t>
        </is>
      </c>
      <c r="I230" s="67" t="inlineStr">
        <is>
          <t>Gaze Patterns in Children With Autism Spectrum Disorder to Emotional Faces: Scanpath and Similarity</t>
        </is>
      </c>
      <c r="J230" s="68"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s="68" t="inlineStr">
        <is>
          <t>Supervised</t>
        </is>
      </c>
      <c r="L230" s="68" t="inlineStr">
        <is>
          <t>RNN/LSTM/GRU</t>
        </is>
      </c>
      <c r="M230" s="68" t="inlineStr">
        <is>
          <t>Classification (binary/multi-class; incl. ASD vs control)/ multi-class)</t>
        </is>
      </c>
      <c r="N230" s="68" t="inlineStr">
        <is>
          <t>Screening</t>
        </is>
      </c>
      <c r="O230" s="68" t="inlineStr">
        <is>
          <t>high</t>
        </is>
      </c>
      <c r="P230" s="68" t="n">
        <v>1</v>
      </c>
      <c r="Q230" s="68" t="n">
        <v>0</v>
      </c>
      <c r="R230" s="68" t="n">
        <v>0</v>
      </c>
      <c r="S230" s="68" t="n">
        <v>0</v>
      </c>
      <c r="T230" s="68" t="n">
        <v>0</v>
      </c>
      <c r="U230" s="68" t="n">
        <v>0</v>
      </c>
      <c r="V230" s="68" t="n">
        <v>0</v>
      </c>
      <c r="W230" s="68" t="n">
        <v>0</v>
      </c>
      <c r="X230" s="68" t="n">
        <v>0</v>
      </c>
      <c r="Y230" s="68" t="n">
        <v>1</v>
      </c>
      <c r="Z230" s="68" t="n">
        <v>1</v>
      </c>
      <c r="AA230" s="68" t="n">
        <v>0</v>
      </c>
      <c r="AB230" s="140" t="n">
        <v>1</v>
      </c>
      <c r="AC230" s="68" t="n">
        <v>0</v>
      </c>
      <c r="AD230" s="68" t="n">
        <v>0</v>
      </c>
      <c r="AE230" s="68" t="n">
        <v>0</v>
      </c>
      <c r="AF230" s="68" t="n">
        <v>0</v>
      </c>
      <c r="AG230" s="68" t="n">
        <v>0</v>
      </c>
      <c r="AH230" s="68" t="n">
        <v>1</v>
      </c>
      <c r="AI230" s="67" t="n">
        <v>0</v>
      </c>
      <c r="AJ230" s="140" t="n">
        <v>1</v>
      </c>
      <c r="AK230" s="140" t="n">
        <v>0</v>
      </c>
      <c r="AL230" s="67" t="n"/>
      <c r="AM230" s="68" t="inlineStr">
        <is>
          <t>RB</t>
        </is>
      </c>
      <c r="AN230" s="68" t="inlineStr">
        <is>
          <t>Tomado completo desde archivo RB según asignación</t>
        </is>
      </c>
      <c r="AO230" s="68" t="n">
        <v>0</v>
      </c>
    </row>
    <row r="231" ht="28" customHeight="1">
      <c r="A231" s="138" t="n">
        <v>230</v>
      </c>
      <c r="B231" s="138" t="n">
        <v>249</v>
      </c>
      <c r="C231" s="68" t="inlineStr">
        <is>
          <t>Revisor A</t>
        </is>
      </c>
      <c r="D231" s="68" t="inlineStr">
        <is>
          <t>RA</t>
        </is>
      </c>
      <c r="E231" s="138" t="n">
        <v>2015</v>
      </c>
      <c r="F231" s="68" t="inlineStr">
        <is>
          <t>Imagen</t>
        </is>
      </c>
      <c r="G231" s="68" t="inlineStr">
        <is>
          <t>Machine Learning</t>
        </is>
      </c>
      <c r="H231" s="68" t="inlineStr">
        <is>
          <t>https://doi.org/10.1111/jon.12280</t>
        </is>
      </c>
      <c r="I231" s="67" t="inlineStr">
        <is>
          <t>Gray Matter Alterations in Young Children with Autism Spectrum Disorders: Comparing Morphometry at the Voxel and Regional Level</t>
        </is>
      </c>
      <c r="J231" s="68"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s="68" t="inlineStr">
        <is>
          <t>Supervised</t>
        </is>
      </c>
      <c r="L231" s="68" t="inlineStr">
        <is>
          <t>SVM</t>
        </is>
      </c>
      <c r="M231" s="68" t="inlineStr">
        <is>
          <t>Classification (ASD vs control / multi-class)</t>
        </is>
      </c>
      <c r="N231" s="68" t="inlineStr">
        <is>
          <t>Diagnosis</t>
        </is>
      </c>
      <c r="O231" s="68" t="inlineStr">
        <is>
          <t>High</t>
        </is>
      </c>
      <c r="P231" s="68" t="n">
        <v>1</v>
      </c>
      <c r="Q231" s="68" t="n">
        <v>0</v>
      </c>
      <c r="R231" s="68" t="n">
        <v>0</v>
      </c>
      <c r="S231" s="68" t="n">
        <v>0</v>
      </c>
      <c r="T231" s="68" t="n">
        <v>0</v>
      </c>
      <c r="U231" s="68" t="n">
        <v>0</v>
      </c>
      <c r="V231" s="68" t="n">
        <v>0</v>
      </c>
      <c r="W231" s="68" t="n">
        <v>0</v>
      </c>
      <c r="X231" s="68" t="n">
        <v>0</v>
      </c>
      <c r="Y231" s="68" t="n">
        <v>0</v>
      </c>
      <c r="Z231" s="68" t="n">
        <v>1</v>
      </c>
      <c r="AA231" s="68" t="n">
        <v>0</v>
      </c>
      <c r="AB231" s="140" t="n">
        <v>1</v>
      </c>
      <c r="AC231" s="68" t="n"/>
      <c r="AD231" s="68" t="n"/>
      <c r="AE231" s="68" t="n"/>
      <c r="AF231" s="68" t="n"/>
      <c r="AG231" s="68" t="n">
        <v>1</v>
      </c>
      <c r="AH231" s="68" t="n">
        <v>1</v>
      </c>
      <c r="AI231" s="67" t="n"/>
      <c r="AJ231" s="140" t="n"/>
      <c r="AK231" s="140" t="n"/>
      <c r="AL231" s="67" t="inlineStr">
        <is>
          <t>Algoritmo principal no explícito o fuera del codebook; Confirmar algoritmo principal en full-text</t>
        </is>
      </c>
      <c r="AM231" s="68" t="inlineStr">
        <is>
          <t>RA</t>
        </is>
      </c>
      <c r="AN231" s="68" t="inlineStr">
        <is>
          <t>Tomado completo desde archivo RA según asignación</t>
        </is>
      </c>
      <c r="AO231" s="68" t="n">
        <v>0</v>
      </c>
    </row>
    <row r="232" ht="28" customHeight="1">
      <c r="A232" s="138" t="n">
        <v>231</v>
      </c>
      <c r="B232" s="138" t="n">
        <v>250</v>
      </c>
      <c r="C232" s="68" t="inlineStr">
        <is>
          <t>Revisor A</t>
        </is>
      </c>
      <c r="D232" s="68" t="inlineStr">
        <is>
          <t>RA</t>
        </is>
      </c>
      <c r="E232" s="138" t="n">
        <v>2022</v>
      </c>
      <c r="F232" s="68" t="inlineStr">
        <is>
          <t>Señales fisiológicas</t>
        </is>
      </c>
      <c r="G232" s="68" t="inlineStr">
        <is>
          <t>Deep Learning</t>
        </is>
      </c>
      <c r="H232" s="68" t="inlineStr">
        <is>
          <t>https://doi.org/10.1016/j.compbiomed.2022.105854</t>
        </is>
      </c>
      <c r="I232" s="67" t="inlineStr">
        <is>
          <t>Identification of Autism spectrum disorder based on a novel feature selection method and Variational Autoencoder</t>
        </is>
      </c>
      <c r="J232" s="68"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s="68" t="inlineStr">
        <is>
          <t>Supervised</t>
        </is>
      </c>
      <c r="L232" s="68" t="inlineStr">
        <is>
          <t>MLP</t>
        </is>
      </c>
      <c r="M232" s="68" t="inlineStr">
        <is>
          <t>Classification (ASD vs control / multi-class)</t>
        </is>
      </c>
      <c r="N232" s="68" t="inlineStr">
        <is>
          <t>Diagnosis</t>
        </is>
      </c>
      <c r="O232" s="68" t="inlineStr">
        <is>
          <t>High</t>
        </is>
      </c>
      <c r="P232" s="68" t="n">
        <v>1</v>
      </c>
      <c r="Q232" s="68" t="n">
        <v>0</v>
      </c>
      <c r="R232" s="68" t="n">
        <v>0</v>
      </c>
      <c r="S232" s="68" t="n">
        <v>0</v>
      </c>
      <c r="T232" s="68" t="n">
        <v>0</v>
      </c>
      <c r="U232" s="68" t="n">
        <v>0</v>
      </c>
      <c r="V232" s="68" t="n">
        <v>0</v>
      </c>
      <c r="W232" s="68" t="n">
        <v>0</v>
      </c>
      <c r="X232" s="68" t="n">
        <v>0</v>
      </c>
      <c r="Y232" s="68" t="n">
        <v>1</v>
      </c>
      <c r="Z232" s="68" t="n">
        <v>0</v>
      </c>
      <c r="AA232" s="68" t="n">
        <v>0</v>
      </c>
      <c r="AB232" s="140" t="n">
        <v>1</v>
      </c>
      <c r="AC232" s="68" t="n"/>
      <c r="AD232" s="68" t="n"/>
      <c r="AE232" s="68" t="n"/>
      <c r="AF232" s="68" t="n"/>
      <c r="AG232" s="68" t="n">
        <v>0</v>
      </c>
      <c r="AH232" s="68" t="n">
        <v>1</v>
      </c>
      <c r="AI232" s="67" t="n"/>
      <c r="AJ232" s="140" t="n"/>
      <c r="AK232" s="140" t="n"/>
      <c r="AL232" s="67" t="n"/>
      <c r="AM232" s="68" t="inlineStr">
        <is>
          <t>RA</t>
        </is>
      </c>
      <c r="AN232" s="68" t="inlineStr">
        <is>
          <t>Tomado completo desde archivo RA según asignación</t>
        </is>
      </c>
      <c r="AO232" s="68" t="n">
        <v>0</v>
      </c>
    </row>
    <row r="233" ht="28" customHeight="1">
      <c r="A233" s="138" t="n">
        <v>232</v>
      </c>
      <c r="B233" s="138" t="n">
        <v>251</v>
      </c>
      <c r="C233" s="68" t="inlineStr">
        <is>
          <t>Revisor A</t>
        </is>
      </c>
      <c r="D233" s="68" t="inlineStr">
        <is>
          <t>RA</t>
        </is>
      </c>
      <c r="E233" s="138" t="n">
        <v>2023</v>
      </c>
      <c r="F233" s="68" t="inlineStr">
        <is>
          <t>Señales fisiológicas</t>
        </is>
      </c>
      <c r="G233" s="68" t="inlineStr">
        <is>
          <t>Machine Learning</t>
        </is>
      </c>
      <c r="H233" s="68" t="inlineStr">
        <is>
          <t>https://doi.org/10.1038/s41398-023-02662-5</t>
        </is>
      </c>
      <c r="I233" s="67" t="inlineStr">
        <is>
          <t>Integrative analysis of long noncoding RNAs dysregulation and synapse-associated ceRNA regulatory axes in autism</t>
        </is>
      </c>
      <c r="J233" s="68"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s="68" t="inlineStr">
        <is>
          <t>Supervised</t>
        </is>
      </c>
      <c r="L233" s="68" t="inlineStr">
        <is>
          <t>SVM</t>
        </is>
      </c>
      <c r="M233" s="68" t="inlineStr">
        <is>
          <t>Classification (ASD vs control / multi-class)</t>
        </is>
      </c>
      <c r="N233" s="68" t="inlineStr">
        <is>
          <t>Diagnosis</t>
        </is>
      </c>
      <c r="O233" s="68" t="inlineStr">
        <is>
          <t>Medium</t>
        </is>
      </c>
      <c r="P233" s="68" t="n">
        <v>0</v>
      </c>
      <c r="Q233" s="68" t="n">
        <v>0</v>
      </c>
      <c r="R233" s="68" t="n">
        <v>0</v>
      </c>
      <c r="S233" s="68" t="n">
        <v>0</v>
      </c>
      <c r="T233" s="68" t="n">
        <v>0</v>
      </c>
      <c r="U233" s="68" t="n">
        <v>1</v>
      </c>
      <c r="V233" s="68" t="n">
        <v>0</v>
      </c>
      <c r="W233" s="68" t="n">
        <v>0</v>
      </c>
      <c r="X233" s="68" t="n">
        <v>0</v>
      </c>
      <c r="Y233" s="68" t="n">
        <v>1</v>
      </c>
      <c r="Z233" s="68" t="n">
        <v>0</v>
      </c>
      <c r="AA233" s="68" t="n">
        <v>0</v>
      </c>
      <c r="AB233" s="140" t="n">
        <v>1</v>
      </c>
      <c r="AC233" s="68" t="n"/>
      <c r="AD233" s="68" t="n"/>
      <c r="AE233" s="68" t="n"/>
      <c r="AF233" s="68" t="n"/>
      <c r="AG233" s="68" t="n">
        <v>1</v>
      </c>
      <c r="AH233" s="68" t="n">
        <v>1</v>
      </c>
      <c r="AI233" s="67" t="inlineStr">
        <is>
          <t>text / NLP</t>
        </is>
      </c>
      <c r="AJ233" s="140" t="n"/>
      <c r="AK233" s="140" t="n"/>
      <c r="AL233" s="67" t="inlineStr">
        <is>
          <t>Análisis integrativo de lncRNA/ceRNA sin algoritmo de IA clínico principal claramente reportado.</t>
        </is>
      </c>
      <c r="AM233" s="68" t="inlineStr">
        <is>
          <t>RA</t>
        </is>
      </c>
      <c r="AN233" s="68" t="inlineStr">
        <is>
          <t>Tomado completo desde archivo RA según asignación</t>
        </is>
      </c>
      <c r="AO233" s="68" t="n">
        <v>0</v>
      </c>
    </row>
    <row r="234" ht="28" customHeight="1">
      <c r="A234" s="138" t="n">
        <v>233</v>
      </c>
      <c r="B234" s="138" t="n">
        <v>253</v>
      </c>
      <c r="C234" s="68" t="inlineStr">
        <is>
          <t>Revisor A</t>
        </is>
      </c>
      <c r="D234" s="68" t="inlineStr">
        <is>
          <t>RA</t>
        </is>
      </c>
      <c r="E234" s="138" t="n">
        <v>2024</v>
      </c>
      <c r="F234" s="68" t="inlineStr">
        <is>
          <t>Señales fisiológicas</t>
        </is>
      </c>
      <c r="G234" s="68" t="inlineStr">
        <is>
          <t>Deep Learning</t>
        </is>
      </c>
      <c r="H234" s="68" t="inlineStr">
        <is>
          <t>https://doi.org/10.1016/j.irbm.2024.100838</t>
        </is>
      </c>
      <c r="I234" s="67" t="inlineStr">
        <is>
          <t>Interpersonal Motor Coordination in Children with Autism and the Establishment of Machine Learning Models to Objectively Classify Children with Autism and Typical Development</t>
        </is>
      </c>
      <c r="J234" s="68"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s="68" t="inlineStr">
        <is>
          <t>Supervised</t>
        </is>
      </c>
      <c r="L234" s="68" t="inlineStr">
        <is>
          <t>Other / Not clear</t>
        </is>
      </c>
      <c r="M234" s="68" t="inlineStr">
        <is>
          <t>Classification (ASD vs control / multi-class)</t>
        </is>
      </c>
      <c r="N234" s="68" t="inlineStr">
        <is>
          <t>Screening</t>
        </is>
      </c>
      <c r="O234" s="68" t="inlineStr">
        <is>
          <t>Medium</t>
        </is>
      </c>
      <c r="P234" s="68" t="n">
        <v>0</v>
      </c>
      <c r="Q234" s="68" t="n">
        <v>0</v>
      </c>
      <c r="R234" s="68" t="n">
        <v>1</v>
      </c>
      <c r="S234" s="68" t="n">
        <v>0</v>
      </c>
      <c r="T234" s="68" t="n">
        <v>0</v>
      </c>
      <c r="U234" s="68" t="n">
        <v>0</v>
      </c>
      <c r="V234" s="68" t="n">
        <v>0</v>
      </c>
      <c r="W234" s="68" t="n">
        <v>0</v>
      </c>
      <c r="X234" s="68" t="n">
        <v>1</v>
      </c>
      <c r="Y234" s="68" t="n">
        <v>0</v>
      </c>
      <c r="Z234" s="68" t="n">
        <v>0</v>
      </c>
      <c r="AA234" s="68" t="n">
        <v>0</v>
      </c>
      <c r="AB234" s="140" t="n">
        <v>1</v>
      </c>
      <c r="AC234" s="68" t="n"/>
      <c r="AD234" s="68" t="n"/>
      <c r="AE234" s="68" t="n"/>
      <c r="AF234" s="68" t="n"/>
      <c r="AG234" s="68" t="n">
        <v>1</v>
      </c>
      <c r="AH234" s="68" t="n">
        <v>1</v>
      </c>
      <c r="AI234" s="67" t="n"/>
      <c r="AJ234" s="140" t="n"/>
      <c r="AK234" s="140" t="n"/>
      <c r="AL234" s="67" t="inlineStr">
        <is>
          <t>Algoritmo principal no explícito o fuera del codebook; Confirmar algoritmo principal en full-text</t>
        </is>
      </c>
      <c r="AM234" s="68" t="inlineStr">
        <is>
          <t>RA</t>
        </is>
      </c>
      <c r="AN234" s="68" t="inlineStr">
        <is>
          <t>Tomado completo desde archivo RA según asignación</t>
        </is>
      </c>
      <c r="AO234" s="68" t="n">
        <v>0</v>
      </c>
    </row>
    <row r="235" ht="28" customHeight="1">
      <c r="A235" s="138" t="n">
        <v>234</v>
      </c>
      <c r="B235" s="138" t="n">
        <v>254</v>
      </c>
      <c r="C235" s="68" t="inlineStr">
        <is>
          <t>Ambos (piloto)</t>
        </is>
      </c>
      <c r="D235" s="68" t="inlineStr">
        <is>
          <t>RA</t>
        </is>
      </c>
      <c r="E235" s="138" t="n">
        <v>2018</v>
      </c>
      <c r="F235" s="68" t="inlineStr">
        <is>
          <t>Imagen</t>
        </is>
      </c>
      <c r="G235" s="68" t="inlineStr">
        <is>
          <t>Machine Learning</t>
        </is>
      </c>
      <c r="H235" s="68" t="inlineStr">
        <is>
          <t>https://doi.org/10.1007/978-3-030-00928-1_73</t>
        </is>
      </c>
      <c r="I235" s="67" t="inlineStr">
        <is>
          <t>Low-Rank Representation for Multi-center Autism Spectrum Disorder Identification.</t>
        </is>
      </c>
      <c r="J235" s="68"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s="68" t="inlineStr">
        <is>
          <t>Supervised</t>
        </is>
      </c>
      <c r="L235" s="68" t="inlineStr">
        <is>
          <t>k-NN</t>
        </is>
      </c>
      <c r="M235" s="68" t="inlineStr">
        <is>
          <t>Classification (ASD vs control / multi-class)</t>
        </is>
      </c>
      <c r="N235" s="68" t="inlineStr">
        <is>
          <t>Diagnosis</t>
        </is>
      </c>
      <c r="O235" s="68" t="inlineStr">
        <is>
          <t>High</t>
        </is>
      </c>
      <c r="P235" s="68" t="n">
        <v>1</v>
      </c>
      <c r="Q235" s="68" t="n">
        <v>0</v>
      </c>
      <c r="R235" s="68" t="n">
        <v>0</v>
      </c>
      <c r="S235" s="68" t="n">
        <v>0</v>
      </c>
      <c r="T235" s="68" t="n">
        <v>0</v>
      </c>
      <c r="U235" s="68" t="n">
        <v>0</v>
      </c>
      <c r="V235" s="68" t="n">
        <v>0</v>
      </c>
      <c r="W235" s="68" t="n">
        <v>0</v>
      </c>
      <c r="X235" s="68" t="n">
        <v>0</v>
      </c>
      <c r="Y235" s="68" t="n">
        <v>1</v>
      </c>
      <c r="Z235" s="68" t="n">
        <v>0</v>
      </c>
      <c r="AA235" s="68" t="n">
        <v>0</v>
      </c>
      <c r="AB235" s="140" t="n">
        <v>1</v>
      </c>
      <c r="AC235" s="68" t="n"/>
      <c r="AD235" s="68" t="n"/>
      <c r="AE235" s="68" t="n"/>
      <c r="AF235" s="68" t="n"/>
      <c r="AG235" s="68" t="n">
        <v>1</v>
      </c>
      <c r="AH235" s="68" t="n">
        <v>1</v>
      </c>
      <c r="AI235" s="67" t="n"/>
      <c r="AJ235" s="140" t="n"/>
      <c r="AK235" s="140" t="n"/>
      <c r="AL235" s="67" t="inlineStr">
        <is>
          <t>Algoritmo principal no explícito o fuera del codebook; Confirmar algoritmo principal en full-text; Se comparan varios modelos; se eligió el principal/mejor reportado</t>
        </is>
      </c>
      <c r="AM235" s="68" t="inlineStr">
        <is>
          <t>RA</t>
        </is>
      </c>
      <c r="AN235" s="68" t="inlineStr">
        <is>
          <t>Tomado completo desde archivo RA según asignación</t>
        </is>
      </c>
      <c r="AO235" s="68" t="n">
        <v>0</v>
      </c>
    </row>
    <row r="236" ht="28" customHeight="1">
      <c r="A236" s="138" t="n">
        <v>235</v>
      </c>
      <c r="B236" s="138" t="n">
        <v>255</v>
      </c>
      <c r="C236" s="68" t="inlineStr">
        <is>
          <t>Revisor A</t>
        </is>
      </c>
      <c r="D236" s="68" t="inlineStr">
        <is>
          <t>RA</t>
        </is>
      </c>
      <c r="E236" s="138" t="n">
        <v>2025</v>
      </c>
      <c r="F236" s="68" t="inlineStr">
        <is>
          <t>Señales fisiológicas</t>
        </is>
      </c>
      <c r="G236" s="68" t="inlineStr">
        <is>
          <t>Deep Learning</t>
        </is>
      </c>
      <c r="H236" s="68" t="inlineStr">
        <is>
          <t>https://doi.org/10.1109/TNSRE.2025.3580593</t>
        </is>
      </c>
      <c r="I236" s="67" t="inlineStr">
        <is>
          <t>LSTA-CNN: A Lightweight Spatiotemporal Attention-Based Convolutional Neural Network for ASD Diagnosis Using EEG</t>
        </is>
      </c>
      <c r="J236" s="68"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s="68" t="inlineStr">
        <is>
          <t>Supervised</t>
        </is>
      </c>
      <c r="L236" s="68" t="inlineStr">
        <is>
          <t>CNN</t>
        </is>
      </c>
      <c r="M236" s="68" t="inlineStr">
        <is>
          <t>Classification (ASD vs control / multi-class)</t>
        </is>
      </c>
      <c r="N236" s="68" t="inlineStr">
        <is>
          <t>Diagnosis</t>
        </is>
      </c>
      <c r="O236" s="68" t="inlineStr">
        <is>
          <t>High</t>
        </is>
      </c>
      <c r="P236" s="68" t="n">
        <v>0</v>
      </c>
      <c r="Q236" s="68" t="n">
        <v>1</v>
      </c>
      <c r="R236" s="68" t="n">
        <v>0</v>
      </c>
      <c r="S236" s="68" t="n">
        <v>0</v>
      </c>
      <c r="T236" s="68" t="n">
        <v>0</v>
      </c>
      <c r="U236" s="68" t="n">
        <v>0</v>
      </c>
      <c r="V236" s="68" t="n">
        <v>0</v>
      </c>
      <c r="W236" s="68" t="n">
        <v>0</v>
      </c>
      <c r="X236" s="68" t="n">
        <v>0</v>
      </c>
      <c r="Y236" s="68" t="n">
        <v>1</v>
      </c>
      <c r="Z236" s="68" t="n">
        <v>0</v>
      </c>
      <c r="AA236" s="68" t="n">
        <v>0</v>
      </c>
      <c r="AB236" s="140" t="n">
        <v>1</v>
      </c>
      <c r="AC236" s="68" t="n"/>
      <c r="AD236" s="68" t="n"/>
      <c r="AE236" s="68" t="n"/>
      <c r="AF236" s="68" t="n"/>
      <c r="AG236" s="68" t="n">
        <v>0</v>
      </c>
      <c r="AH236" s="68" t="n">
        <v>1</v>
      </c>
      <c r="AI236" s="67" t="n"/>
      <c r="AJ236" s="140" t="n"/>
      <c r="AK236" s="140" t="n"/>
      <c r="AL236" s="67" t="inlineStr">
        <is>
          <t>Se comparan varios modelos; se eligió el principal/mejor reportado</t>
        </is>
      </c>
      <c r="AM236" s="68" t="inlineStr">
        <is>
          <t>RA</t>
        </is>
      </c>
      <c r="AN236" s="68" t="inlineStr">
        <is>
          <t>Tomado completo desde archivo RA según asignación</t>
        </is>
      </c>
      <c r="AO236" s="68" t="n">
        <v>0</v>
      </c>
    </row>
    <row r="237" ht="28" customHeight="1">
      <c r="A237" s="138" t="n">
        <v>236</v>
      </c>
      <c r="B237" s="138" t="n">
        <v>256</v>
      </c>
      <c r="C237" s="68" t="inlineStr">
        <is>
          <t>Revisor B</t>
        </is>
      </c>
      <c r="D237" s="68" t="n"/>
      <c r="E237" s="138" t="n">
        <v>2021</v>
      </c>
      <c r="F237" s="68" t="inlineStr">
        <is>
          <t>Señales fisiológicas</t>
        </is>
      </c>
      <c r="G237" s="68" t="inlineStr">
        <is>
          <t>Deep Learning</t>
        </is>
      </c>
      <c r="H237" s="68" t="inlineStr">
        <is>
          <t>https://doi.org/10.1016/B978-0-12-822822-7.00008-9</t>
        </is>
      </c>
      <c r="I237" s="67" t="inlineStr">
        <is>
          <t>Machine learning methods for autism spectrum disorder classification</t>
        </is>
      </c>
      <c r="J237" s="68"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s="68" t="n"/>
      <c r="L237" s="68" t="n"/>
      <c r="M237" s="68" t="inlineStr">
        <is>
          <t>Graph-based classification / diagnostic support</t>
        </is>
      </c>
      <c r="N237" s="68" t="inlineStr">
        <is>
          <t>Diagnosis</t>
        </is>
      </c>
      <c r="O237" s="68" t="n"/>
      <c r="P237" s="68" t="n"/>
      <c r="Q237" s="68" t="n"/>
      <c r="R237" s="68" t="n"/>
      <c r="S237" s="68" t="n"/>
      <c r="T237" s="68" t="n"/>
      <c r="U237" s="68" t="n"/>
      <c r="V237" s="68" t="n"/>
      <c r="W237" s="68" t="n">
        <v>0</v>
      </c>
      <c r="X237" s="68" t="n">
        <v>0</v>
      </c>
      <c r="Y237" s="68" t="n">
        <v>1</v>
      </c>
      <c r="Z237" s="68" t="n">
        <v>0</v>
      </c>
      <c r="AA237" s="68" t="n">
        <v>0</v>
      </c>
      <c r="AB237" s="140" t="n">
        <v>1</v>
      </c>
      <c r="AC237" s="68" t="n">
        <v>0</v>
      </c>
      <c r="AD237" s="68" t="n">
        <v>0</v>
      </c>
      <c r="AE237" s="68" t="n">
        <v>0</v>
      </c>
      <c r="AF237" s="68" t="n">
        <v>0</v>
      </c>
      <c r="AG237" s="68" t="n"/>
      <c r="AH237" s="68" t="n"/>
      <c r="AI237" s="67" t="n"/>
      <c r="AJ237" s="140" t="n">
        <v>1</v>
      </c>
      <c r="AK237" s="140" t="n"/>
      <c r="AL237" s="67" t="inlineStr">
        <is>
          <t>Sin señal explícita Q3 en título/abstract.</t>
        </is>
      </c>
      <c r="AM237" s="68" t="inlineStr">
        <is>
          <t>RA_fallback</t>
        </is>
      </c>
      <c r="AN237" s="68" t="inlineStr">
        <is>
          <t>Fallback a RA porque el ID no está en RB</t>
        </is>
      </c>
      <c r="AO237" s="68" t="n">
        <v>1</v>
      </c>
    </row>
    <row r="238" ht="28" customHeight="1">
      <c r="A238" s="138" t="n">
        <v>237</v>
      </c>
      <c r="B238" s="138" t="n">
        <v>258</v>
      </c>
      <c r="C238" s="68" t="inlineStr">
        <is>
          <t>Revisor A</t>
        </is>
      </c>
      <c r="D238" s="68" t="inlineStr">
        <is>
          <t>RA</t>
        </is>
      </c>
      <c r="E238" s="138" t="n">
        <v>2025</v>
      </c>
      <c r="F238" s="68" t="inlineStr">
        <is>
          <t>Señales fisiológicas</t>
        </is>
      </c>
      <c r="G238" s="68" t="inlineStr">
        <is>
          <t>Deep Learning</t>
        </is>
      </c>
      <c r="H238" s="68" t="inlineStr">
        <is>
          <t>https://doi.org/10.1038/s41598-025-09862-7</t>
        </is>
      </c>
      <c r="I238" s="67" t="inlineStr">
        <is>
          <t>MDNCT: a multi-domain neurocognitive transformer architecture approach for early prediction of autism spectrum disorders</t>
        </is>
      </c>
      <c r="J238" s="6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s="68" t="inlineStr">
        <is>
          <t>Supervised</t>
        </is>
      </c>
      <c r="L238" s="68" t="inlineStr">
        <is>
          <t>Other / Not clear</t>
        </is>
      </c>
      <c r="M238" s="68" t="inlineStr">
        <is>
          <t>Classification (ASD vs control / multi-class)</t>
        </is>
      </c>
      <c r="N238" s="68" t="inlineStr">
        <is>
          <t>Screening</t>
        </is>
      </c>
      <c r="O238" s="68" t="inlineStr">
        <is>
          <t>Medium</t>
        </is>
      </c>
      <c r="P238" s="68" t="n">
        <v>0</v>
      </c>
      <c r="Q238" s="68" t="n">
        <v>0</v>
      </c>
      <c r="R238" s="68" t="n">
        <v>0</v>
      </c>
      <c r="S238" s="68" t="n">
        <v>0</v>
      </c>
      <c r="T238" s="68" t="n">
        <v>0</v>
      </c>
      <c r="U238" s="68" t="n">
        <v>0</v>
      </c>
      <c r="V238" s="68" t="n">
        <v>1</v>
      </c>
      <c r="W238" s="68" t="n">
        <v>0</v>
      </c>
      <c r="X238" s="68" t="n">
        <v>1</v>
      </c>
      <c r="Y238" s="68" t="n">
        <v>0</v>
      </c>
      <c r="Z238" s="68" t="n">
        <v>0</v>
      </c>
      <c r="AA238" s="68" t="n">
        <v>0</v>
      </c>
      <c r="AB238" s="140" t="n">
        <v>1</v>
      </c>
      <c r="AC238" s="68" t="n"/>
      <c r="AD238" s="68" t="n"/>
      <c r="AE238" s="68" t="n"/>
      <c r="AF238" s="68" t="n"/>
      <c r="AG238" s="68" t="n">
        <v>1</v>
      </c>
      <c r="AH238" s="68" t="n">
        <v>1</v>
      </c>
      <c r="AI238" s="67" t="n"/>
      <c r="AJ238" s="140" t="n"/>
      <c r="AK238" s="140" t="n"/>
      <c r="AL238" s="67" t="inlineStr">
        <is>
          <t>Arquitectura transformer multi-domain para predicción temprana; fuente de datos específica no es explícita en el abstract.</t>
        </is>
      </c>
      <c r="AM238" s="68" t="inlineStr">
        <is>
          <t>RA</t>
        </is>
      </c>
      <c r="AN238" s="68" t="inlineStr">
        <is>
          <t>Tomado completo desde archivo RA según asignación</t>
        </is>
      </c>
      <c r="AO238" s="68" t="n">
        <v>0</v>
      </c>
    </row>
    <row r="239" ht="28" customHeight="1">
      <c r="A239" s="138" t="n">
        <v>238</v>
      </c>
      <c r="B239" s="138" t="n">
        <v>259</v>
      </c>
      <c r="C239" s="68" t="inlineStr">
        <is>
          <t>Revisor B</t>
        </is>
      </c>
      <c r="D239" s="68" t="n"/>
      <c r="E239" s="138" t="n">
        <v>2022</v>
      </c>
      <c r="F239" s="68" t="inlineStr">
        <is>
          <t>Señales fisiológicas</t>
        </is>
      </c>
      <c r="G239" s="68" t="inlineStr">
        <is>
          <t>Deep Learning</t>
        </is>
      </c>
      <c r="H239" s="68" t="inlineStr">
        <is>
          <t>https://doi.org/10.1109/EMBC48229.2022.9871130</t>
        </is>
      </c>
      <c r="I239" s="67" t="inlineStr">
        <is>
          <t>MHATC: Autism Spectrum Disorder Identification Utilizing Multi-Head Attention Encoder Along with Temporal Consolidation Modules</t>
        </is>
      </c>
      <c r="J239" s="68"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s="68" t="inlineStr">
        <is>
          <t>Supervised</t>
        </is>
      </c>
      <c r="L239" s="68" t="inlineStr">
        <is>
          <t>Transformer</t>
        </is>
      </c>
      <c r="M239" s="68" t="inlineStr">
        <is>
          <t>Classification (binary/multi-class; incl. ASD vs control)/ multi-class)</t>
        </is>
      </c>
      <c r="N239" s="68" t="inlineStr">
        <is>
          <t>diagnosis</t>
        </is>
      </c>
      <c r="O239" s="68" t="inlineStr">
        <is>
          <t>high</t>
        </is>
      </c>
      <c r="P239" s="68" t="n">
        <v>1</v>
      </c>
      <c r="Q239" s="68" t="n">
        <v>0</v>
      </c>
      <c r="R239" s="68" t="n">
        <v>0</v>
      </c>
      <c r="S239" s="68" t="n">
        <v>0</v>
      </c>
      <c r="T239" s="68" t="n">
        <v>0</v>
      </c>
      <c r="U239" s="68" t="n">
        <v>0</v>
      </c>
      <c r="V239" s="68" t="n">
        <v>0</v>
      </c>
      <c r="W239" s="68" t="n">
        <v>0</v>
      </c>
      <c r="X239" s="68" t="n">
        <v>0</v>
      </c>
      <c r="Y239" s="68" t="n">
        <v>1</v>
      </c>
      <c r="Z239" s="68" t="n">
        <v>0</v>
      </c>
      <c r="AA239" s="68" t="n">
        <v>0</v>
      </c>
      <c r="AB239" s="140" t="n">
        <v>1</v>
      </c>
      <c r="AC239" s="68" t="n">
        <v>0</v>
      </c>
      <c r="AD239" s="68" t="n">
        <v>0</v>
      </c>
      <c r="AE239" s="68" t="n">
        <v>0</v>
      </c>
      <c r="AF239" s="68" t="n">
        <v>0</v>
      </c>
      <c r="AG239" s="68" t="n">
        <v>1</v>
      </c>
      <c r="AH239" s="68" t="n">
        <v>1</v>
      </c>
      <c r="AI239" s="67" t="n">
        <v>0</v>
      </c>
      <c r="AJ239" s="140" t="n">
        <v>0</v>
      </c>
      <c r="AK239" s="140" t="n">
        <v>0</v>
      </c>
      <c r="AL239" s="67" t="n"/>
      <c r="AM239" s="68" t="inlineStr">
        <is>
          <t>RB</t>
        </is>
      </c>
      <c r="AN239" s="68" t="inlineStr">
        <is>
          <t>Tomado completo desde archivo RB según asignación</t>
        </is>
      </c>
      <c r="AO239" s="68" t="n">
        <v>0</v>
      </c>
    </row>
    <row r="240" ht="28" customHeight="1">
      <c r="A240" s="138" t="n">
        <v>239</v>
      </c>
      <c r="B240" s="138" t="n">
        <v>260</v>
      </c>
      <c r="C240" s="68" t="inlineStr">
        <is>
          <t>Revisor A</t>
        </is>
      </c>
      <c r="D240" s="68" t="inlineStr">
        <is>
          <t>RA</t>
        </is>
      </c>
      <c r="E240" s="138" t="n">
        <v>2024</v>
      </c>
      <c r="F240" s="68" t="inlineStr">
        <is>
          <t>No especificado</t>
        </is>
      </c>
      <c r="G240" s="68" t="inlineStr">
        <is>
          <t>Deep Learning</t>
        </is>
      </c>
      <c r="H240" s="68" t="inlineStr">
        <is>
          <t>https://doi.org/10.1007/978-981-99-8558-6_38</t>
        </is>
      </c>
      <c r="I240" s="67" t="inlineStr">
        <is>
          <t>Multi-atlas Representations Based on\&amp;#xa0;Graph Convolutional Networks for\&amp;#xa0;Autism Spectrum Disorder Diagnosis</t>
        </is>
      </c>
      <c r="J240" s="68"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s="68" t="inlineStr">
        <is>
          <t>Supervised</t>
        </is>
      </c>
      <c r="L240" s="68" t="inlineStr">
        <is>
          <t>Other / Not clear</t>
        </is>
      </c>
      <c r="M240" s="68" t="inlineStr">
        <is>
          <t>Classification (ASD vs control / multi-class)</t>
        </is>
      </c>
      <c r="N240" s="68" t="inlineStr">
        <is>
          <t>Diagnosis</t>
        </is>
      </c>
      <c r="O240" s="68" t="inlineStr">
        <is>
          <t>High</t>
        </is>
      </c>
      <c r="P240" s="68" t="n">
        <v>1</v>
      </c>
      <c r="Q240" s="68" t="n">
        <v>0</v>
      </c>
      <c r="R240" s="68" t="n">
        <v>0</v>
      </c>
      <c r="S240" s="68" t="n">
        <v>0</v>
      </c>
      <c r="T240" s="68" t="n">
        <v>0</v>
      </c>
      <c r="U240" s="68" t="n">
        <v>0</v>
      </c>
      <c r="V240" s="68" t="n">
        <v>0</v>
      </c>
      <c r="W240" s="68" t="n">
        <v>0</v>
      </c>
      <c r="X240" s="68" t="n">
        <v>0</v>
      </c>
      <c r="Y240" s="68" t="n">
        <v>1</v>
      </c>
      <c r="Z240" s="68" t="n">
        <v>0</v>
      </c>
      <c r="AA240" s="68" t="n">
        <v>0</v>
      </c>
      <c r="AB240" s="140" t="n">
        <v>1</v>
      </c>
      <c r="AC240" s="68" t="n"/>
      <c r="AD240" s="68" t="n"/>
      <c r="AE240" s="68" t="n"/>
      <c r="AF240" s="68" t="n"/>
      <c r="AG240" s="68" t="n">
        <v>1</v>
      </c>
      <c r="AH240" s="68" t="n">
        <v>1</v>
      </c>
      <c r="AI240" s="67" t="n"/>
      <c r="AJ240" s="140" t="n"/>
      <c r="AK240" s="140" t="n"/>
      <c r="AL240" s="67" t="inlineStr">
        <is>
          <t>Algoritmo principal no explícito o fuera del codebook; Confirmar algoritmo principal en full-text; Se comparan varios modelos; se eligió el principal/mejor reportado</t>
        </is>
      </c>
      <c r="AM240" s="68" t="inlineStr">
        <is>
          <t>RA</t>
        </is>
      </c>
      <c r="AN240" s="68" t="inlineStr">
        <is>
          <t>Tomado completo desde archivo RA según asignación</t>
        </is>
      </c>
      <c r="AO240" s="68" t="n">
        <v>0</v>
      </c>
    </row>
    <row r="241" ht="28" customHeight="1">
      <c r="A241" s="138" t="n">
        <v>240</v>
      </c>
      <c r="B241" s="138" t="n">
        <v>261</v>
      </c>
      <c r="C241" s="68" t="inlineStr">
        <is>
          <t>Revisor B</t>
        </is>
      </c>
      <c r="D241" s="68" t="n"/>
      <c r="E241" s="138" t="n">
        <v>2024</v>
      </c>
      <c r="F241" s="68" t="inlineStr">
        <is>
          <t>Imagen</t>
        </is>
      </c>
      <c r="G241" s="68" t="inlineStr">
        <is>
          <t>Deep Learning</t>
        </is>
      </c>
      <c r="H241" s="68" t="inlineStr">
        <is>
          <t>https://doi.org/10.1007/s10916-023-02032-0</t>
        </is>
      </c>
      <c r="I241" s="67" t="inlineStr">
        <is>
          <t>Multiple Classification of Brain MRI Autism Spectrum Disorder by Age and Gender Using Deep Learning</t>
        </is>
      </c>
      <c r="J241" s="68"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s="68" t="inlineStr">
        <is>
          <t>Supervised</t>
        </is>
      </c>
      <c r="L241" s="68" t="inlineStr">
        <is>
          <t>CNN</t>
        </is>
      </c>
      <c r="M241" s="68" t="inlineStr">
        <is>
          <t>Classification (binary/multi-class; incl. ASD vs control)/ multi-class)</t>
        </is>
      </c>
      <c r="N241" s="68" t="inlineStr">
        <is>
          <t>diagnosis</t>
        </is>
      </c>
      <c r="O241" s="68" t="inlineStr">
        <is>
          <t>high</t>
        </is>
      </c>
      <c r="P241" s="68" t="n">
        <v>1</v>
      </c>
      <c r="Q241" s="68" t="n">
        <v>0</v>
      </c>
      <c r="R241" s="68" t="n">
        <v>0</v>
      </c>
      <c r="S241" s="68" t="n">
        <v>0</v>
      </c>
      <c r="T241" s="68" t="n">
        <v>0</v>
      </c>
      <c r="U241" s="68" t="n">
        <v>0</v>
      </c>
      <c r="V241" s="68" t="n">
        <v>0</v>
      </c>
      <c r="W241" s="68" t="n">
        <v>0</v>
      </c>
      <c r="X241" s="68" t="n">
        <v>0</v>
      </c>
      <c r="Y241" s="68" t="n">
        <v>1</v>
      </c>
      <c r="Z241" s="68" t="n">
        <v>0</v>
      </c>
      <c r="AA241" s="68" t="n">
        <v>0</v>
      </c>
      <c r="AB241" s="140" t="n">
        <v>1</v>
      </c>
      <c r="AC241" s="68" t="n">
        <v>0</v>
      </c>
      <c r="AD241" s="68" t="n">
        <v>1</v>
      </c>
      <c r="AE241" s="68" t="n">
        <v>0</v>
      </c>
      <c r="AF241" s="68" t="n">
        <v>0</v>
      </c>
      <c r="AG241" s="68" t="n">
        <v>0</v>
      </c>
      <c r="AH241" s="68" t="n">
        <v>1</v>
      </c>
      <c r="AI241" s="67" t="n">
        <v>0</v>
      </c>
      <c r="AJ241" s="140" t="n">
        <v>0</v>
      </c>
      <c r="AK241" s="140" t="n">
        <v>1</v>
      </c>
      <c r="AL241" s="67" t="n"/>
      <c r="AM241" s="68" t="inlineStr">
        <is>
          <t>RB</t>
        </is>
      </c>
      <c r="AN241" s="68" t="inlineStr">
        <is>
          <t>Tomado completo desde archivo RB según asignación</t>
        </is>
      </c>
      <c r="AO241" s="68" t="n">
        <v>0</v>
      </c>
    </row>
    <row r="242" ht="28" customHeight="1">
      <c r="A242" s="138" t="n">
        <v>241</v>
      </c>
      <c r="B242" s="138" t="n">
        <v>262</v>
      </c>
      <c r="C242" s="68" t="inlineStr">
        <is>
          <t>Revisor B</t>
        </is>
      </c>
      <c r="D242" s="68" t="n"/>
      <c r="E242" s="138" t="n">
        <v>2022</v>
      </c>
      <c r="F242" s="68" t="inlineStr">
        <is>
          <t>Imagen</t>
        </is>
      </c>
      <c r="G242" s="68" t="inlineStr">
        <is>
          <t>Deep Learning</t>
        </is>
      </c>
      <c r="H242" s="68" t="inlineStr">
        <is>
          <t>https://doi.org/10.1016/j.compbiomed.2022.105239</t>
        </is>
      </c>
      <c r="I242" s="67" t="inlineStr">
        <is>
          <t>MVS-GCN: A prior brain structure learning-guided multi-view graph convolution network for autism spectrum disorder diagnosis</t>
        </is>
      </c>
      <c r="J242" s="68"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s="68" t="inlineStr">
        <is>
          <t>Supervised</t>
        </is>
      </c>
      <c r="L242" s="68" t="inlineStr">
        <is>
          <t>Other</t>
        </is>
      </c>
      <c r="M242" s="68" t="inlineStr">
        <is>
          <t>Classification (binary/multi-class; incl. ASD vs control)/ multi-class)</t>
        </is>
      </c>
      <c r="N242" s="68" t="inlineStr">
        <is>
          <t>diagnosis</t>
        </is>
      </c>
      <c r="O242" s="68" t="inlineStr">
        <is>
          <t>high</t>
        </is>
      </c>
      <c r="P242" s="68" t="n">
        <v>1</v>
      </c>
      <c r="Q242" s="68" t="n">
        <v>0</v>
      </c>
      <c r="R242" s="68" t="n">
        <v>0</v>
      </c>
      <c r="S242" s="68" t="n">
        <v>0</v>
      </c>
      <c r="T242" s="68" t="n">
        <v>0</v>
      </c>
      <c r="U242" s="68" t="n">
        <v>0</v>
      </c>
      <c r="V242" s="68" t="n">
        <v>0</v>
      </c>
      <c r="W242" s="68" t="n">
        <v>0</v>
      </c>
      <c r="X242" s="68" t="n">
        <v>0</v>
      </c>
      <c r="Y242" s="68" t="n">
        <v>1</v>
      </c>
      <c r="Z242" s="68" t="n">
        <v>0</v>
      </c>
      <c r="AA242" s="68" t="n">
        <v>0</v>
      </c>
      <c r="AB242" s="140" t="n">
        <v>1</v>
      </c>
      <c r="AC242" s="68" t="n">
        <v>0</v>
      </c>
      <c r="AD242" s="68" t="n">
        <v>0</v>
      </c>
      <c r="AE242" s="68" t="n">
        <v>0</v>
      </c>
      <c r="AF242" s="68" t="n">
        <v>0</v>
      </c>
      <c r="AG242" s="68" t="n">
        <v>0</v>
      </c>
      <c r="AH242" s="68" t="n">
        <v>1</v>
      </c>
      <c r="AI242" s="67" t="n">
        <v>0</v>
      </c>
      <c r="AJ242" s="140" t="n">
        <v>0</v>
      </c>
      <c r="AK242" s="140" t="n">
        <v>0</v>
      </c>
      <c r="AL242" s="67" t="n"/>
      <c r="AM242" s="68" t="inlineStr">
        <is>
          <t>RB</t>
        </is>
      </c>
      <c r="AN242" s="68" t="inlineStr">
        <is>
          <t>Tomado completo desde archivo RB según asignación</t>
        </is>
      </c>
      <c r="AO242" s="68" t="n">
        <v>0</v>
      </c>
    </row>
    <row r="243" ht="28" customHeight="1">
      <c r="A243" s="138" t="n">
        <v>242</v>
      </c>
      <c r="B243" s="138" t="n">
        <v>263</v>
      </c>
      <c r="C243" s="68" t="inlineStr">
        <is>
          <t>Revisor A</t>
        </is>
      </c>
      <c r="D243" s="68" t="n"/>
      <c r="E243" s="138" t="n">
        <v>2022</v>
      </c>
      <c r="F243" s="68" t="inlineStr">
        <is>
          <t>Imagen</t>
        </is>
      </c>
      <c r="G243" s="68" t="inlineStr">
        <is>
          <t>Deep Learning</t>
        </is>
      </c>
      <c r="H243" s="68" t="inlineStr">
        <is>
          <t>https://doi.org/10.1038/s41380-022-01636-1</t>
        </is>
      </c>
      <c r="I243" s="67" t="inlineStr">
        <is>
          <t>Neurodevelopmental model of schizophrenia revisited: similarity in individual deviation and idiosyncrasy from the normative model of whole-brain white matter tracts and shared brain-cognition covariation with ADHD and ASD</t>
        </is>
      </c>
      <c r="J243" s="68"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s="68" t="n"/>
      <c r="L243" s="68" t="n"/>
      <c r="M243" s="68" t="n"/>
      <c r="N243" s="68" t="inlineStr">
        <is>
          <t>diagnosis</t>
        </is>
      </c>
      <c r="O243" s="68" t="inlineStr">
        <is>
          <t>high</t>
        </is>
      </c>
      <c r="P243" s="68" t="n">
        <v>1</v>
      </c>
      <c r="Q243" s="68" t="n">
        <v>0</v>
      </c>
      <c r="R243" s="68" t="n">
        <v>0</v>
      </c>
      <c r="S243" s="68" t="n">
        <v>0</v>
      </c>
      <c r="T243" s="68" t="n">
        <v>0</v>
      </c>
      <c r="U243" s="68" t="n">
        <v>0</v>
      </c>
      <c r="V243" s="68" t="n">
        <v>0</v>
      </c>
      <c r="W243" s="68" t="n">
        <v>0</v>
      </c>
      <c r="X243" s="68" t="n">
        <v>0</v>
      </c>
      <c r="Y243" s="68" t="n">
        <v>1</v>
      </c>
      <c r="Z243" s="68" t="n">
        <v>0</v>
      </c>
      <c r="AA243" s="68" t="n">
        <v>0</v>
      </c>
      <c r="AB243" s="140" t="n">
        <v>1</v>
      </c>
      <c r="AC243" s="68" t="n">
        <v>0</v>
      </c>
      <c r="AD243" s="68" t="n">
        <v>0</v>
      </c>
      <c r="AE243" s="68" t="n">
        <v>0</v>
      </c>
      <c r="AF243" s="68" t="n">
        <v>0</v>
      </c>
      <c r="AG243" s="68" t="n">
        <v>0</v>
      </c>
      <c r="AH243" s="68" t="n">
        <v>1</v>
      </c>
      <c r="AI243" s="67" t="n">
        <v>0</v>
      </c>
      <c r="AJ243" s="140" t="n">
        <v>0</v>
      </c>
      <c r="AK243" s="140" t="n">
        <v>0</v>
      </c>
      <c r="AL243" s="67" t="n"/>
      <c r="AM243" s="68" t="inlineStr">
        <is>
          <t>RB_fallback</t>
        </is>
      </c>
      <c r="AN243" s="68" t="inlineStr">
        <is>
          <t>Fallback a RB porque el ID no está en RA</t>
        </is>
      </c>
      <c r="AO243" s="68" t="n">
        <v>0</v>
      </c>
    </row>
    <row r="244" ht="28" customHeight="1">
      <c r="A244" s="138" t="n">
        <v>243</v>
      </c>
      <c r="B244" s="138" t="n">
        <v>264</v>
      </c>
      <c r="C244" s="68" t="inlineStr">
        <is>
          <t>Revisor B</t>
        </is>
      </c>
      <c r="D244" s="68" t="n"/>
      <c r="E244" s="138" t="n">
        <v>2022</v>
      </c>
      <c r="F244" s="68" t="inlineStr">
        <is>
          <t>Señales fisiológicas</t>
        </is>
      </c>
      <c r="G244" s="68" t="inlineStr">
        <is>
          <t>Híbrido</t>
        </is>
      </c>
      <c r="H244" s="68" t="inlineStr">
        <is>
          <t>https://doi.org/10.1109/ACCESS.2022.3146719</t>
        </is>
      </c>
      <c r="I244" s="67" t="inlineStr">
        <is>
          <t>Non-Oscillatory Connectivity Approach for Classification of Autism Spectrum Disorder Subtypes Using Resting-State fMRI</t>
        </is>
      </c>
      <c r="J244" s="68"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s="68" t="inlineStr">
        <is>
          <t>Supervised</t>
        </is>
      </c>
      <c r="L244" s="68" t="inlineStr">
        <is>
          <t>SVM</t>
        </is>
      </c>
      <c r="M244" s="68" t="inlineStr">
        <is>
          <t>Classification (binary/multi-class; incl. ASD vs control)/ multi-class)</t>
        </is>
      </c>
      <c r="N244" s="68" t="inlineStr">
        <is>
          <t>Diagnosis</t>
        </is>
      </c>
      <c r="O244" s="68" t="inlineStr">
        <is>
          <t>medium</t>
        </is>
      </c>
      <c r="P244" s="68" t="n">
        <v>0</v>
      </c>
      <c r="Q244" s="68" t="n">
        <v>0</v>
      </c>
      <c r="R244" s="68" t="n">
        <v>0</v>
      </c>
      <c r="S244" s="68" t="n">
        <v>0</v>
      </c>
      <c r="T244" s="68" t="n">
        <v>0</v>
      </c>
      <c r="U244" s="68" t="n">
        <v>1</v>
      </c>
      <c r="V244" s="68" t="n">
        <v>0</v>
      </c>
      <c r="W244" s="68" t="n">
        <v>0</v>
      </c>
      <c r="X244" s="68" t="n">
        <v>0</v>
      </c>
      <c r="Y244" s="68" t="n">
        <v>0</v>
      </c>
      <c r="Z244" s="68" t="n">
        <v>0</v>
      </c>
      <c r="AA244" s="68" t="n">
        <v>0</v>
      </c>
      <c r="AB244" s="140" t="n">
        <v>1</v>
      </c>
      <c r="AC244" s="68" t="n">
        <v>0</v>
      </c>
      <c r="AD244" s="68" t="n">
        <v>1</v>
      </c>
      <c r="AE244" s="68" t="n">
        <v>0</v>
      </c>
      <c r="AF244" s="68" t="n">
        <v>0</v>
      </c>
      <c r="AG244" s="68" t="n">
        <v>0</v>
      </c>
      <c r="AH244" s="68" t="n">
        <v>1</v>
      </c>
      <c r="AI244" s="67" t="n">
        <v>0</v>
      </c>
      <c r="AJ244" s="140" t="n">
        <v>0</v>
      </c>
      <c r="AK244" s="140" t="n">
        <v>1</v>
      </c>
      <c r="AL244" s="67"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s="68" t="inlineStr">
        <is>
          <t>RB</t>
        </is>
      </c>
      <c r="AN244" s="68" t="inlineStr">
        <is>
          <t>Tomado completo desde archivo RB según asignación</t>
        </is>
      </c>
      <c r="AO244" s="68" t="n">
        <v>0</v>
      </c>
    </row>
    <row r="245" ht="28" customHeight="1">
      <c r="A245" s="138" t="n">
        <v>244</v>
      </c>
      <c r="B245" s="138" t="n">
        <v>265</v>
      </c>
      <c r="C245" s="68" t="inlineStr">
        <is>
          <t>Revisor B</t>
        </is>
      </c>
      <c r="D245" s="68" t="n"/>
      <c r="E245" s="138" t="n">
        <v>2024</v>
      </c>
      <c r="F245" s="68" t="inlineStr">
        <is>
          <t>Imagen</t>
        </is>
      </c>
      <c r="G245" s="68" t="inlineStr">
        <is>
          <t>No especificado</t>
        </is>
      </c>
      <c r="H245" s="68" t="inlineStr">
        <is>
          <t>https://doi.org/10.1016/j.isci.2024.110709</t>
        </is>
      </c>
      <c r="I245" s="67" t="inlineStr">
        <is>
          <t>Personalized identification of autism-related bacteria in the gut microbiome using explainable artificial intelligence</t>
        </is>
      </c>
      <c r="J245" s="68"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s="68" t="n"/>
      <c r="L245" s="68" t="n"/>
      <c r="M245" s="68" t="n"/>
      <c r="N245" s="68" t="inlineStr">
        <is>
          <t>prognosis</t>
        </is>
      </c>
      <c r="O245" s="68" t="inlineStr">
        <is>
          <t>high</t>
        </is>
      </c>
      <c r="P245" s="68" t="n">
        <v>0</v>
      </c>
      <c r="Q245" s="68" t="n">
        <v>0</v>
      </c>
      <c r="R245" s="68" t="n">
        <v>0</v>
      </c>
      <c r="S245" s="68" t="n">
        <v>0</v>
      </c>
      <c r="T245" s="68" t="n">
        <v>1</v>
      </c>
      <c r="U245" s="68" t="n">
        <v>0</v>
      </c>
      <c r="V245" s="68" t="n">
        <v>0</v>
      </c>
      <c r="W245" s="68" t="n">
        <v>0</v>
      </c>
      <c r="X245" s="68" t="n">
        <v>0</v>
      </c>
      <c r="Y245" s="68" t="n">
        <v>0</v>
      </c>
      <c r="Z245" s="68" t="n">
        <v>1</v>
      </c>
      <c r="AA245" s="68" t="n">
        <v>0</v>
      </c>
      <c r="AB245" s="140" t="n">
        <v>1</v>
      </c>
      <c r="AC245" s="68" t="n">
        <v>0</v>
      </c>
      <c r="AD245" s="68" t="n">
        <v>0</v>
      </c>
      <c r="AE245" s="68" t="n">
        <v>0</v>
      </c>
      <c r="AF245" s="68" t="n">
        <v>0</v>
      </c>
      <c r="AG245" s="68" t="n">
        <v>1</v>
      </c>
      <c r="AH245" s="68" t="n">
        <v>1</v>
      </c>
      <c r="AI245" s="67" t="n">
        <v>0</v>
      </c>
      <c r="AJ245" s="140" t="n">
        <v>0</v>
      </c>
      <c r="AK245" s="140" t="n">
        <v>0</v>
      </c>
      <c r="AL245" s="67" t="n"/>
      <c r="AM245" s="68" t="inlineStr">
        <is>
          <t>RB</t>
        </is>
      </c>
      <c r="AN245" s="68" t="inlineStr">
        <is>
          <t>Tomado completo desde archivo RB según asignación</t>
        </is>
      </c>
      <c r="AO245" s="68" t="n">
        <v>0</v>
      </c>
    </row>
    <row r="246" ht="28" customHeight="1">
      <c r="A246" s="138" t="n">
        <v>245</v>
      </c>
      <c r="B246" s="138" t="n">
        <v>266</v>
      </c>
      <c r="C246" s="68" t="inlineStr">
        <is>
          <t>Revisor A</t>
        </is>
      </c>
      <c r="D246" s="68" t="inlineStr">
        <is>
          <t>RA</t>
        </is>
      </c>
      <c r="E246" s="138" t="n">
        <v>2025</v>
      </c>
      <c r="F246" s="68" t="inlineStr">
        <is>
          <t>No especificado</t>
        </is>
      </c>
      <c r="G246" s="68" t="inlineStr">
        <is>
          <t>Machine Learning</t>
        </is>
      </c>
      <c r="H246" s="68" t="inlineStr">
        <is>
          <t>https://doi.org/10.1016/j.envint.2025.109562</t>
        </is>
      </c>
      <c r="I246" s="67" t="inlineStr">
        <is>
          <t>Prenatal exposure to criteria air pollution and traffic-related air toxics and risk of autism spectrum disorder: A population-based cohort study of California births (1990–2018)</t>
        </is>
      </c>
      <c r="J246" s="68"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s="68" t="inlineStr">
        <is>
          <t>Supervised</t>
        </is>
      </c>
      <c r="L246" s="68" t="inlineStr">
        <is>
          <t>Logistic Regression</t>
        </is>
      </c>
      <c r="M246" s="68" t="inlineStr">
        <is>
          <t>Other / Not clear</t>
        </is>
      </c>
      <c r="N246" s="68" t="inlineStr">
        <is>
          <t>Not clear</t>
        </is>
      </c>
      <c r="O246" s="68" t="inlineStr">
        <is>
          <t>High</t>
        </is>
      </c>
      <c r="P246" s="68" t="n">
        <v>0</v>
      </c>
      <c r="Q246" s="68" t="n">
        <v>0</v>
      </c>
      <c r="R246" s="68" t="n">
        <v>0</v>
      </c>
      <c r="S246" s="68" t="n">
        <v>0</v>
      </c>
      <c r="T246" s="68" t="n">
        <v>0</v>
      </c>
      <c r="U246" s="68" t="n">
        <v>0</v>
      </c>
      <c r="V246" s="68" t="n">
        <v>1</v>
      </c>
      <c r="W246" s="68" t="n">
        <v>1</v>
      </c>
      <c r="X246" s="68" t="n">
        <v>0</v>
      </c>
      <c r="Y246" s="68" t="n">
        <v>0</v>
      </c>
      <c r="Z246" s="68" t="n">
        <v>0</v>
      </c>
      <c r="AA246" s="68" t="n">
        <v>0</v>
      </c>
      <c r="AB246" s="140" t="n">
        <v>0</v>
      </c>
      <c r="AC246" s="68" t="n"/>
      <c r="AD246" s="68" t="n"/>
      <c r="AE246" s="68" t="n"/>
      <c r="AF246" s="68" t="n"/>
      <c r="AG246" s="68" t="n">
        <v>1</v>
      </c>
      <c r="AH246" s="68" t="n">
        <v>1</v>
      </c>
      <c r="AI246" s="67" t="inlineStr">
        <is>
          <t>environmental exposure</t>
        </is>
      </c>
      <c r="AJ246" s="140" t="n">
        <v>0</v>
      </c>
      <c r="AK246" s="140" t="n"/>
      <c r="AL246" s="67" t="inlineStr">
        <is>
          <t>Algoritmo principal no explícito o fuera del codebook; Confirmar algoritmo principal en full-text</t>
        </is>
      </c>
      <c r="AM246" s="68" t="inlineStr">
        <is>
          <t>RA</t>
        </is>
      </c>
      <c r="AN246" s="68" t="inlineStr">
        <is>
          <t>Tomado completo desde archivo RA según asignación</t>
        </is>
      </c>
      <c r="AO246" s="68" t="n">
        <v>0</v>
      </c>
    </row>
    <row r="247" ht="28" customHeight="1">
      <c r="A247" s="138" t="n">
        <v>246</v>
      </c>
      <c r="B247" s="138" t="n">
        <v>267</v>
      </c>
      <c r="C247" s="68" t="inlineStr">
        <is>
          <t>Ambos (piloto)</t>
        </is>
      </c>
      <c r="D247" s="68" t="inlineStr">
        <is>
          <t>RA</t>
        </is>
      </c>
      <c r="E247" s="138" t="n">
        <v>2018</v>
      </c>
      <c r="F247" s="68" t="inlineStr">
        <is>
          <t>Texto · NLP</t>
        </is>
      </c>
      <c r="G247" s="68" t="inlineStr">
        <is>
          <t>Machine Learning</t>
        </is>
      </c>
      <c r="H247" s="68" t="inlineStr">
        <is>
          <t>https://doi.org/10.2196/jmir.9496</t>
        </is>
      </c>
      <c r="I247" s="67" t="inlineStr">
        <is>
          <t>Risk assessment for parents who suspect their child has autism spectrum disorder: Machine learning approach</t>
        </is>
      </c>
      <c r="J247" s="68"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s="68" t="inlineStr">
        <is>
          <t>Other / Not clear</t>
        </is>
      </c>
      <c r="L247" s="68" t="inlineStr">
        <is>
          <t>Other / Not clear</t>
        </is>
      </c>
      <c r="M247" s="68" t="inlineStr">
        <is>
          <t>Other / Not clear</t>
        </is>
      </c>
      <c r="N247" s="68" t="inlineStr">
        <is>
          <t>Prescreening</t>
        </is>
      </c>
      <c r="O247" s="68" t="inlineStr">
        <is>
          <t>Medium</t>
        </is>
      </c>
      <c r="P247" s="68" t="n">
        <v>0</v>
      </c>
      <c r="Q247" s="68" t="n">
        <v>0</v>
      </c>
      <c r="R247" s="68" t="n">
        <v>0</v>
      </c>
      <c r="S247" s="68" t="n">
        <v>0</v>
      </c>
      <c r="T247" s="68" t="n">
        <v>1</v>
      </c>
      <c r="U247" s="68" t="n">
        <v>0</v>
      </c>
      <c r="V247" s="68" t="n">
        <v>0</v>
      </c>
      <c r="W247" s="68" t="n">
        <v>1</v>
      </c>
      <c r="X247" s="68" t="n">
        <v>1</v>
      </c>
      <c r="Y247" s="68" t="n">
        <v>0</v>
      </c>
      <c r="Z247" s="68" t="n">
        <v>0</v>
      </c>
      <c r="AA247" s="68" t="n">
        <v>0</v>
      </c>
      <c r="AB247" s="140" t="n">
        <v>1</v>
      </c>
      <c r="AC247" s="68" t="n"/>
      <c r="AD247" s="68" t="n"/>
      <c r="AE247" s="68" t="n"/>
      <c r="AF247" s="68" t="n"/>
      <c r="AG247" s="68" t="n">
        <v>1</v>
      </c>
      <c r="AH247" s="68" t="n">
        <v>1</v>
      </c>
      <c r="AI247" s="67" t="n"/>
      <c r="AJ247" s="140" t="n"/>
      <c r="AK247" s="140" t="n"/>
      <c r="AL247" s="67" t="inlineStr">
        <is>
          <t>Algoritmo principal no explícito o fuera del codebook; Confirmar algoritmo principal en full-text</t>
        </is>
      </c>
      <c r="AM247" s="68" t="inlineStr">
        <is>
          <t>RA</t>
        </is>
      </c>
      <c r="AN247" s="68" t="inlineStr">
        <is>
          <t>Tomado completo desde archivo RA según asignación</t>
        </is>
      </c>
      <c r="AO247" s="68" t="n">
        <v>0</v>
      </c>
    </row>
    <row r="248" ht="28" customHeight="1">
      <c r="A248" s="138" t="n">
        <v>247</v>
      </c>
      <c r="B248" s="138" t="n">
        <v>268</v>
      </c>
      <c r="C248" s="68" t="inlineStr">
        <is>
          <t>Revisor B</t>
        </is>
      </c>
      <c r="D248" s="68" t="n"/>
      <c r="E248" s="138" t="n">
        <v>2024</v>
      </c>
      <c r="F248" s="68" t="inlineStr">
        <is>
          <t>Señales fisiológicas</t>
        </is>
      </c>
      <c r="G248" s="68" t="inlineStr">
        <is>
          <t>Deep Learning</t>
        </is>
      </c>
      <c r="H248" s="68" t="inlineStr">
        <is>
          <t>https://doi.org/10.1007/s42979-023-02564-9</t>
        </is>
      </c>
      <c r="I248" s="67" t="inlineStr">
        <is>
          <t>Robust Low Complexity Framework for Early Diagnosis of Autism Spectrum Disorder Based on Cross Wavelet Transform and Deep Transfer Learning</t>
        </is>
      </c>
      <c r="J248" s="6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s="68" t="inlineStr">
        <is>
          <t>Supervised</t>
        </is>
      </c>
      <c r="L248" s="68" t="inlineStr">
        <is>
          <t>CNN</t>
        </is>
      </c>
      <c r="M248" s="68" t="inlineStr">
        <is>
          <t>Classification (binary/multi-class; incl. ASD vs control)/ multi-class)</t>
        </is>
      </c>
      <c r="N248" s="68" t="inlineStr">
        <is>
          <t>Screening</t>
        </is>
      </c>
      <c r="O248" s="68" t="inlineStr">
        <is>
          <t>high</t>
        </is>
      </c>
      <c r="P248" s="68" t="n">
        <v>1</v>
      </c>
      <c r="Q248" s="68" t="n">
        <v>0</v>
      </c>
      <c r="R248" s="68" t="n">
        <v>0</v>
      </c>
      <c r="S248" s="68" t="n">
        <v>0</v>
      </c>
      <c r="T248" s="68" t="n">
        <v>0</v>
      </c>
      <c r="U248" s="68" t="n">
        <v>0</v>
      </c>
      <c r="V248" s="68" t="n">
        <v>0</v>
      </c>
      <c r="W248" s="68" t="n">
        <v>0</v>
      </c>
      <c r="X248" s="68" t="n">
        <v>0</v>
      </c>
      <c r="Y248" s="68" t="n">
        <v>1</v>
      </c>
      <c r="Z248" s="68" t="n">
        <v>0</v>
      </c>
      <c r="AA248" s="68" t="n">
        <v>0</v>
      </c>
      <c r="AB248" s="140" t="n">
        <v>1</v>
      </c>
      <c r="AC248" s="68" t="n">
        <v>0</v>
      </c>
      <c r="AD248" s="68" t="n">
        <v>0</v>
      </c>
      <c r="AE248" s="68" t="n">
        <v>1</v>
      </c>
      <c r="AF248" s="68" t="n">
        <v>0</v>
      </c>
      <c r="AG248" s="68" t="n">
        <v>0</v>
      </c>
      <c r="AH248" s="68" t="n">
        <v>1</v>
      </c>
      <c r="AI248" s="67" t="n">
        <v>0</v>
      </c>
      <c r="AJ248" s="140" t="n">
        <v>0</v>
      </c>
      <c r="AK248" s="140" t="n">
        <v>1</v>
      </c>
      <c r="AL248" s="67" t="n"/>
      <c r="AM248" s="68" t="inlineStr">
        <is>
          <t>RB</t>
        </is>
      </c>
      <c r="AN248" s="68" t="inlineStr">
        <is>
          <t>Tomado completo desde archivo RB según asignación</t>
        </is>
      </c>
      <c r="AO248" s="68" t="n">
        <v>0</v>
      </c>
    </row>
    <row r="249" ht="28" customHeight="1">
      <c r="A249" s="138" t="n">
        <v>248</v>
      </c>
      <c r="B249" s="138" t="n">
        <v>269</v>
      </c>
      <c r="C249" s="68" t="inlineStr">
        <is>
          <t>Revisor B</t>
        </is>
      </c>
      <c r="D249" s="68" t="n"/>
      <c r="E249" s="138" t="n">
        <v>2020</v>
      </c>
      <c r="F249" s="68" t="inlineStr">
        <is>
          <t>Multimodal</t>
        </is>
      </c>
      <c r="G249" s="68" t="inlineStr">
        <is>
          <t>Deep Learning</t>
        </is>
      </c>
      <c r="H249" s="68" t="inlineStr">
        <is>
          <t>https://doi.org/10.1016/j.media.2020.101662</t>
        </is>
      </c>
      <c r="I249" s="67" t="inlineStr">
        <is>
          <t>Self-weighted adaptive structure learning for ASD diagnosis via multi-template multi-center representation</t>
        </is>
      </c>
      <c r="J249" s="68"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s="68" t="inlineStr">
        <is>
          <t>Supervised</t>
        </is>
      </c>
      <c r="L249" s="68" t="inlineStr">
        <is>
          <t>Other</t>
        </is>
      </c>
      <c r="M249" s="68" t="inlineStr">
        <is>
          <t>Classification (binary/multi-class; incl. ASD vs control)/ multi-class)</t>
        </is>
      </c>
      <c r="N249" s="68" t="inlineStr">
        <is>
          <t>Diagnosis</t>
        </is>
      </c>
      <c r="O249" s="68" t="inlineStr">
        <is>
          <t>medium</t>
        </is>
      </c>
      <c r="P249" s="68" t="n">
        <v>0</v>
      </c>
      <c r="Q249" s="68" t="n">
        <v>0</v>
      </c>
      <c r="R249" s="68" t="n">
        <v>0</v>
      </c>
      <c r="S249" s="68" t="n">
        <v>0</v>
      </c>
      <c r="T249" s="68" t="n">
        <v>0</v>
      </c>
      <c r="U249" s="68" t="n">
        <v>0</v>
      </c>
      <c r="V249" s="68" t="n">
        <v>0</v>
      </c>
      <c r="W249" s="68" t="n">
        <v>0</v>
      </c>
      <c r="X249" s="68" t="n">
        <v>0</v>
      </c>
      <c r="Y249" s="68" t="n">
        <v>0</v>
      </c>
      <c r="Z249" s="68" t="n">
        <v>0</v>
      </c>
      <c r="AA249" s="68" t="n">
        <v>0</v>
      </c>
      <c r="AB249" s="140" t="n">
        <v>1</v>
      </c>
      <c r="AC249" s="68" t="n">
        <v>0</v>
      </c>
      <c r="AD249" s="68" t="n">
        <v>0</v>
      </c>
      <c r="AE249" s="68" t="n">
        <v>0</v>
      </c>
      <c r="AF249" s="68" t="n">
        <v>0</v>
      </c>
      <c r="AG249" s="68" t="n">
        <v>0</v>
      </c>
      <c r="AH249" s="68" t="n">
        <v>0</v>
      </c>
      <c r="AI249" s="67" t="n">
        <v>0</v>
      </c>
      <c r="AJ249" s="140" t="n">
        <v>1</v>
      </c>
      <c r="AK249" s="140" t="n">
        <v>0</v>
      </c>
      <c r="AL249" s="67" t="inlineStr">
        <is>
          <t>el algoritmo principal es SASL-E/SASL, no uno de tu lista</t>
        </is>
      </c>
      <c r="AM249" s="68" t="inlineStr">
        <is>
          <t>RB</t>
        </is>
      </c>
      <c r="AN249" s="68" t="inlineStr">
        <is>
          <t>Tomado completo desde archivo RB según asignación</t>
        </is>
      </c>
      <c r="AO249" s="68" t="n">
        <v>0</v>
      </c>
    </row>
    <row r="250" ht="28" customHeight="1">
      <c r="A250" s="138" t="n">
        <v>249</v>
      </c>
      <c r="B250" s="138" t="n">
        <v>270</v>
      </c>
      <c r="C250" s="68" t="inlineStr">
        <is>
          <t>Revisor A</t>
        </is>
      </c>
      <c r="D250" s="68" t="inlineStr">
        <is>
          <t>RA</t>
        </is>
      </c>
      <c r="E250" s="138" t="n">
        <v>2020</v>
      </c>
      <c r="F250" s="68" t="inlineStr">
        <is>
          <t>Señales fisiológicas</t>
        </is>
      </c>
      <c r="G250" s="68" t="inlineStr">
        <is>
          <t>Híbrido</t>
        </is>
      </c>
      <c r="H250" s="68" t="inlineStr">
        <is>
          <t>https://doi.org/10.1016/j.medengphy.2020.07.004</t>
        </is>
      </c>
      <c r="I250" s="67" t="inlineStr">
        <is>
          <t>Smart bed based daytime behavior prediction in Children with autism spectrum disorder - A Pilot Study</t>
        </is>
      </c>
      <c r="J250" s="68"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s="68" t="inlineStr">
        <is>
          <t>Supervised</t>
        </is>
      </c>
      <c r="L250" s="68" t="inlineStr">
        <is>
          <t>MLP</t>
        </is>
      </c>
      <c r="M250" s="68" t="inlineStr">
        <is>
          <t>Prediction (time-to-event / prognosis)</t>
        </is>
      </c>
      <c r="N250" s="68" t="inlineStr">
        <is>
          <t>Monitoring/intervention</t>
        </is>
      </c>
      <c r="O250" s="68" t="inlineStr">
        <is>
          <t>High</t>
        </is>
      </c>
      <c r="P250" s="68" t="n">
        <v>0</v>
      </c>
      <c r="Q250" s="68" t="n">
        <v>1</v>
      </c>
      <c r="R250" s="68" t="n">
        <v>0</v>
      </c>
      <c r="S250" s="68" t="n">
        <v>0</v>
      </c>
      <c r="T250" s="68" t="n">
        <v>0</v>
      </c>
      <c r="U250" s="68" t="n">
        <v>0</v>
      </c>
      <c r="V250" s="68" t="n">
        <v>0</v>
      </c>
      <c r="W250" s="68" t="n">
        <v>0</v>
      </c>
      <c r="X250" s="68" t="n">
        <v>0</v>
      </c>
      <c r="Y250" s="68" t="n">
        <v>0</v>
      </c>
      <c r="Z250" s="68" t="n">
        <v>1</v>
      </c>
      <c r="AA250" s="68" t="n">
        <v>1</v>
      </c>
      <c r="AB250" s="140" t="n">
        <v>1</v>
      </c>
      <c r="AC250" s="68" t="n"/>
      <c r="AD250" s="68" t="n"/>
      <c r="AE250" s="68" t="n"/>
      <c r="AF250" s="68" t="n"/>
      <c r="AG250" s="68" t="n">
        <v>1</v>
      </c>
      <c r="AH250" s="68" t="n">
        <v>1</v>
      </c>
      <c r="AI250" s="67" t="inlineStr">
        <is>
          <t>smart bed / BCG</t>
        </is>
      </c>
      <c r="AJ250" s="140" t="n"/>
      <c r="AK250" s="140" t="n"/>
      <c r="AL250" s="67" t="inlineStr">
        <is>
          <t>Predice conducta diurna a partir de señales BCG de smart bed; SVM y ANN comparados.</t>
        </is>
      </c>
      <c r="AM250" s="68" t="inlineStr">
        <is>
          <t>RA</t>
        </is>
      </c>
      <c r="AN250" s="68" t="inlineStr">
        <is>
          <t>Tomado completo desde archivo RA según asignación</t>
        </is>
      </c>
      <c r="AO250" s="68" t="n">
        <v>0</v>
      </c>
    </row>
    <row r="251" ht="28" customHeight="1">
      <c r="A251" s="138" t="n">
        <v>250</v>
      </c>
      <c r="B251" s="138" t="n">
        <v>272</v>
      </c>
      <c r="C251" s="68" t="inlineStr">
        <is>
          <t>Ambos (piloto)</t>
        </is>
      </c>
      <c r="D251" s="68" t="inlineStr">
        <is>
          <t>RA</t>
        </is>
      </c>
      <c r="E251" s="138" t="n">
        <v>2018</v>
      </c>
      <c r="F251" s="68" t="inlineStr">
        <is>
          <t>Multimodal</t>
        </is>
      </c>
      <c r="G251" s="68" t="inlineStr">
        <is>
          <t>Machine Learning</t>
        </is>
      </c>
      <c r="H251" s="68" t="inlineStr">
        <is>
          <t>https://doi.org/10.1016/j.neuroimage.2017.12.044</t>
        </is>
      </c>
      <c r="I251" s="67" t="inlineStr">
        <is>
          <t>Subtyping cognitive profiles in Autism Spectrum Disorder using a Functional Random Forest algorithm</t>
        </is>
      </c>
      <c r="J251" s="68"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s="68" t="inlineStr">
        <is>
          <t>Unsupervised</t>
        </is>
      </c>
      <c r="L251" s="68" t="inlineStr">
        <is>
          <t>Other / Not clear</t>
        </is>
      </c>
      <c r="M251" s="68" t="inlineStr">
        <is>
          <t>Classification (ASD vs control / multi-class)</t>
        </is>
      </c>
      <c r="N251" s="68" t="inlineStr">
        <is>
          <t>Diagnosis</t>
        </is>
      </c>
      <c r="O251" s="68" t="inlineStr">
        <is>
          <t>High</t>
        </is>
      </c>
      <c r="P251" s="68" t="n">
        <v>1</v>
      </c>
      <c r="Q251" s="68" t="n">
        <v>0</v>
      </c>
      <c r="R251" s="68" t="n">
        <v>0</v>
      </c>
      <c r="S251" s="68" t="n">
        <v>0</v>
      </c>
      <c r="T251" s="68" t="n">
        <v>0</v>
      </c>
      <c r="U251" s="68" t="n">
        <v>0</v>
      </c>
      <c r="V251" s="68" t="n">
        <v>0</v>
      </c>
      <c r="W251" s="68" t="n">
        <v>0</v>
      </c>
      <c r="X251" s="68" t="n">
        <v>0</v>
      </c>
      <c r="Y251" s="68" t="n">
        <v>1</v>
      </c>
      <c r="Z251" s="68" t="n">
        <v>0</v>
      </c>
      <c r="AA251" s="68" t="n">
        <v>0</v>
      </c>
      <c r="AB251" s="140" t="n">
        <v>0</v>
      </c>
      <c r="AC251" s="68" t="n"/>
      <c r="AD251" s="68" t="n"/>
      <c r="AE251" s="68" t="n"/>
      <c r="AF251" s="68" t="n"/>
      <c r="AG251" s="68" t="n">
        <v>0</v>
      </c>
      <c r="AH251" s="68" t="n">
        <v>1</v>
      </c>
      <c r="AI251" s="67" t="n"/>
      <c r="AJ251" s="140" t="n"/>
      <c r="AK251" s="140" t="n"/>
      <c r="AL251" s="67" t="inlineStr">
        <is>
          <t>Random forest funcional para matriz de proximidad y posterior detección de comunidades/cognitivos subtipos.</t>
        </is>
      </c>
      <c r="AM251" s="68" t="inlineStr">
        <is>
          <t>RA</t>
        </is>
      </c>
      <c r="AN251" s="68" t="inlineStr">
        <is>
          <t>Tomado completo desde archivo RA según asignación</t>
        </is>
      </c>
      <c r="AO251" s="68" t="n">
        <v>0</v>
      </c>
    </row>
    <row r="252" ht="28" customHeight="1">
      <c r="A252" s="138" t="n">
        <v>251</v>
      </c>
      <c r="B252" s="138" t="n">
        <v>273</v>
      </c>
      <c r="C252" s="68" t="inlineStr">
        <is>
          <t>Revisor A</t>
        </is>
      </c>
      <c r="D252" s="68" t="inlineStr">
        <is>
          <t>RA</t>
        </is>
      </c>
      <c r="E252" s="138" t="n">
        <v>2021</v>
      </c>
      <c r="F252" s="68" t="inlineStr">
        <is>
          <t>No especificado</t>
        </is>
      </c>
      <c r="G252" s="68" t="inlineStr">
        <is>
          <t>Machine Learning</t>
        </is>
      </c>
      <c r="H252" s="68" t="inlineStr">
        <is>
          <t>https://doi.org/10.1007/978-3-030-86993-9_36</t>
        </is>
      </c>
      <c r="I252" s="67" t="inlineStr">
        <is>
          <t>Towards autism subtype detection through identification of discriminatory factors using machine learning</t>
        </is>
      </c>
      <c r="J252" s="68"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s="68" t="inlineStr">
        <is>
          <t>Supervised</t>
        </is>
      </c>
      <c r="L252" s="68" t="inlineStr">
        <is>
          <t>Clustering (k-means / GMM / ...)</t>
        </is>
      </c>
      <c r="M252" s="68" t="inlineStr">
        <is>
          <t>Clustering / subtyping</t>
        </is>
      </c>
      <c r="N252" s="68" t="inlineStr">
        <is>
          <t>Diagnosis</t>
        </is>
      </c>
      <c r="O252" s="68" t="inlineStr">
        <is>
          <t>High</t>
        </is>
      </c>
      <c r="P252" s="68" t="n">
        <v>0</v>
      </c>
      <c r="Q252" s="68" t="n">
        <v>0</v>
      </c>
      <c r="R252" s="68" t="n">
        <v>0</v>
      </c>
      <c r="S252" s="68" t="n">
        <v>0</v>
      </c>
      <c r="T252" s="68" t="n">
        <v>1</v>
      </c>
      <c r="U252" s="68" t="n">
        <v>0</v>
      </c>
      <c r="V252" s="68" t="n">
        <v>0</v>
      </c>
      <c r="W252" s="68" t="n">
        <v>0</v>
      </c>
      <c r="X252" s="68" t="n">
        <v>0</v>
      </c>
      <c r="Y252" s="68" t="n">
        <v>1</v>
      </c>
      <c r="Z252" s="68" t="n">
        <v>0</v>
      </c>
      <c r="AA252" s="68" t="n">
        <v>0</v>
      </c>
      <c r="AB252" s="140" t="n">
        <v>1</v>
      </c>
      <c r="AC252" s="68" t="n"/>
      <c r="AD252" s="68" t="n"/>
      <c r="AE252" s="68" t="n"/>
      <c r="AF252" s="68" t="n"/>
      <c r="AG252" s="68" t="n">
        <v>0</v>
      </c>
      <c r="AH252" s="68" t="n">
        <v>1</v>
      </c>
      <c r="AI252" s="67" t="n"/>
      <c r="AJ252" s="140" t="n"/>
      <c r="AK252" s="140" t="n"/>
      <c r="AL252" s="67" t="inlineStr">
        <is>
          <t>Genera subtipos con k-means a partir de Q-CHAT/AQ-10; clasificadores posteriores son secundarios.</t>
        </is>
      </c>
      <c r="AM252" s="68" t="inlineStr">
        <is>
          <t>RA</t>
        </is>
      </c>
      <c r="AN252" s="68" t="inlineStr">
        <is>
          <t>Tomado completo desde archivo RA según asignación</t>
        </is>
      </c>
      <c r="AO252" s="68" t="n">
        <v>0</v>
      </c>
    </row>
    <row r="253" ht="28" customHeight="1">
      <c r="A253" s="138" t="n">
        <v>252</v>
      </c>
      <c r="B253" s="138" t="n">
        <v>274</v>
      </c>
      <c r="C253" s="68" t="inlineStr">
        <is>
          <t>Revisor A</t>
        </is>
      </c>
      <c r="D253" s="68" t="inlineStr">
        <is>
          <t>RA</t>
        </is>
      </c>
      <c r="E253" s="138" t="n">
        <v>2022</v>
      </c>
      <c r="F253" s="68" t="inlineStr">
        <is>
          <t>Texto · NLP</t>
        </is>
      </c>
      <c r="G253" s="68" t="inlineStr">
        <is>
          <t>Deep Learning</t>
        </is>
      </c>
      <c r="H253" s="68" t="inlineStr">
        <is>
          <t>https://doi.org/10.3390/s22072528</t>
        </is>
      </c>
      <c r="I253" s="67" t="inlineStr">
        <is>
          <t>‘IoT and AI-Based Application for Automatic Interpretation of the Affective State of Children Diagnosed with Autism</t>
        </is>
      </c>
      <c r="J253" s="68"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s="68" t="inlineStr">
        <is>
          <t>Supervised</t>
        </is>
      </c>
      <c r="L253" s="68" t="inlineStr">
        <is>
          <t>CNN</t>
        </is>
      </c>
      <c r="M253" s="68" t="inlineStr">
        <is>
          <t>Classification (ASD vs control / multi-class)</t>
        </is>
      </c>
      <c r="N253" s="68" t="inlineStr">
        <is>
          <t>Monitoring/intervention</t>
        </is>
      </c>
      <c r="O253" s="68" t="inlineStr">
        <is>
          <t>High</t>
        </is>
      </c>
      <c r="P253" s="68" t="n">
        <v>0</v>
      </c>
      <c r="Q253" s="68" t="n">
        <v>0</v>
      </c>
      <c r="R253" s="68" t="n">
        <v>0</v>
      </c>
      <c r="S253" s="68" t="n">
        <v>0</v>
      </c>
      <c r="T253" s="68" t="n">
        <v>0</v>
      </c>
      <c r="U253" s="68" t="n">
        <v>0</v>
      </c>
      <c r="V253" s="68" t="n">
        <v>1</v>
      </c>
      <c r="W253" s="68" t="n">
        <v>0</v>
      </c>
      <c r="X253" s="68" t="n">
        <v>0</v>
      </c>
      <c r="Y253" s="68" t="n">
        <v>0</v>
      </c>
      <c r="Z253" s="68" t="n">
        <v>0</v>
      </c>
      <c r="AA253" s="68" t="n">
        <v>1</v>
      </c>
      <c r="AB253" s="140" t="n">
        <v>1</v>
      </c>
      <c r="AC253" s="68" t="n"/>
      <c r="AD253" s="68" t="n"/>
      <c r="AE253" s="68" t="n"/>
      <c r="AF253" s="68" t="n"/>
      <c r="AG253" s="68" t="n">
        <v>0</v>
      </c>
      <c r="AH253" s="68" t="n">
        <v>1</v>
      </c>
      <c r="AI253" s="67" t="inlineStr">
        <is>
          <t>IoT / robot app</t>
        </is>
      </c>
      <c r="AJ253" s="140" t="n"/>
      <c r="AK253" s="140" t="n"/>
      <c r="AL253" s="67" t="n"/>
      <c r="AM253" s="68" t="inlineStr">
        <is>
          <t>RA</t>
        </is>
      </c>
      <c r="AN253" s="68" t="inlineStr">
        <is>
          <t>Tomado completo desde archivo RA según asignación</t>
        </is>
      </c>
      <c r="AO253" s="68" t="n">
        <v>0</v>
      </c>
    </row>
    <row r="254" ht="28" customHeight="1">
      <c r="A254" s="138" t="n">
        <v>253</v>
      </c>
      <c r="B254" s="138" t="n">
        <v>275</v>
      </c>
      <c r="C254" s="68" t="inlineStr">
        <is>
          <t>Revisor B</t>
        </is>
      </c>
      <c r="D254" s="68" t="n"/>
      <c r="E254" s="138" t="n">
        <v>2023</v>
      </c>
      <c r="F254" s="68" t="inlineStr">
        <is>
          <t>Señales fisiológicas</t>
        </is>
      </c>
      <c r="G254" s="68" t="inlineStr">
        <is>
          <t>Machine Learning</t>
        </is>
      </c>
      <c r="H254" s="68" t="inlineStr">
        <is>
          <t>https://doi.org/10.1007/s10803-022-05767-w</t>
        </is>
      </c>
      <c r="I254" s="67" t="inlineStr">
        <is>
          <t>A Fusion-Based Machine Learning Approach for Autism Detection in Young Children Using Magnetoencephalography Signals</t>
        </is>
      </c>
      <c r="J254" s="68"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s="68" t="inlineStr">
        <is>
          <t>Supervised</t>
        </is>
      </c>
      <c r="L254" s="68" t="inlineStr">
        <is>
          <t>MLP</t>
        </is>
      </c>
      <c r="M254" s="68" t="inlineStr">
        <is>
          <t>Classification (binary/multi-class; incl. ASD vs control)/ multi-class)</t>
        </is>
      </c>
      <c r="N254" s="68" t="inlineStr">
        <is>
          <t>Diagnosis</t>
        </is>
      </c>
      <c r="O254" s="68" t="inlineStr">
        <is>
          <t>low</t>
        </is>
      </c>
      <c r="P254" s="68" t="n">
        <v>0</v>
      </c>
      <c r="Q254" s="68" t="n">
        <v>0</v>
      </c>
      <c r="R254" s="68" t="n">
        <v>0</v>
      </c>
      <c r="S254" s="68" t="n">
        <v>0</v>
      </c>
      <c r="T254" s="68" t="n">
        <v>0</v>
      </c>
      <c r="U254" s="68" t="n">
        <v>0</v>
      </c>
      <c r="V254" s="68" t="n">
        <v>0</v>
      </c>
      <c r="W254" s="68" t="n">
        <v>0</v>
      </c>
      <c r="X254" s="68" t="n">
        <v>0</v>
      </c>
      <c r="Y254" s="68" t="n">
        <v>0</v>
      </c>
      <c r="Z254" s="68" t="n">
        <v>0</v>
      </c>
      <c r="AA254" s="68" t="n">
        <v>0</v>
      </c>
      <c r="AB254" s="140" t="n">
        <v>1</v>
      </c>
      <c r="AC254" s="68" t="n">
        <v>0</v>
      </c>
      <c r="AD254" s="68" t="n">
        <v>0</v>
      </c>
      <c r="AE254" s="68" t="n">
        <v>0</v>
      </c>
      <c r="AF254" s="68" t="n">
        <v>0</v>
      </c>
      <c r="AG254" s="68" t="n">
        <v>1</v>
      </c>
      <c r="AH254" s="68" t="n">
        <v>0</v>
      </c>
      <c r="AI254" s="67" t="n">
        <v>0</v>
      </c>
      <c r="AJ254" s="140" t="n">
        <v>1</v>
      </c>
      <c r="AK254" s="140" t="n">
        <v>0</v>
      </c>
      <c r="AL254" s="67" t="inlineStr">
        <is>
          <t>Aunque el paper enfatiza “young children” y “early markers”, el uso que reporta es clasificación ASD vs TD en una muestra ya diagnosticada; por eso “Diagnosis” es el mapeo más consistente con tus opciones.</t>
        </is>
      </c>
      <c r="AM254" s="68" t="inlineStr">
        <is>
          <t>RB</t>
        </is>
      </c>
      <c r="AN254" s="68" t="inlineStr">
        <is>
          <t>Tomado completo desde archivo RB según asignación</t>
        </is>
      </c>
      <c r="AO254" s="68" t="n">
        <v>0</v>
      </c>
    </row>
    <row r="255" ht="28" customHeight="1">
      <c r="A255" s="138" t="n">
        <v>254</v>
      </c>
      <c r="B255" s="138" t="n">
        <v>276</v>
      </c>
      <c r="C255" s="68" t="inlineStr">
        <is>
          <t>Revisor A</t>
        </is>
      </c>
      <c r="D255" s="68" t="inlineStr">
        <is>
          <t>RA</t>
        </is>
      </c>
      <c r="E255" s="138" t="n">
        <v>2014</v>
      </c>
      <c r="F255" s="68" t="inlineStr">
        <is>
          <t>Señales fisiológicas</t>
        </is>
      </c>
      <c r="G255" s="68" t="inlineStr">
        <is>
          <t>Deep Learning</t>
        </is>
      </c>
      <c r="H255" s="68" t="inlineStr">
        <is>
          <t>https://doi.org/10.1016/j.eswa.2014.05.011</t>
        </is>
      </c>
      <c r="I255" s="67" t="inlineStr">
        <is>
          <t>A situation-aware system for the detection of motion disorders of patients with Autism Spectrum Disorders</t>
        </is>
      </c>
      <c r="J255" s="68"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s="68" t="inlineStr">
        <is>
          <t>Supervised</t>
        </is>
      </c>
      <c r="L255" s="68" t="inlineStr">
        <is>
          <t>Other / Not clear</t>
        </is>
      </c>
      <c r="M255" s="68" t="inlineStr">
        <is>
          <t>Detection / segmentation</t>
        </is>
      </c>
      <c r="N255" s="68" t="inlineStr">
        <is>
          <t>Monitoring/intervention</t>
        </is>
      </c>
      <c r="O255" s="68" t="inlineStr">
        <is>
          <t>Medium</t>
        </is>
      </c>
      <c r="P255" s="68" t="n">
        <v>0</v>
      </c>
      <c r="Q255" s="68" t="n">
        <v>0</v>
      </c>
      <c r="R255" s="68" t="n">
        <v>0</v>
      </c>
      <c r="S255" s="68" t="n">
        <v>0</v>
      </c>
      <c r="T255" s="68" t="n">
        <v>0</v>
      </c>
      <c r="U255" s="68" t="n">
        <v>0</v>
      </c>
      <c r="V255" s="68" t="n">
        <v>1</v>
      </c>
      <c r="W255" s="68" t="n">
        <v>0</v>
      </c>
      <c r="X255" s="68" t="n">
        <v>0</v>
      </c>
      <c r="Y255" s="68" t="n">
        <v>0</v>
      </c>
      <c r="Z255" s="68" t="n">
        <v>0</v>
      </c>
      <c r="AA255" s="68" t="n">
        <v>1</v>
      </c>
      <c r="AB255" s="140" t="n">
        <v>1</v>
      </c>
      <c r="AC255" s="68" t="n"/>
      <c r="AD255" s="68" t="n"/>
      <c r="AE255" s="68" t="n"/>
      <c r="AF255" s="68" t="n"/>
      <c r="AG255" s="68" t="n">
        <v>1</v>
      </c>
      <c r="AH255" s="68" t="n">
        <v>1</v>
      </c>
      <c r="AI255" s="67" t="inlineStr">
        <is>
          <t>accelerometer</t>
        </is>
      </c>
      <c r="AJ255" s="140" t="n"/>
      <c r="AK255" s="140" t="n"/>
      <c r="AL255" s="67" t="inlineStr">
        <is>
          <t>Algoritmo principal no explícito o fuera del codebook; Confirmar algoritmo principal en full-text</t>
        </is>
      </c>
      <c r="AM255" s="68" t="inlineStr">
        <is>
          <t>RA</t>
        </is>
      </c>
      <c r="AN255" s="68" t="inlineStr">
        <is>
          <t>Tomado completo desde archivo RA según asignación</t>
        </is>
      </c>
      <c r="AO255" s="68" t="n">
        <v>0</v>
      </c>
    </row>
    <row r="256" ht="28" customHeight="1">
      <c r="A256" s="138" t="n">
        <v>255</v>
      </c>
      <c r="B256" s="138" t="n">
        <v>277</v>
      </c>
      <c r="C256" s="68" t="inlineStr">
        <is>
          <t>Revisor A</t>
        </is>
      </c>
      <c r="D256" s="68" t="inlineStr">
        <is>
          <t>RA</t>
        </is>
      </c>
      <c r="E256" s="138" t="n">
        <v>2023</v>
      </c>
      <c r="F256" s="68" t="inlineStr">
        <is>
          <t>Imagen</t>
        </is>
      </c>
      <c r="G256" s="68" t="inlineStr">
        <is>
          <t>Deep Learning</t>
        </is>
      </c>
      <c r="H256" s="68" t="inlineStr">
        <is>
          <t>https://doi.org/10.1093/cercor/bhad125</t>
        </is>
      </c>
      <c r="I256" s="67" t="inlineStr">
        <is>
          <t>Accurate corresponding fiber tract segmentation via FiberGeoMap learner with application to autism</t>
        </is>
      </c>
      <c r="J256" s="68"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s="68" t="inlineStr">
        <is>
          <t>Supervised</t>
        </is>
      </c>
      <c r="L256" s="68" t="inlineStr">
        <is>
          <t>Transformer</t>
        </is>
      </c>
      <c r="M256" s="68" t="inlineStr">
        <is>
          <t>Detection / segmentation</t>
        </is>
      </c>
      <c r="N256" s="68" t="inlineStr">
        <is>
          <t>Diagnosis</t>
        </is>
      </c>
      <c r="O256" s="68" t="inlineStr">
        <is>
          <t>Medium</t>
        </is>
      </c>
      <c r="P256" s="68" t="n">
        <v>1</v>
      </c>
      <c r="Q256" s="68" t="n">
        <v>0</v>
      </c>
      <c r="R256" s="68" t="n">
        <v>0</v>
      </c>
      <c r="S256" s="68" t="n">
        <v>0</v>
      </c>
      <c r="T256" s="68" t="n">
        <v>0</v>
      </c>
      <c r="U256" s="68" t="n">
        <v>0</v>
      </c>
      <c r="V256" s="68" t="n">
        <v>0</v>
      </c>
      <c r="W256" s="68" t="n">
        <v>0</v>
      </c>
      <c r="X256" s="68" t="n">
        <v>0</v>
      </c>
      <c r="Y256" s="68" t="n">
        <v>1</v>
      </c>
      <c r="Z256" s="68" t="n">
        <v>0</v>
      </c>
      <c r="AA256" s="68" t="n">
        <v>0</v>
      </c>
      <c r="AB256" s="140" t="n">
        <v>1</v>
      </c>
      <c r="AC256" s="68" t="n"/>
      <c r="AD256" s="68" t="n"/>
      <c r="AE256" s="68" t="n"/>
      <c r="AF256" s="68" t="n"/>
      <c r="AG256" s="68" t="n">
        <v>1</v>
      </c>
      <c r="AH256" s="68" t="n">
        <v>1</v>
      </c>
      <c r="AI256" s="67" t="n"/>
      <c r="AJ256" s="140" t="n"/>
      <c r="AK256" s="140" t="n"/>
      <c r="AL256" s="67" t="inlineStr">
        <is>
          <t>Segmentación de tractos de difusión; algoritmo FiberGeoMap fuera del codebook.</t>
        </is>
      </c>
      <c r="AM256" s="68" t="inlineStr">
        <is>
          <t>RA</t>
        </is>
      </c>
      <c r="AN256" s="68" t="inlineStr">
        <is>
          <t>Tomado completo desde archivo RA según asignación</t>
        </is>
      </c>
      <c r="AO256" s="68" t="n">
        <v>0</v>
      </c>
    </row>
    <row r="257" ht="28" customHeight="1">
      <c r="A257" s="138" t="n">
        <v>256</v>
      </c>
      <c r="B257" s="138" t="n">
        <v>278</v>
      </c>
      <c r="C257" s="68" t="inlineStr">
        <is>
          <t>Revisor A</t>
        </is>
      </c>
      <c r="D257" s="68" t="inlineStr">
        <is>
          <t>RA</t>
        </is>
      </c>
      <c r="E257" s="138" t="n">
        <v>2017</v>
      </c>
      <c r="F257" s="68" t="inlineStr">
        <is>
          <t>Imagen</t>
        </is>
      </c>
      <c r="G257" s="68" t="inlineStr">
        <is>
          <t>Machine Learning</t>
        </is>
      </c>
      <c r="H257" s="68" t="inlineStr">
        <is>
          <t>https://doi.org/10.1186/S12911-017-0564-8</t>
        </is>
      </c>
      <c r="I257" s="67" t="inlineStr">
        <is>
          <t>Autism risk classification using placental chorionic surface vascular network features</t>
        </is>
      </c>
      <c r="J257" s="68"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s="68" t="inlineStr">
        <is>
          <t>Supervised</t>
        </is>
      </c>
      <c r="L257" s="68" t="inlineStr">
        <is>
          <t>Random Forest</t>
        </is>
      </c>
      <c r="M257" s="68" t="inlineStr">
        <is>
          <t>Classification (ASD vs control / multi-class)</t>
        </is>
      </c>
      <c r="N257" s="68" t="inlineStr">
        <is>
          <t>Prescreening</t>
        </is>
      </c>
      <c r="O257" s="68" t="inlineStr">
        <is>
          <t>High</t>
        </is>
      </c>
      <c r="P257" s="68" t="n">
        <v>0</v>
      </c>
      <c r="Q257" s="68" t="n">
        <v>0</v>
      </c>
      <c r="R257" s="68" t="n">
        <v>0</v>
      </c>
      <c r="S257" s="68" t="n">
        <v>0</v>
      </c>
      <c r="T257" s="68" t="n">
        <v>0</v>
      </c>
      <c r="U257" s="68" t="n">
        <v>1</v>
      </c>
      <c r="V257" s="68" t="n">
        <v>0</v>
      </c>
      <c r="W257" s="68" t="n">
        <v>1</v>
      </c>
      <c r="X257" s="68" t="n">
        <v>0</v>
      </c>
      <c r="Y257" s="68" t="n">
        <v>0</v>
      </c>
      <c r="Z257" s="68" t="n">
        <v>0</v>
      </c>
      <c r="AA257" s="68" t="n">
        <v>0</v>
      </c>
      <c r="AB257" s="140" t="n">
        <v>1</v>
      </c>
      <c r="AC257" s="68" t="n"/>
      <c r="AD257" s="68" t="n"/>
      <c r="AE257" s="68" t="n"/>
      <c r="AF257" s="68" t="n"/>
      <c r="AG257" s="68" t="n">
        <v>0</v>
      </c>
      <c r="AH257" s="68" t="n">
        <v>1</v>
      </c>
      <c r="AI257" s="67" t="n"/>
      <c r="AJ257" s="140" t="n"/>
      <c r="AK257" s="140" t="n"/>
      <c r="AL257" s="67" t="n"/>
      <c r="AM257" s="68" t="inlineStr">
        <is>
          <t>RA</t>
        </is>
      </c>
      <c r="AN257" s="68" t="inlineStr">
        <is>
          <t>Tomado completo desde archivo RA según asignación</t>
        </is>
      </c>
      <c r="AO257" s="68" t="n">
        <v>0</v>
      </c>
    </row>
    <row r="258" ht="28" customHeight="1">
      <c r="A258" s="138" t="n">
        <v>257</v>
      </c>
      <c r="B258" s="138" t="n">
        <v>279</v>
      </c>
      <c r="C258" s="68" t="inlineStr">
        <is>
          <t>Revisor A</t>
        </is>
      </c>
      <c r="D258" s="68" t="inlineStr">
        <is>
          <t>RA</t>
        </is>
      </c>
      <c r="E258" s="138" t="n">
        <v>2022</v>
      </c>
      <c r="F258" s="68" t="inlineStr">
        <is>
          <t>No especificado</t>
        </is>
      </c>
      <c r="G258" s="68" t="inlineStr">
        <is>
          <t>Machine Learning</t>
        </is>
      </c>
      <c r="H258" s="68" t="inlineStr">
        <is>
          <t>https://doi.org/10.1002/CPE.6498</t>
        </is>
      </c>
      <c r="I258" s="67" t="inlineStr">
        <is>
          <t>Autism spectrum disorder detection using sequential minimal optimization-support vector machine hybrid classifier according to history of jaundice and family autism in children</t>
        </is>
      </c>
      <c r="J258" s="6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s="68" t="inlineStr">
        <is>
          <t>Supervised</t>
        </is>
      </c>
      <c r="L258" s="68" t="inlineStr">
        <is>
          <t>SVM</t>
        </is>
      </c>
      <c r="M258" s="68" t="inlineStr">
        <is>
          <t>Classification (ASD vs control / multi-class)</t>
        </is>
      </c>
      <c r="N258" s="68" t="inlineStr">
        <is>
          <t>Diagnosis</t>
        </is>
      </c>
      <c r="O258" s="68" t="inlineStr">
        <is>
          <t>High</t>
        </is>
      </c>
      <c r="P258" s="68" t="n">
        <v>0</v>
      </c>
      <c r="Q258" s="68" t="n">
        <v>0</v>
      </c>
      <c r="R258" s="68" t="n">
        <v>0</v>
      </c>
      <c r="S258" s="68" t="n">
        <v>0</v>
      </c>
      <c r="T258" s="68" t="n">
        <v>1</v>
      </c>
      <c r="U258" s="68" t="n">
        <v>0</v>
      </c>
      <c r="V258" s="68" t="n">
        <v>0</v>
      </c>
      <c r="W258" s="68" t="n">
        <v>0</v>
      </c>
      <c r="X258" s="68" t="n">
        <v>0</v>
      </c>
      <c r="Y258" s="68" t="n">
        <v>1</v>
      </c>
      <c r="Z258" s="68" t="n">
        <v>0</v>
      </c>
      <c r="AA258" s="68" t="n">
        <v>0</v>
      </c>
      <c r="AB258" s="140" t="n">
        <v>1</v>
      </c>
      <c r="AC258" s="68" t="n"/>
      <c r="AD258" s="68" t="n"/>
      <c r="AE258" s="68" t="n"/>
      <c r="AF258" s="68" t="n"/>
      <c r="AG258" s="68" t="n">
        <v>0</v>
      </c>
      <c r="AH258" s="68" t="n">
        <v>1</v>
      </c>
      <c r="AI258" s="67" t="n"/>
      <c r="AJ258" s="140" t="n"/>
      <c r="AK258" s="140" t="n"/>
      <c r="AL258" s="67" t="n"/>
      <c r="AM258" s="68" t="inlineStr">
        <is>
          <t>RA</t>
        </is>
      </c>
      <c r="AN258" s="68" t="inlineStr">
        <is>
          <t>Tomado completo desde archivo RA según asignación</t>
        </is>
      </c>
      <c r="AO258" s="68" t="n">
        <v>0</v>
      </c>
    </row>
    <row r="259" ht="28" customHeight="1">
      <c r="A259" s="138" t="n">
        <v>258</v>
      </c>
      <c r="B259" s="138" t="n">
        <v>280</v>
      </c>
      <c r="C259" s="68" t="inlineStr">
        <is>
          <t>Revisor A</t>
        </is>
      </c>
      <c r="D259" s="68" t="inlineStr">
        <is>
          <t>RA</t>
        </is>
      </c>
      <c r="E259" s="138" t="n">
        <v>2023</v>
      </c>
      <c r="F259" s="68" t="inlineStr">
        <is>
          <t>Multimodal</t>
        </is>
      </c>
      <c r="G259" s="68" t="inlineStr">
        <is>
          <t>Deep Learning</t>
        </is>
      </c>
      <c r="H259" s="68" t="inlineStr">
        <is>
          <t>https://doi.org/10.1016/j.jneumeth.2023.109901</t>
        </is>
      </c>
      <c r="I259" s="67" t="inlineStr">
        <is>
          <t>Classification of autism based on short-term spontaneous hemodynamic fluctuations using an adaptive graph neural network</t>
        </is>
      </c>
      <c r="J259" s="68"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s="68" t="inlineStr">
        <is>
          <t>Supervised</t>
        </is>
      </c>
      <c r="L259" s="68" t="inlineStr">
        <is>
          <t>Other / Not clear</t>
        </is>
      </c>
      <c r="M259" s="68" t="inlineStr">
        <is>
          <t>Classification (ASD vs control / multi-class)</t>
        </is>
      </c>
      <c r="N259" s="68" t="inlineStr">
        <is>
          <t>Diagnosis</t>
        </is>
      </c>
      <c r="O259" s="68" t="inlineStr">
        <is>
          <t>High</t>
        </is>
      </c>
      <c r="P259" s="68" t="n">
        <v>0</v>
      </c>
      <c r="Q259" s="68" t="n">
        <v>1</v>
      </c>
      <c r="R259" s="68" t="n">
        <v>0</v>
      </c>
      <c r="S259" s="68" t="n">
        <v>0</v>
      </c>
      <c r="T259" s="68" t="n">
        <v>0</v>
      </c>
      <c r="U259" s="68" t="n">
        <v>0</v>
      </c>
      <c r="V259" s="68" t="n">
        <v>0</v>
      </c>
      <c r="W259" s="68" t="n">
        <v>0</v>
      </c>
      <c r="X259" s="68" t="n">
        <v>0</v>
      </c>
      <c r="Y259" s="68" t="n">
        <v>1</v>
      </c>
      <c r="Z259" s="68" t="n">
        <v>0</v>
      </c>
      <c r="AA259" s="68" t="n">
        <v>0</v>
      </c>
      <c r="AB259" s="140" t="n">
        <v>1</v>
      </c>
      <c r="AC259" s="68" t="n"/>
      <c r="AD259" s="68" t="n"/>
      <c r="AE259" s="68" t="n"/>
      <c r="AF259" s="68" t="n"/>
      <c r="AG259" s="68" t="n">
        <v>1</v>
      </c>
      <c r="AH259" s="68" t="n">
        <v>1</v>
      </c>
      <c r="AI259" s="67" t="n"/>
      <c r="AJ259" s="140" t="n"/>
      <c r="AK259" s="140" t="n"/>
      <c r="AL259" s="67" t="inlineStr">
        <is>
          <t>Algoritmo principal no explícito o fuera del codebook; Confirmar algoritmo principal en full-text; Se comparan varios modelos; se eligió el principal/mejor reportado</t>
        </is>
      </c>
      <c r="AM259" s="68" t="inlineStr">
        <is>
          <t>RA</t>
        </is>
      </c>
      <c r="AN259" s="68" t="inlineStr">
        <is>
          <t>Tomado completo desde archivo RA según asignación</t>
        </is>
      </c>
      <c r="AO259" s="68" t="n">
        <v>0</v>
      </c>
    </row>
    <row r="260" ht="28" customHeight="1">
      <c r="A260" s="138" t="n">
        <v>259</v>
      </c>
      <c r="B260" s="138" t="n">
        <v>281</v>
      </c>
      <c r="C260" s="68" t="inlineStr">
        <is>
          <t>Revisor A</t>
        </is>
      </c>
      <c r="D260" s="68" t="inlineStr">
        <is>
          <t>RA</t>
        </is>
      </c>
      <c r="E260" s="138" t="n">
        <v>2022</v>
      </c>
      <c r="F260" s="68" t="inlineStr">
        <is>
          <t>Imagen</t>
        </is>
      </c>
      <c r="G260" s="68" t="inlineStr">
        <is>
          <t>Deep Learning</t>
        </is>
      </c>
      <c r="H260" s="68" t="inlineStr">
        <is>
          <t>https://doi.org/10.3390/ijerph191912857</t>
        </is>
      </c>
      <c r="I260" s="67" t="inlineStr">
        <is>
          <t>Deep Mobile Linguistic Therapy for Patients with ASD</t>
        </is>
      </c>
      <c r="J260" s="68"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s="68" t="inlineStr">
        <is>
          <t>Supervised</t>
        </is>
      </c>
      <c r="L260" s="68" t="inlineStr">
        <is>
          <t>Other / Not clear</t>
        </is>
      </c>
      <c r="M260" s="68" t="inlineStr">
        <is>
          <t>Other / Not clear</t>
        </is>
      </c>
      <c r="N260" s="68" t="inlineStr">
        <is>
          <t>Monitoring/intervention</t>
        </is>
      </c>
      <c r="O260" s="68" t="inlineStr">
        <is>
          <t>Medium</t>
        </is>
      </c>
      <c r="P260" s="68" t="n">
        <v>0</v>
      </c>
      <c r="Q260" s="68" t="n">
        <v>0</v>
      </c>
      <c r="R260" s="68" t="n">
        <v>0</v>
      </c>
      <c r="S260" s="68" t="n">
        <v>0</v>
      </c>
      <c r="T260" s="68" t="n">
        <v>0</v>
      </c>
      <c r="U260" s="68" t="n">
        <v>0</v>
      </c>
      <c r="V260" s="68" t="n">
        <v>1</v>
      </c>
      <c r="W260" s="68" t="n">
        <v>0</v>
      </c>
      <c r="X260" s="68" t="n">
        <v>0</v>
      </c>
      <c r="Y260" s="68" t="n">
        <v>0</v>
      </c>
      <c r="Z260" s="68" t="n">
        <v>0</v>
      </c>
      <c r="AA260" s="68" t="n">
        <v>1</v>
      </c>
      <c r="AB260" s="140" t="n">
        <v>1</v>
      </c>
      <c r="AC260" s="68" t="n"/>
      <c r="AD260" s="68" t="n"/>
      <c r="AE260" s="68" t="n"/>
      <c r="AF260" s="68" t="n"/>
      <c r="AG260" s="68" t="n">
        <v>1</v>
      </c>
      <c r="AH260" s="68" t="n">
        <v>1</v>
      </c>
      <c r="AI260" s="67" t="inlineStr">
        <is>
          <t>text / NLP</t>
        </is>
      </c>
      <c r="AJ260" s="140" t="n"/>
      <c r="AK260" s="140" t="n"/>
      <c r="AL260" s="67" t="inlineStr">
        <is>
          <t>Sistema de terapia lingüística móvil; no corresponde a una tarea diagnóstica clásica.</t>
        </is>
      </c>
      <c r="AM260" s="68" t="inlineStr">
        <is>
          <t>RA</t>
        </is>
      </c>
      <c r="AN260" s="68" t="inlineStr">
        <is>
          <t>Tomado completo desde archivo RA según asignación</t>
        </is>
      </c>
      <c r="AO260" s="68" t="n">
        <v>0</v>
      </c>
    </row>
    <row r="261" ht="28" customHeight="1">
      <c r="A261" s="138" t="n">
        <v>260</v>
      </c>
      <c r="B261" s="138" t="n">
        <v>282</v>
      </c>
      <c r="C261" s="68" t="inlineStr">
        <is>
          <t>Revisor A</t>
        </is>
      </c>
      <c r="D261" s="68" t="inlineStr">
        <is>
          <t>RA</t>
        </is>
      </c>
      <c r="E261" s="138" t="n">
        <v>2023</v>
      </c>
      <c r="F261" s="68" t="inlineStr">
        <is>
          <t>Biological/omics</t>
        </is>
      </c>
      <c r="G261" s="68" t="inlineStr">
        <is>
          <t>Híbrido</t>
        </is>
      </c>
      <c r="H261" s="68" t="inlineStr">
        <is>
          <t>https://doi.org/10.1186/s12859-023-05378-x</t>
        </is>
      </c>
      <c r="I261" s="67" t="inlineStr">
        <is>
          <t>DeepASDPred: a CNN-LSTM-based deep learning method for Autism spectrum disorders risk RNA identification</t>
        </is>
      </c>
      <c r="J261" s="68"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s="68" t="inlineStr">
        <is>
          <t>Supervised</t>
        </is>
      </c>
      <c r="L261" s="68" t="inlineStr">
        <is>
          <t>CNN-LSTM with attention</t>
        </is>
      </c>
      <c r="M261" s="68" t="inlineStr">
        <is>
          <t>ASD-risk RNA/gene identification</t>
        </is>
      </c>
      <c r="N261" s="68" t="inlineStr">
        <is>
          <t>Not specified</t>
        </is>
      </c>
      <c r="O261" s="68" t="inlineStr">
        <is>
          <t>High</t>
        </is>
      </c>
      <c r="P261" s="68" t="n">
        <v>0</v>
      </c>
      <c r="Q261" s="68" t="n">
        <v>0</v>
      </c>
      <c r="R261" s="68" t="n">
        <v>0</v>
      </c>
      <c r="S261" s="68" t="n">
        <v>0</v>
      </c>
      <c r="T261" s="68" t="n">
        <v>0</v>
      </c>
      <c r="U261" s="68" t="n">
        <v>1</v>
      </c>
      <c r="V261" s="68" t="n">
        <v>0</v>
      </c>
      <c r="W261" s="68" t="n">
        <v>0</v>
      </c>
      <c r="X261" s="68" t="n">
        <v>0</v>
      </c>
      <c r="Y261" s="68" t="n">
        <v>0</v>
      </c>
      <c r="Z261" s="68" t="n">
        <v>0</v>
      </c>
      <c r="AA261" s="68" t="n">
        <v>0</v>
      </c>
      <c r="AB261" s="140" t="n">
        <v>0</v>
      </c>
      <c r="AC261" s="68" t="n"/>
      <c r="AD261" s="68" t="n"/>
      <c r="AE261" s="68" t="n"/>
      <c r="AF261" s="68" t="n"/>
      <c r="AG261" s="68" t="n">
        <v>0</v>
      </c>
      <c r="AH261" s="68" t="n">
        <v>1</v>
      </c>
      <c r="AI261" s="67" t="n"/>
      <c r="AJ261" s="140" t="n"/>
      <c r="AK261" s="140" t="n"/>
      <c r="AL261" s="67" t="inlineStr">
        <is>
          <t>Recodificado desde texto completo: secuencia de RNA y expresión génica; identificación etiológica de RNA/genes de riesgo, no prescreening clínico.</t>
        </is>
      </c>
      <c r="AM261" s="68" t="inlineStr">
        <is>
          <t>RA</t>
        </is>
      </c>
      <c r="AN261" s="68" t="inlineStr">
        <is>
          <t>Tomado completo desde archivo RA según asignación</t>
        </is>
      </c>
      <c r="AO261" s="68" t="n">
        <v>0</v>
      </c>
    </row>
    <row r="262" ht="28" customHeight="1">
      <c r="A262" s="138" t="n">
        <v>261</v>
      </c>
      <c r="B262" s="138" t="n">
        <v>283</v>
      </c>
      <c r="C262" s="68" t="inlineStr">
        <is>
          <t>Revisor B</t>
        </is>
      </c>
      <c r="D262" s="68" t="n"/>
      <c r="E262" s="138" t="n">
        <v>2022</v>
      </c>
      <c r="F262" s="68" t="inlineStr">
        <is>
          <t>No especificado</t>
        </is>
      </c>
      <c r="G262" s="68" t="inlineStr">
        <is>
          <t>Deep Learning</t>
        </is>
      </c>
      <c r="H262" s="68" t="inlineStr">
        <is>
          <t>https://doi.org/10.1155/2022/8134018</t>
        </is>
      </c>
      <c r="I262" s="67" t="inlineStr">
        <is>
          <t>Employing Machine Learning-Based Predictive Analytical Approaches to Classify Autism Spectrum Disorder Types</t>
        </is>
      </c>
      <c r="J262" s="68"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s="68" t="inlineStr">
        <is>
          <t>Supervised</t>
        </is>
      </c>
      <c r="L262" s="68" t="inlineStr">
        <is>
          <t>MLP</t>
        </is>
      </c>
      <c r="M262" s="68" t="inlineStr">
        <is>
          <t>Classification (binary/multi-class; incl. ASD vs control)/ multi-class)</t>
        </is>
      </c>
      <c r="N262" s="68" t="inlineStr">
        <is>
          <t>Diagnosis</t>
        </is>
      </c>
      <c r="O262" s="68" t="inlineStr">
        <is>
          <t>high</t>
        </is>
      </c>
      <c r="P262" s="68" t="n">
        <v>1</v>
      </c>
      <c r="Q262" s="68" t="n">
        <v>0</v>
      </c>
      <c r="R262" s="68" t="n">
        <v>0</v>
      </c>
      <c r="S262" s="68" t="n">
        <v>0</v>
      </c>
      <c r="T262" s="68" t="n">
        <v>0</v>
      </c>
      <c r="U262" s="68" t="n">
        <v>0</v>
      </c>
      <c r="V262" s="68" t="n">
        <v>0</v>
      </c>
      <c r="W262" s="68" t="n">
        <v>0</v>
      </c>
      <c r="X262" s="68" t="n">
        <v>0</v>
      </c>
      <c r="Y262" s="68" t="n">
        <v>0</v>
      </c>
      <c r="Z262" s="68" t="n">
        <v>1</v>
      </c>
      <c r="AA262" s="68" t="n">
        <v>0</v>
      </c>
      <c r="AB262" s="140" t="n">
        <v>1</v>
      </c>
      <c r="AC262" s="68" t="n">
        <v>0</v>
      </c>
      <c r="AD262" s="68" t="n">
        <v>0</v>
      </c>
      <c r="AE262" s="68" t="n">
        <v>0</v>
      </c>
      <c r="AF262" s="68" t="n">
        <v>0</v>
      </c>
      <c r="AG262" s="68" t="n">
        <v>0</v>
      </c>
      <c r="AH262" s="68" t="n">
        <v>1</v>
      </c>
      <c r="AI262" s="67" t="n">
        <v>0</v>
      </c>
      <c r="AJ262" s="140" t="n">
        <v>0</v>
      </c>
      <c r="AK262" s="140" t="n">
        <v>0</v>
      </c>
      <c r="AL262" s="67" t="inlineStr">
        <is>
          <t xml:space="preserve">No es “ASD vs TD” puro; es clasificación de severidad (incluye “No ASD” + Levels 1–3). Si tu análisis separa “diagnosis binaria” vs “severity”, aquí conviene anotarlo. </t>
        </is>
      </c>
      <c r="AM262" s="68" t="inlineStr">
        <is>
          <t>RB</t>
        </is>
      </c>
      <c r="AN262" s="68" t="inlineStr">
        <is>
          <t>Tomado completo desde archivo RB según asignación</t>
        </is>
      </c>
      <c r="AO262" s="68" t="n">
        <v>0</v>
      </c>
    </row>
    <row r="263" ht="28" customHeight="1">
      <c r="A263" s="138" t="n">
        <v>262</v>
      </c>
      <c r="B263" s="138" t="n">
        <v>284</v>
      </c>
      <c r="C263" s="68" t="inlineStr">
        <is>
          <t>Revisor B</t>
        </is>
      </c>
      <c r="D263" s="68" t="n"/>
      <c r="E263" s="138" t="n">
        <v>2019</v>
      </c>
      <c r="F263" s="68" t="inlineStr">
        <is>
          <t>Imagen</t>
        </is>
      </c>
      <c r="G263" s="68" t="inlineStr">
        <is>
          <t>Híbrido</t>
        </is>
      </c>
      <c r="H263" s="68" t="inlineStr">
        <is>
          <t>https://doi.org/10.1016/j.procs.2020.01.098</t>
        </is>
      </c>
      <c r="I263" s="67" t="inlineStr">
        <is>
          <t>Exploration of Autism Spectrum Disorder using Classification Algorithms</t>
        </is>
      </c>
      <c r="J263" s="68"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s="68" t="inlineStr">
        <is>
          <t>Supervised</t>
        </is>
      </c>
      <c r="L263" s="68" t="inlineStr">
        <is>
          <t>SVM</t>
        </is>
      </c>
      <c r="M263" s="68" t="inlineStr">
        <is>
          <t>Classification (binary/multi-class; incl. ASD vs control)/ multi-class)</t>
        </is>
      </c>
      <c r="N263" s="68" t="inlineStr">
        <is>
          <t>screening</t>
        </is>
      </c>
      <c r="O263" s="68" t="inlineStr">
        <is>
          <t>medium</t>
        </is>
      </c>
      <c r="P263" s="68" t="n">
        <v>0</v>
      </c>
      <c r="Q263" s="68" t="n">
        <v>0</v>
      </c>
      <c r="R263" s="68" t="n">
        <v>0</v>
      </c>
      <c r="S263" s="68" t="n">
        <v>0</v>
      </c>
      <c r="T263" s="68" t="n">
        <v>0</v>
      </c>
      <c r="U263" s="68" t="n">
        <v>0</v>
      </c>
      <c r="V263" s="68" t="n">
        <v>0</v>
      </c>
      <c r="W263" s="68" t="n">
        <v>0</v>
      </c>
      <c r="X263" s="68" t="n">
        <v>1</v>
      </c>
      <c r="Y263" s="68" t="n">
        <v>0</v>
      </c>
      <c r="Z263" s="68" t="n">
        <v>1</v>
      </c>
      <c r="AA263" s="68" t="n">
        <v>0</v>
      </c>
      <c r="AB263" s="140" t="n">
        <v>1</v>
      </c>
      <c r="AC263" s="68" t="n">
        <v>0</v>
      </c>
      <c r="AD263" s="68" t="n">
        <v>0</v>
      </c>
      <c r="AE263" s="68" t="n">
        <v>0</v>
      </c>
      <c r="AF263" s="68" t="n">
        <v>0</v>
      </c>
      <c r="AG263" s="68" t="n">
        <v>1</v>
      </c>
      <c r="AH263" s="68" t="n">
        <v>0</v>
      </c>
      <c r="AI263" s="67" t="n">
        <v>0</v>
      </c>
      <c r="AJ263" s="140" t="n">
        <v>0</v>
      </c>
      <c r="AK263" s="140" t="n">
        <v>0</v>
      </c>
      <c r="AL263" s="67" t="inlineStr">
        <is>
          <t>Es un paper comparativo (Naive Bayes, Decision Table, SVM). Aunque SVM es “best” según su texto, también reportan desempeño perfecto para otro método en su tabla; si tu Excel exige un solo “main”, SVM es defendible solo con esa frase de “best”</t>
        </is>
      </c>
      <c r="AM263" s="68" t="inlineStr">
        <is>
          <t>RB</t>
        </is>
      </c>
      <c r="AN263" s="68" t="inlineStr">
        <is>
          <t>Tomado completo desde archivo RB según asignación</t>
        </is>
      </c>
      <c r="AO263" s="68" t="n">
        <v>0</v>
      </c>
    </row>
    <row r="264" ht="28" customHeight="1">
      <c r="A264" s="138" t="n">
        <v>263</v>
      </c>
      <c r="B264" s="138" t="n">
        <v>285</v>
      </c>
      <c r="C264" s="68" t="inlineStr">
        <is>
          <t>Revisor B</t>
        </is>
      </c>
      <c r="D264" s="68" t="n"/>
      <c r="E264" s="138" t="n">
        <v>2025</v>
      </c>
      <c r="F264" s="68" t="inlineStr">
        <is>
          <t>No especificado</t>
        </is>
      </c>
      <c r="G264" s="68" t="inlineStr">
        <is>
          <t>Híbrido</t>
        </is>
      </c>
      <c r="H264" s="68" t="inlineStr">
        <is>
          <t>https://doi.org/10.1016/j.ecoenv.2025.118233</t>
        </is>
      </c>
      <c r="I264" s="67" t="inlineStr">
        <is>
          <t>Exploring pesticide risk in autism via integrative machine learning and network toxicology</t>
        </is>
      </c>
      <c r="J264" s="68"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s="68" t="inlineStr">
        <is>
          <t>Supervised</t>
        </is>
      </c>
      <c r="L264" s="68" t="inlineStr">
        <is>
          <t>Other</t>
        </is>
      </c>
      <c r="M264" s="68" t="inlineStr">
        <is>
          <t>Classification (binary/multi-class; incl. ASD vs control)/ multi-class)</t>
        </is>
      </c>
      <c r="N264" s="68" t="inlineStr">
        <is>
          <t>Not clear</t>
        </is>
      </c>
      <c r="O264" s="68" t="inlineStr">
        <is>
          <t>medium</t>
        </is>
      </c>
      <c r="P264" s="68" t="n">
        <v>1</v>
      </c>
      <c r="Q264" s="68" t="n">
        <v>0</v>
      </c>
      <c r="R264" s="68" t="n">
        <v>0</v>
      </c>
      <c r="S264" s="68" t="n">
        <v>0</v>
      </c>
      <c r="T264" s="68" t="n">
        <v>0</v>
      </c>
      <c r="U264" s="68" t="n">
        <v>0</v>
      </c>
      <c r="V264" s="68" t="n">
        <v>0</v>
      </c>
      <c r="W264" s="68" t="n">
        <v>0</v>
      </c>
      <c r="X264" s="68" t="n">
        <v>0</v>
      </c>
      <c r="Y264" s="68" t="n">
        <v>0</v>
      </c>
      <c r="Z264" s="68" t="n">
        <v>0</v>
      </c>
      <c r="AA264" s="68" t="n">
        <v>0</v>
      </c>
      <c r="AB264" s="140" t="n">
        <v>0</v>
      </c>
      <c r="AC264" s="68" t="n">
        <v>0</v>
      </c>
      <c r="AD264" s="68" t="n">
        <v>0</v>
      </c>
      <c r="AE264" s="68" t="n">
        <v>0</v>
      </c>
      <c r="AF264" s="68" t="n">
        <v>0</v>
      </c>
      <c r="AG264" s="68" t="n">
        <v>0</v>
      </c>
      <c r="AH264" s="68" t="n">
        <v>1</v>
      </c>
      <c r="AI264" s="67" t="n">
        <v>0</v>
      </c>
      <c r="AJ264" s="140" t="n">
        <v>0</v>
      </c>
      <c r="AK264" s="140" t="n">
        <v>0</v>
      </c>
      <c r="AL264" s="67" t="inlineStr">
        <is>
          <t>La ML se usa como parte de un pipeline mecanístico: LASSO para seleccionar targets (“Using the LASSO algorithm, 23 key targets…”) y luego selección final por desempeño (“SGD model… best predictive performance… 20 features”)</t>
        </is>
      </c>
      <c r="AM264" s="68" t="inlineStr">
        <is>
          <t>RB</t>
        </is>
      </c>
      <c r="AN264" s="68" t="inlineStr">
        <is>
          <t>Tomado completo desde archivo RB según asignación</t>
        </is>
      </c>
      <c r="AO264" s="68" t="n">
        <v>0</v>
      </c>
    </row>
    <row r="265" ht="28" customHeight="1">
      <c r="A265" s="138" t="n">
        <v>264</v>
      </c>
      <c r="B265" s="138" t="n">
        <v>286</v>
      </c>
      <c r="C265" s="68" t="inlineStr">
        <is>
          <t>Revisor A</t>
        </is>
      </c>
      <c r="D265" s="68" t="inlineStr">
        <is>
          <t>RA</t>
        </is>
      </c>
      <c r="E265" s="138" t="n">
        <v>2022</v>
      </c>
      <c r="F265" s="68" t="inlineStr">
        <is>
          <t>Señales fisiológicas</t>
        </is>
      </c>
      <c r="G265" s="68" t="inlineStr">
        <is>
          <t>Deep Learning</t>
        </is>
      </c>
      <c r="H265" s="68" t="inlineStr">
        <is>
          <t>https://doi.org/10.1111/EXSY.13040</t>
        </is>
      </c>
      <c r="I265" s="67" t="inlineStr">
        <is>
          <t>Feedback Artificial Tree-Anti Corona Virus Optimization enabled deep learning for detecting autism spectrum disorder</t>
        </is>
      </c>
      <c r="J265" s="68"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s="68" t="inlineStr">
        <is>
          <t>Supervised</t>
        </is>
      </c>
      <c r="L265" s="68" t="inlineStr">
        <is>
          <t>Other / Not clear</t>
        </is>
      </c>
      <c r="M265" s="68" t="inlineStr">
        <is>
          <t>Classification (ASD vs control / multi-class)</t>
        </is>
      </c>
      <c r="N265" s="68" t="inlineStr">
        <is>
          <t>Diagnosis</t>
        </is>
      </c>
      <c r="O265" s="68" t="inlineStr">
        <is>
          <t>High</t>
        </is>
      </c>
      <c r="P265" s="68" t="n">
        <v>1</v>
      </c>
      <c r="Q265" s="68" t="n">
        <v>0</v>
      </c>
      <c r="R265" s="68" t="n">
        <v>0</v>
      </c>
      <c r="S265" s="68" t="n">
        <v>0</v>
      </c>
      <c r="T265" s="68" t="n">
        <v>0</v>
      </c>
      <c r="U265" s="68" t="n">
        <v>0</v>
      </c>
      <c r="V265" s="68" t="n">
        <v>0</v>
      </c>
      <c r="W265" s="68" t="n">
        <v>0</v>
      </c>
      <c r="X265" s="68" t="n">
        <v>0</v>
      </c>
      <c r="Y265" s="68" t="n">
        <v>1</v>
      </c>
      <c r="Z265" s="68" t="n">
        <v>0</v>
      </c>
      <c r="AA265" s="68" t="n">
        <v>0</v>
      </c>
      <c r="AB265" s="140" t="n">
        <v>1</v>
      </c>
      <c r="AC265" s="68" t="n"/>
      <c r="AD265" s="68" t="n"/>
      <c r="AE265" s="68" t="n"/>
      <c r="AF265" s="68" t="n"/>
      <c r="AG265" s="68" t="n">
        <v>1</v>
      </c>
      <c r="AH265" s="68" t="n">
        <v>1</v>
      </c>
      <c r="AI265" s="67" t="n"/>
      <c r="AJ265" s="140" t="n"/>
      <c r="AK265" s="140" t="n"/>
      <c r="AL265" s="67" t="inlineStr">
        <is>
          <t>fMRI con ROI extraction + deep residual network optimizada; se codifica CNN/DRN como algoritmo principal.</t>
        </is>
      </c>
      <c r="AM265" s="68" t="inlineStr">
        <is>
          <t>RA</t>
        </is>
      </c>
      <c r="AN265" s="68" t="inlineStr">
        <is>
          <t>Tomado completo desde archivo RA según asignación</t>
        </is>
      </c>
      <c r="AO265" s="68" t="n">
        <v>0</v>
      </c>
    </row>
    <row r="266" ht="28" customHeight="1">
      <c r="A266" s="138" t="n">
        <v>265</v>
      </c>
      <c r="B266" s="138" t="n">
        <v>287</v>
      </c>
      <c r="C266" s="68" t="inlineStr">
        <is>
          <t>Revisor A</t>
        </is>
      </c>
      <c r="D266" s="68" t="inlineStr">
        <is>
          <t>RA</t>
        </is>
      </c>
      <c r="E266" s="138" t="n">
        <v>2020</v>
      </c>
      <c r="F266" s="68" t="inlineStr">
        <is>
          <t>No especificado</t>
        </is>
      </c>
      <c r="G266" s="68" t="inlineStr">
        <is>
          <t>Deep Learning</t>
        </is>
      </c>
      <c r="H266" s="68" t="inlineStr">
        <is>
          <t>https://doi.org/10.1038/s41598-020-61288-5</t>
        </is>
      </c>
      <c r="I266" s="67" t="inlineStr">
        <is>
          <t>Forecasting risk gene discovery in autism with machine learning and genome-scale data</t>
        </is>
      </c>
      <c r="J266" s="68"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s="68" t="inlineStr">
        <is>
          <t>Supervised</t>
        </is>
      </c>
      <c r="L266" s="68" t="inlineStr">
        <is>
          <t>Other / Not clear</t>
        </is>
      </c>
      <c r="M266" s="68" t="inlineStr">
        <is>
          <t>Classification (ASD vs control / multi-class)</t>
        </is>
      </c>
      <c r="N266" s="68" t="inlineStr">
        <is>
          <t>Prescreening</t>
        </is>
      </c>
      <c r="O266" s="68" t="inlineStr">
        <is>
          <t>High</t>
        </is>
      </c>
      <c r="P266" s="68" t="n">
        <v>0</v>
      </c>
      <c r="Q266" s="68" t="n">
        <v>0</v>
      </c>
      <c r="R266" s="68" t="n">
        <v>0</v>
      </c>
      <c r="S266" s="68" t="n">
        <v>0</v>
      </c>
      <c r="T266" s="68" t="n">
        <v>0</v>
      </c>
      <c r="U266" s="68" t="n">
        <v>1</v>
      </c>
      <c r="V266" s="68" t="n">
        <v>0</v>
      </c>
      <c r="W266" s="68" t="n">
        <v>1</v>
      </c>
      <c r="X266" s="68" t="n">
        <v>0</v>
      </c>
      <c r="Y266" s="68" t="n">
        <v>0</v>
      </c>
      <c r="Z266" s="68" t="n">
        <v>0</v>
      </c>
      <c r="AA266" s="68" t="n">
        <v>0</v>
      </c>
      <c r="AB266" s="140" t="n">
        <v>1</v>
      </c>
      <c r="AC266" s="68" t="n"/>
      <c r="AD266" s="68" t="n"/>
      <c r="AE266" s="68" t="n"/>
      <c r="AF266" s="68" t="n"/>
      <c r="AG266" s="68" t="n">
        <v>1</v>
      </c>
      <c r="AH266" s="68" t="n">
        <v>1</v>
      </c>
      <c r="AI266" s="67" t="n"/>
      <c r="AJ266" s="140" t="n"/>
      <c r="AK266" s="140" t="n"/>
      <c r="AL266" s="67" t="inlineStr">
        <is>
          <t>Algoritmo principal no explícito o fuera del codebook; Confirmar algoritmo principal en full-text</t>
        </is>
      </c>
      <c r="AM266" s="68" t="inlineStr">
        <is>
          <t>RA</t>
        </is>
      </c>
      <c r="AN266" s="68" t="inlineStr">
        <is>
          <t>Tomado completo desde archivo RA según asignación</t>
        </is>
      </c>
      <c r="AO266" s="68" t="n">
        <v>0</v>
      </c>
    </row>
    <row r="267" ht="28" customHeight="1">
      <c r="A267" s="138" t="n">
        <v>266</v>
      </c>
      <c r="B267" s="138" t="n">
        <v>288</v>
      </c>
      <c r="C267" s="68" t="inlineStr">
        <is>
          <t>Revisor A</t>
        </is>
      </c>
      <c r="D267" s="68" t="inlineStr">
        <is>
          <t>RA</t>
        </is>
      </c>
      <c r="E267" s="138" t="n">
        <v>2022</v>
      </c>
      <c r="F267" s="68" t="inlineStr">
        <is>
          <t>Señales fisiológicas</t>
        </is>
      </c>
      <c r="G267" s="68" t="inlineStr">
        <is>
          <t>Machine Learning</t>
        </is>
      </c>
      <c r="H267" s="68" t="inlineStr">
        <is>
          <t>https://doi.org/10.1007/s10803-021-05179-2</t>
        </is>
      </c>
      <c r="I267" s="67" t="inlineStr">
        <is>
          <t>Identifying Autism with Head Movement Features by Implementing Machine Learning Algorithms</t>
        </is>
      </c>
      <c r="J267" s="68"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s="68" t="inlineStr">
        <is>
          <t>Supervised</t>
        </is>
      </c>
      <c r="L267" s="68" t="inlineStr">
        <is>
          <t>Decision Tree</t>
        </is>
      </c>
      <c r="M267" s="68" t="inlineStr">
        <is>
          <t>Classification (ASD vs control / multi-class)</t>
        </is>
      </c>
      <c r="N267" s="68" t="inlineStr">
        <is>
          <t>Screening</t>
        </is>
      </c>
      <c r="O267" s="68" t="inlineStr">
        <is>
          <t>High</t>
        </is>
      </c>
      <c r="P267" s="68" t="n">
        <v>0</v>
      </c>
      <c r="Q267" s="68" t="n">
        <v>0</v>
      </c>
      <c r="R267" s="68" t="n">
        <v>1</v>
      </c>
      <c r="S267" s="68" t="n">
        <v>0</v>
      </c>
      <c r="T267" s="68" t="n">
        <v>0</v>
      </c>
      <c r="U267" s="68" t="n">
        <v>0</v>
      </c>
      <c r="V267" s="68" t="n">
        <v>0</v>
      </c>
      <c r="W267" s="68" t="n">
        <v>0</v>
      </c>
      <c r="X267" s="68" t="n">
        <v>1</v>
      </c>
      <c r="Y267" s="68" t="n">
        <v>1</v>
      </c>
      <c r="Z267" s="68" t="n">
        <v>0</v>
      </c>
      <c r="AA267" s="68" t="n">
        <v>0</v>
      </c>
      <c r="AB267" s="140" t="n">
        <v>1</v>
      </c>
      <c r="AC267" s="68" t="n"/>
      <c r="AD267" s="68" t="n"/>
      <c r="AE267" s="68" t="n"/>
      <c r="AF267" s="68" t="n"/>
      <c r="AG267" s="68" t="n">
        <v>1</v>
      </c>
      <c r="AH267" s="68" t="n">
        <v>1</v>
      </c>
      <c r="AI267" s="67" t="n"/>
      <c r="AJ267" s="140" t="n"/>
      <c r="AK267" s="140" t="n"/>
      <c r="AL267" s="67" t="inlineStr">
        <is>
          <t>Algoritmo principal no explícito o fuera del codebook; Confirmar algoritmo principal en full-text</t>
        </is>
      </c>
      <c r="AM267" s="68" t="inlineStr">
        <is>
          <t>RA</t>
        </is>
      </c>
      <c r="AN267" s="68" t="inlineStr">
        <is>
          <t>Tomado completo desde archivo RA según asignación</t>
        </is>
      </c>
      <c r="AO267" s="68" t="n">
        <v>0</v>
      </c>
    </row>
    <row r="268" ht="28" customHeight="1">
      <c r="A268" s="138" t="n">
        <v>267</v>
      </c>
      <c r="B268" s="138" t="n">
        <v>289</v>
      </c>
      <c r="C268" s="68" t="inlineStr">
        <is>
          <t>Revisor A</t>
        </is>
      </c>
      <c r="D268" s="68" t="inlineStr">
        <is>
          <t>RA</t>
        </is>
      </c>
      <c r="E268" s="138" t="n">
        <v>2019</v>
      </c>
      <c r="F268" s="68" t="inlineStr">
        <is>
          <t>No especificado</t>
        </is>
      </c>
      <c r="G268" s="68" t="inlineStr">
        <is>
          <t>Machine Learning</t>
        </is>
      </c>
      <c r="H268" s="68" t="inlineStr">
        <is>
          <t>https://doi.org/10.1016/j.neuro.2018.11.015</t>
        </is>
      </c>
      <c r="I268" s="67" t="inlineStr">
        <is>
          <t>Increased serum levels of macrophage migration inhibitory factor in autism spectrum disorders</t>
        </is>
      </c>
      <c r="J268" s="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s="68" t="inlineStr">
        <is>
          <t>Supervised</t>
        </is>
      </c>
      <c r="L268" s="68" t="inlineStr">
        <is>
          <t>Logistic Regression</t>
        </is>
      </c>
      <c r="M268" s="68" t="inlineStr">
        <is>
          <t>Regression (score / severity / risk)</t>
        </is>
      </c>
      <c r="N268" s="68" t="inlineStr">
        <is>
          <t>Diagnosis</t>
        </is>
      </c>
      <c r="O268" s="68" t="inlineStr">
        <is>
          <t>High</t>
        </is>
      </c>
      <c r="P268" s="68" t="n">
        <v>0</v>
      </c>
      <c r="Q268" s="68" t="n">
        <v>0</v>
      </c>
      <c r="R268" s="68" t="n">
        <v>0</v>
      </c>
      <c r="S268" s="68" t="n">
        <v>0</v>
      </c>
      <c r="T268" s="68" t="n">
        <v>0</v>
      </c>
      <c r="U268" s="68" t="n">
        <v>1</v>
      </c>
      <c r="V268" s="68" t="n">
        <v>0</v>
      </c>
      <c r="W268" s="68" t="n">
        <v>0</v>
      </c>
      <c r="X268" s="68" t="n">
        <v>0</v>
      </c>
      <c r="Y268" s="68" t="n">
        <v>1</v>
      </c>
      <c r="Z268" s="68" t="n">
        <v>0</v>
      </c>
      <c r="AA268" s="68" t="n">
        <v>0</v>
      </c>
      <c r="AB268" s="140" t="n">
        <v>0</v>
      </c>
      <c r="AC268" s="68" t="n"/>
      <c r="AD268" s="68" t="n"/>
      <c r="AE268" s="68" t="n"/>
      <c r="AF268" s="68" t="n"/>
      <c r="AG268" s="68" t="n">
        <v>1</v>
      </c>
      <c r="AH268" s="68" t="n">
        <v>1</v>
      </c>
      <c r="AI268" s="67" t="n"/>
      <c r="AJ268" s="140" t="n"/>
      <c r="AK268" s="140" t="n"/>
      <c r="AL268" s="67" t="inlineStr">
        <is>
          <t>Etapa clínica no clara</t>
        </is>
      </c>
      <c r="AM268" s="68" t="inlineStr">
        <is>
          <t>RA</t>
        </is>
      </c>
      <c r="AN268" s="68" t="inlineStr">
        <is>
          <t>Tomado completo desde archivo RA según asignación</t>
        </is>
      </c>
      <c r="AO268" s="68" t="n">
        <v>0</v>
      </c>
    </row>
    <row r="269" ht="28" customHeight="1">
      <c r="A269" s="138" t="n">
        <v>268</v>
      </c>
      <c r="B269" s="138" t="n">
        <v>290</v>
      </c>
      <c r="C269" s="68" t="inlineStr">
        <is>
          <t>Revisor B</t>
        </is>
      </c>
      <c r="D269" s="68" t="n"/>
      <c r="E269" s="138" t="n">
        <v>2025</v>
      </c>
      <c r="F269" s="68" t="inlineStr">
        <is>
          <t>No especificado</t>
        </is>
      </c>
      <c r="G269" s="68" t="inlineStr">
        <is>
          <t>Deep Learning</t>
        </is>
      </c>
      <c r="H269" s="68" t="inlineStr">
        <is>
          <t>https://doi.org/10.1021/acs.jcim.5c00134</t>
        </is>
      </c>
      <c r="I269" s="67" t="inlineStr">
        <is>
          <t>Machine Learning and Structural Dynamics-Based Approach to Reveal Molecular Mechanism of PTEN Missense Mutations Shared by Cancer and Autism Spectrum Disorder</t>
        </is>
      </c>
      <c r="J269" s="68"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s="68" t="inlineStr">
        <is>
          <t>Supervised</t>
        </is>
      </c>
      <c r="L269" s="68" t="inlineStr">
        <is>
          <t>Not clear</t>
        </is>
      </c>
      <c r="M269" s="68" t="inlineStr">
        <is>
          <t>Classification (binary/multi-class; incl. ASD vs control)/ multi-class)</t>
        </is>
      </c>
      <c r="N269" s="68" t="n"/>
      <c r="O269" s="68" t="inlineStr">
        <is>
          <t>high</t>
        </is>
      </c>
      <c r="P269" s="68" t="n">
        <v>1</v>
      </c>
      <c r="Q269" s="68" t="n">
        <v>1</v>
      </c>
      <c r="R269" s="68" t="n">
        <v>0</v>
      </c>
      <c r="S269" s="68" t="n">
        <v>0</v>
      </c>
      <c r="T269" s="68" t="n">
        <v>0</v>
      </c>
      <c r="U269" s="68" t="n">
        <v>0</v>
      </c>
      <c r="V269" s="68" t="n">
        <v>0</v>
      </c>
      <c r="W269" s="68" t="n">
        <v>0</v>
      </c>
      <c r="X269" s="68" t="n">
        <v>0</v>
      </c>
      <c r="Y269" s="68" t="n">
        <v>0</v>
      </c>
      <c r="Z269" s="68" t="n">
        <v>0</v>
      </c>
      <c r="AA269" s="68" t="n">
        <v>0</v>
      </c>
      <c r="AB269" s="140" t="n">
        <v>0</v>
      </c>
      <c r="AC269" s="68" t="n">
        <v>0</v>
      </c>
      <c r="AD269" s="68" t="n">
        <v>0</v>
      </c>
      <c r="AE269" s="68" t="n">
        <v>0</v>
      </c>
      <c r="AF269" s="68" t="n">
        <v>0</v>
      </c>
      <c r="AG269" s="68" t="n">
        <v>0</v>
      </c>
      <c r="AH269" s="68" t="n">
        <v>2</v>
      </c>
      <c r="AI269" s="67" t="n">
        <v>0</v>
      </c>
      <c r="AJ269" s="140" t="n">
        <v>0</v>
      </c>
      <c r="AK269" s="140" t="n">
        <v>0</v>
      </c>
      <c r="AL269" s="67" t="n"/>
      <c r="AM269" s="68" t="inlineStr">
        <is>
          <t>RB</t>
        </is>
      </c>
      <c r="AN269" s="68" t="inlineStr">
        <is>
          <t>Tomado completo desde archivo RB según asignación</t>
        </is>
      </c>
      <c r="AO269" s="68" t="n">
        <v>0</v>
      </c>
    </row>
    <row r="270" ht="28" customHeight="1">
      <c r="A270" s="138" t="n">
        <v>269</v>
      </c>
      <c r="B270" s="138" t="n">
        <v>291</v>
      </c>
      <c r="C270" s="68" t="inlineStr">
        <is>
          <t>Revisor B</t>
        </is>
      </c>
      <c r="D270" s="68" t="n"/>
      <c r="E270" s="138" t="n">
        <v>2025</v>
      </c>
      <c r="F270" s="68" t="inlineStr">
        <is>
          <t>Señales fisiológicas</t>
        </is>
      </c>
      <c r="G270" s="68" t="inlineStr">
        <is>
          <t>Deep Learning</t>
        </is>
      </c>
      <c r="H270" s="68" t="inlineStr">
        <is>
          <t>https://doi.org/10.1016/j.brainresbull.2025.111290</t>
        </is>
      </c>
      <c r="I270" s="67" t="inlineStr">
        <is>
          <t>MCDGLN: Masked connection-based dynamic graph learning network for autism spectrum disorder</t>
        </is>
      </c>
      <c r="J270" s="68"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s="68" t="inlineStr">
        <is>
          <t>Supervised</t>
        </is>
      </c>
      <c r="L270" s="68" t="inlineStr">
        <is>
          <t>Other</t>
        </is>
      </c>
      <c r="M270" s="68" t="inlineStr">
        <is>
          <t>Classification (binary/multi-class; incl. ASD vs control)/ multi-class)</t>
        </is>
      </c>
      <c r="N270" s="68" t="inlineStr">
        <is>
          <t>Diagnosis</t>
        </is>
      </c>
      <c r="O270" s="68" t="inlineStr">
        <is>
          <t>medium</t>
        </is>
      </c>
      <c r="P270" s="68" t="n">
        <v>0</v>
      </c>
      <c r="Q270" s="68" t="n">
        <v>0</v>
      </c>
      <c r="R270" s="68" t="n">
        <v>0</v>
      </c>
      <c r="S270" s="68" t="n">
        <v>0</v>
      </c>
      <c r="T270" s="68" t="n">
        <v>0</v>
      </c>
      <c r="U270" s="68" t="n">
        <v>0</v>
      </c>
      <c r="V270" s="68" t="n">
        <v>0</v>
      </c>
      <c r="W270" s="68" t="n">
        <v>0</v>
      </c>
      <c r="X270" s="68" t="n">
        <v>0</v>
      </c>
      <c r="Y270" s="68" t="n">
        <v>0</v>
      </c>
      <c r="Z270" s="68" t="n">
        <v>1</v>
      </c>
      <c r="AA270" s="68" t="n">
        <v>0</v>
      </c>
      <c r="AB270" s="140" t="n">
        <v>0</v>
      </c>
      <c r="AC270" s="68" t="n">
        <v>0</v>
      </c>
      <c r="AD270" s="68" t="n">
        <v>0</v>
      </c>
      <c r="AE270" s="68" t="n">
        <v>0</v>
      </c>
      <c r="AF270" s="68" t="n">
        <v>0</v>
      </c>
      <c r="AG270" s="68" t="n">
        <v>1</v>
      </c>
      <c r="AH270" s="68" t="n">
        <v>0</v>
      </c>
      <c r="AI270" s="67" t="n">
        <v>0</v>
      </c>
      <c r="AJ270" s="140" t="n">
        <v>0</v>
      </c>
      <c r="AK270" s="140" t="n">
        <v>0</v>
      </c>
      <c r="AL270" s="67" t="inlineStr">
        <is>
          <t>Modelo explícitamente dinámico + máscara anti-ruido: “segments BOLD signals using sliding temporal windows… and… mask… reducing noise and pruning irrelevant links.” Además reportan dataset ABIDE-I “1035 subjects… 505 with ASD and 530 TD”</t>
        </is>
      </c>
      <c r="AM270" s="68" t="inlineStr">
        <is>
          <t>RB</t>
        </is>
      </c>
      <c r="AN270" s="68" t="inlineStr">
        <is>
          <t>Tomado completo desde archivo RB según asignación</t>
        </is>
      </c>
      <c r="AO270" s="68" t="n">
        <v>0</v>
      </c>
    </row>
    <row r="271" ht="28" customHeight="1">
      <c r="A271" s="138" t="n">
        <v>270</v>
      </c>
      <c r="B271" s="138" t="n">
        <v>292</v>
      </c>
      <c r="C271" s="68" t="inlineStr">
        <is>
          <t>Revisor A</t>
        </is>
      </c>
      <c r="D271" s="68" t="inlineStr">
        <is>
          <t>RA</t>
        </is>
      </c>
      <c r="E271" s="138" t="n">
        <v>2015</v>
      </c>
      <c r="F271" s="68" t="inlineStr">
        <is>
          <t>No especificado</t>
        </is>
      </c>
      <c r="G271" s="68" t="inlineStr">
        <is>
          <t>Híbrido</t>
        </is>
      </c>
      <c r="H271" s="68" t="inlineStr">
        <is>
          <t>https://doi.org/10.1186/1755-8794-8-S1-S7</t>
        </is>
      </c>
      <c r="I271" s="67" t="inlineStr">
        <is>
          <t>Performance of case-control rare copy number variation annotation in classification of autism</t>
        </is>
      </c>
      <c r="J271" s="68"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s="68" t="inlineStr">
        <is>
          <t>Supervised</t>
        </is>
      </c>
      <c r="L271" s="68" t="inlineStr">
        <is>
          <t>Random Forest</t>
        </is>
      </c>
      <c r="M271" s="68" t="inlineStr">
        <is>
          <t>Classification (ASD vs control / multi-class)</t>
        </is>
      </c>
      <c r="N271" s="68" t="inlineStr">
        <is>
          <t>Diagnosis</t>
        </is>
      </c>
      <c r="O271" s="68" t="inlineStr">
        <is>
          <t>High</t>
        </is>
      </c>
      <c r="P271" s="68" t="n">
        <v>0</v>
      </c>
      <c r="Q271" s="68" t="n">
        <v>0</v>
      </c>
      <c r="R271" s="68" t="n">
        <v>0</v>
      </c>
      <c r="S271" s="68" t="n">
        <v>0</v>
      </c>
      <c r="T271" s="68" t="n">
        <v>0</v>
      </c>
      <c r="U271" s="68" t="n">
        <v>1</v>
      </c>
      <c r="V271" s="68" t="n">
        <v>0</v>
      </c>
      <c r="W271" s="68" t="n">
        <v>0</v>
      </c>
      <c r="X271" s="68" t="n">
        <v>0</v>
      </c>
      <c r="Y271" s="68" t="n">
        <v>1</v>
      </c>
      <c r="Z271" s="68" t="n">
        <v>0</v>
      </c>
      <c r="AA271" s="68" t="n">
        <v>0</v>
      </c>
      <c r="AB271" s="140" t="n">
        <v>0</v>
      </c>
      <c r="AC271" s="68" t="n"/>
      <c r="AD271" s="68" t="n"/>
      <c r="AE271" s="68" t="n"/>
      <c r="AF271" s="68" t="n"/>
      <c r="AG271" s="68" t="n">
        <v>0</v>
      </c>
      <c r="AH271" s="68" t="n">
        <v>1</v>
      </c>
      <c r="AI271" s="67" t="n"/>
      <c r="AJ271" s="140" t="n"/>
      <c r="AK271" s="140" t="n"/>
      <c r="AL271" s="67" t="inlineStr">
        <is>
          <t>Clasificación basada en rare CNV; conditional inference forest rinde mejor.</t>
        </is>
      </c>
      <c r="AM271" s="68" t="inlineStr">
        <is>
          <t>RA</t>
        </is>
      </c>
      <c r="AN271" s="68" t="inlineStr">
        <is>
          <t>Tomado completo desde archivo RA según asignación</t>
        </is>
      </c>
      <c r="AO271" s="68" t="n">
        <v>0</v>
      </c>
    </row>
    <row r="272" ht="28" customHeight="1">
      <c r="A272" s="138" t="n">
        <v>271</v>
      </c>
      <c r="B272" s="138" t="n">
        <v>293</v>
      </c>
      <c r="C272" s="68" t="inlineStr">
        <is>
          <t>Revisor B</t>
        </is>
      </c>
      <c r="D272" s="68" t="n"/>
      <c r="E272" s="138" t="n">
        <v>2018</v>
      </c>
      <c r="F272" s="68" t="inlineStr">
        <is>
          <t>Imagen</t>
        </is>
      </c>
      <c r="G272" s="68" t="inlineStr">
        <is>
          <t>Deep Learning</t>
        </is>
      </c>
      <c r="H272" s="68" t="inlineStr">
        <is>
          <t>https://doi.org/10.1126/SCIROBOTICS.AAO6760</t>
        </is>
      </c>
      <c r="I272" s="67" t="inlineStr">
        <is>
          <t>Personalized machine learning for robot perception of affect and engagement in autism therapy</t>
        </is>
      </c>
      <c r="J272" s="68"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s="68" t="inlineStr">
        <is>
          <t>Supervised</t>
        </is>
      </c>
      <c r="L272" s="68" t="inlineStr">
        <is>
          <t>Other</t>
        </is>
      </c>
      <c r="M272" s="68" t="inlineStr">
        <is>
          <t>Regression (score / severity / risk)</t>
        </is>
      </c>
      <c r="N272" s="68" t="inlineStr">
        <is>
          <t>Monitoring/intervention</t>
        </is>
      </c>
      <c r="O272" s="68" t="inlineStr">
        <is>
          <t>high</t>
        </is>
      </c>
      <c r="P272" s="68" t="n">
        <v>1</v>
      </c>
      <c r="Q272" s="68" t="n">
        <v>0</v>
      </c>
      <c r="R272" s="68" t="n">
        <v>0</v>
      </c>
      <c r="S272" s="68" t="n">
        <v>0</v>
      </c>
      <c r="T272" s="68" t="n">
        <v>0</v>
      </c>
      <c r="U272" s="68" t="n">
        <v>1</v>
      </c>
      <c r="V272" s="68" t="n">
        <v>0</v>
      </c>
      <c r="W272" s="68" t="n">
        <v>0</v>
      </c>
      <c r="X272" s="68" t="n">
        <v>0</v>
      </c>
      <c r="Y272" s="68" t="n">
        <v>0</v>
      </c>
      <c r="Z272" s="68" t="n">
        <v>1</v>
      </c>
      <c r="AA272" s="68" t="n">
        <v>0</v>
      </c>
      <c r="AB272" s="140" t="n">
        <v>1</v>
      </c>
      <c r="AC272" s="68" t="n">
        <v>0</v>
      </c>
      <c r="AD272" s="68" t="n">
        <v>0</v>
      </c>
      <c r="AE272" s="68" t="n">
        <v>0</v>
      </c>
      <c r="AF272" s="68" t="n">
        <v>0</v>
      </c>
      <c r="AG272" s="68" t="n">
        <v>1</v>
      </c>
      <c r="AH272" s="68" t="n">
        <v>2</v>
      </c>
      <c r="AI272" s="67" t="n">
        <v>0</v>
      </c>
      <c r="AJ272" s="140" t="n">
        <v>0</v>
      </c>
      <c r="AK272" s="140" t="n">
        <v>0</v>
      </c>
      <c r="AL272" s="67" t="n"/>
      <c r="AM272" s="68" t="inlineStr">
        <is>
          <t>RB</t>
        </is>
      </c>
      <c r="AN272" s="68" t="inlineStr">
        <is>
          <t>Tomado completo desde archivo RB según asignación</t>
        </is>
      </c>
      <c r="AO272" s="68" t="n">
        <v>0</v>
      </c>
    </row>
    <row r="273" ht="28" customHeight="1">
      <c r="A273" s="138" t="n">
        <v>272</v>
      </c>
      <c r="B273" s="138" t="n">
        <v>295</v>
      </c>
      <c r="C273" s="68" t="inlineStr">
        <is>
          <t>Revisor B</t>
        </is>
      </c>
      <c r="D273" s="68" t="n"/>
      <c r="E273" s="138" t="n">
        <v>2018</v>
      </c>
      <c r="F273" s="68" t="inlineStr">
        <is>
          <t>No especificado</t>
        </is>
      </c>
      <c r="G273" s="68" t="inlineStr">
        <is>
          <t>Machine Learning</t>
        </is>
      </c>
      <c r="H273" s="68" t="inlineStr">
        <is>
          <t>https://doi.org/10.1007/s10803-018-3509-x</t>
        </is>
      </c>
      <c r="I273" s="67" t="inlineStr">
        <is>
          <t>Prediction of Autism at 3 Years from Behavioural and Developmental Measures in High-Risk Infants: A Longitudinal Cross-Domain Classifier Analysis</t>
        </is>
      </c>
      <c r="J273" s="68"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s="68" t="inlineStr">
        <is>
          <t>Supervised</t>
        </is>
      </c>
      <c r="L273" s="68" t="inlineStr">
        <is>
          <t>SVM</t>
        </is>
      </c>
      <c r="M273" s="68" t="inlineStr">
        <is>
          <t>Classification (binary/multi-class; incl. ASD vs control)/ multi-class)</t>
        </is>
      </c>
      <c r="N273" s="68" t="inlineStr">
        <is>
          <t>Prognosis</t>
        </is>
      </c>
      <c r="O273" s="68" t="inlineStr">
        <is>
          <t>medium</t>
        </is>
      </c>
      <c r="P273" s="68" t="n">
        <v>1</v>
      </c>
      <c r="Q273" s="68" t="n">
        <v>1</v>
      </c>
      <c r="R273" s="68" t="n">
        <v>0</v>
      </c>
      <c r="S273" s="68" t="n">
        <v>0</v>
      </c>
      <c r="T273" s="68" t="n">
        <v>0</v>
      </c>
      <c r="U273" s="68" t="n">
        <v>0</v>
      </c>
      <c r="V273" s="68" t="n">
        <v>0</v>
      </c>
      <c r="W273" s="68" t="n">
        <v>0</v>
      </c>
      <c r="X273" s="68" t="n">
        <v>0</v>
      </c>
      <c r="Y273" s="68" t="n">
        <v>0</v>
      </c>
      <c r="Z273" s="68" t="n">
        <v>0</v>
      </c>
      <c r="AA273" s="68" t="n">
        <v>0</v>
      </c>
      <c r="AB273" s="140" t="n">
        <v>1</v>
      </c>
      <c r="AC273" s="68" t="n">
        <v>0</v>
      </c>
      <c r="AD273" s="68" t="n">
        <v>0</v>
      </c>
      <c r="AE273" s="68" t="n">
        <v>0</v>
      </c>
      <c r="AF273" s="68" t="n">
        <v>0</v>
      </c>
      <c r="AG273" s="68" t="n">
        <v>0</v>
      </c>
      <c r="AH273" s="68" t="n">
        <v>2</v>
      </c>
      <c r="AI273" s="67" t="n">
        <v>0</v>
      </c>
      <c r="AJ273" s="140" t="n">
        <v>0</v>
      </c>
      <c r="AK273" s="140" t="n">
        <v>0</v>
      </c>
      <c r="AL273" s="67" t="inlineStr">
        <is>
          <t>No es “ASD vs control poblacional”, sino predicción dentro del grupo de alto riesgo: “Low-risk controls were excluded… our main aim… predicting ASD outcome among HR siblings.”</t>
        </is>
      </c>
      <c r="AM273" s="68" t="inlineStr">
        <is>
          <t>RB</t>
        </is>
      </c>
      <c r="AN273" s="68" t="inlineStr">
        <is>
          <t>Tomado completo desde archivo RB según asignación</t>
        </is>
      </c>
      <c r="AO273" s="68" t="n">
        <v>0</v>
      </c>
    </row>
    <row r="274" ht="28" customHeight="1">
      <c r="A274" s="138" t="n">
        <v>273</v>
      </c>
      <c r="B274" s="138" t="n">
        <v>296</v>
      </c>
      <c r="C274" s="68" t="inlineStr">
        <is>
          <t>Revisor B</t>
        </is>
      </c>
      <c r="D274" s="68" t="n"/>
      <c r="E274" s="138" t="n">
        <v>2024</v>
      </c>
      <c r="F274" s="68" t="inlineStr">
        <is>
          <t>Señales fisiológicas</t>
        </is>
      </c>
      <c r="G274" s="68" t="inlineStr">
        <is>
          <t>Deep Learning</t>
        </is>
      </c>
      <c r="H274" s="68" t="inlineStr">
        <is>
          <t>https://doi.org/10.1016/j.heliyon.2024.e34245</t>
        </is>
      </c>
      <c r="I274" s="67" t="inlineStr">
        <is>
          <t>STDCformer: Spatial-temporal dual-path cross-attention model for fMRI-based autism spectrum disorder identification</t>
        </is>
      </c>
      <c r="J274" s="68"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s="68" t="inlineStr">
        <is>
          <t>Supervised</t>
        </is>
      </c>
      <c r="L274" s="68" t="inlineStr">
        <is>
          <t>Transformer</t>
        </is>
      </c>
      <c r="M274" s="68" t="inlineStr">
        <is>
          <t>Classification (binary/multi-class; incl. ASD vs control)/ multi-class)</t>
        </is>
      </c>
      <c r="N274" s="68" t="inlineStr">
        <is>
          <t>Diagnosis</t>
        </is>
      </c>
      <c r="O274" s="68" t="inlineStr">
        <is>
          <t>high</t>
        </is>
      </c>
      <c r="P274" s="68" t="n">
        <v>0</v>
      </c>
      <c r="Q274" s="68" t="n">
        <v>0</v>
      </c>
      <c r="R274" s="68" t="n">
        <v>0</v>
      </c>
      <c r="S274" s="68" t="n">
        <v>0</v>
      </c>
      <c r="T274" s="68" t="n">
        <v>1</v>
      </c>
      <c r="U274" s="68" t="n">
        <v>0</v>
      </c>
      <c r="V274" s="68" t="n">
        <v>0</v>
      </c>
      <c r="W274" s="68" t="n">
        <v>0</v>
      </c>
      <c r="X274" s="68" t="n">
        <v>0</v>
      </c>
      <c r="Y274" s="68" t="n">
        <v>0</v>
      </c>
      <c r="Z274" s="68" t="n">
        <v>0</v>
      </c>
      <c r="AA274" s="68" t="n">
        <v>1</v>
      </c>
      <c r="AB274" s="140" t="n">
        <v>0</v>
      </c>
      <c r="AC274" s="68" t="n">
        <v>0</v>
      </c>
      <c r="AD274" s="68" t="n">
        <v>0</v>
      </c>
      <c r="AE274" s="68" t="n">
        <v>0</v>
      </c>
      <c r="AF274" s="68" t="n">
        <v>0</v>
      </c>
      <c r="AG274" s="68" t="n">
        <v>1</v>
      </c>
      <c r="AH274" s="68" t="n">
        <v>1</v>
      </c>
      <c r="AI274" s="67" t="n">
        <v>0</v>
      </c>
      <c r="AJ274" s="140" t="n">
        <v>0</v>
      </c>
      <c r="AK274" s="140" t="n">
        <v>0</v>
      </c>
      <c r="AL274" s="67" t="inlineStr">
        <is>
          <t>arquitectura híbrida: embedding temporal con “LSTM” y embedding espacial con “GAT”, integrados con “dual-path cross-attention” y “2D convolution” en el feed-forward.</t>
        </is>
      </c>
      <c r="AM274" s="68" t="inlineStr">
        <is>
          <t>RB</t>
        </is>
      </c>
      <c r="AN274" s="68" t="inlineStr">
        <is>
          <t>Tomado completo desde archivo RB según asignación</t>
        </is>
      </c>
      <c r="AO274" s="68" t="n">
        <v>0</v>
      </c>
    </row>
    <row r="275" ht="28" customHeight="1">
      <c r="A275" s="138" t="n">
        <v>274</v>
      </c>
      <c r="B275" s="138" t="n">
        <v>298</v>
      </c>
      <c r="C275" s="68" t="inlineStr">
        <is>
          <t>Revisor B</t>
        </is>
      </c>
      <c r="D275" s="68" t="n"/>
      <c r="E275" s="138" t="n">
        <v>2021</v>
      </c>
      <c r="F275" s="68" t="inlineStr">
        <is>
          <t>Imagen</t>
        </is>
      </c>
      <c r="G275" s="68" t="inlineStr">
        <is>
          <t>Deep Learning</t>
        </is>
      </c>
      <c r="H275" s="68" t="inlineStr">
        <is>
          <t>https://doi.org/10.1016/j.biopsych.2021.02.931</t>
        </is>
      </c>
      <c r="I275" s="67" t="inlineStr">
        <is>
          <t>Three Distinct Neuroanatomical Subtypes of Autism Spectrum Disorder, Revealed via Machine Learning, and Their Similarities With Schizophrenia Subtypes</t>
        </is>
      </c>
      <c r="J275" s="68"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s="68" t="inlineStr">
        <is>
          <t>Semi-supervised</t>
        </is>
      </c>
      <c r="L275" s="68" t="inlineStr">
        <is>
          <t>Other</t>
        </is>
      </c>
      <c r="M275" s="68" t="inlineStr">
        <is>
          <t>Clustering / subtyping</t>
        </is>
      </c>
      <c r="N275" s="68" t="n"/>
      <c r="O275" s="68" t="inlineStr">
        <is>
          <t>low</t>
        </is>
      </c>
      <c r="P275" s="68" t="n">
        <v>0</v>
      </c>
      <c r="Q275" s="68" t="n">
        <v>0</v>
      </c>
      <c r="R275" s="68" t="n">
        <v>0</v>
      </c>
      <c r="S275" s="68" t="n">
        <v>0</v>
      </c>
      <c r="T275" s="68" t="n">
        <v>0</v>
      </c>
      <c r="U275" s="68" t="n">
        <v>0</v>
      </c>
      <c r="V275" s="68" t="n">
        <v>0</v>
      </c>
      <c r="W275" s="68" t="n">
        <v>0</v>
      </c>
      <c r="X275" s="68" t="n">
        <v>0</v>
      </c>
      <c r="Y275" s="68" t="n">
        <v>0</v>
      </c>
      <c r="Z275" s="68" t="n">
        <v>0</v>
      </c>
      <c r="AA275" s="68" t="n">
        <v>0</v>
      </c>
      <c r="AB275" s="140" t="n">
        <v>0</v>
      </c>
      <c r="AC275" s="68" t="n">
        <v>0</v>
      </c>
      <c r="AD275" s="68" t="n">
        <v>0</v>
      </c>
      <c r="AE275" s="68" t="n">
        <v>0</v>
      </c>
      <c r="AF275" s="68" t="n">
        <v>0</v>
      </c>
      <c r="AG275" s="68" t="n">
        <v>1</v>
      </c>
      <c r="AH275" s="68" t="n">
        <v>0</v>
      </c>
      <c r="AI275" s="67" t="n">
        <v>0</v>
      </c>
      <c r="AJ275" s="140" t="n">
        <v>0</v>
      </c>
      <c r="AK275" s="140" t="n">
        <v>0</v>
      </c>
      <c r="AL275" s="67" t="n"/>
      <c r="AM275" s="68" t="inlineStr">
        <is>
          <t>RB</t>
        </is>
      </c>
      <c r="AN275" s="68" t="inlineStr">
        <is>
          <t>Tomado completo desde archivo RB según asignación</t>
        </is>
      </c>
      <c r="AO275" s="68" t="n">
        <v>0</v>
      </c>
    </row>
    <row r="276" ht="28" customHeight="1">
      <c r="A276" s="138" t="n">
        <v>275</v>
      </c>
      <c r="B276" s="138" t="n">
        <v>299</v>
      </c>
      <c r="C276" s="68" t="inlineStr">
        <is>
          <t>Revisor B</t>
        </is>
      </c>
      <c r="D276" s="68" t="n"/>
      <c r="E276" s="138" t="n">
        <v>2025</v>
      </c>
      <c r="F276" s="68" t="inlineStr">
        <is>
          <t>Imagen</t>
        </is>
      </c>
      <c r="G276" s="68" t="inlineStr">
        <is>
          <t>Deep Learning</t>
        </is>
      </c>
      <c r="H276" s="68" t="inlineStr">
        <is>
          <t>https://doi.org/10.1111/JNE.70092</t>
        </is>
      </c>
      <c r="I276" s="67" t="inlineStr">
        <is>
          <t>Three-dimensional quantification of oxytocin neurons in the hypothalamic paraventricular nucleus reveals sex- and subregion-specific differences in two genetic mouse models of autism</t>
        </is>
      </c>
      <c r="J276" s="68"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s="68" t="n"/>
      <c r="L276" s="68" t="n"/>
      <c r="M276" s="68" t="n"/>
      <c r="N276" s="68" t="n"/>
      <c r="O276" s="68" t="n"/>
      <c r="P276" s="68" t="n"/>
      <c r="Q276" s="68" t="n"/>
      <c r="R276" s="68" t="n"/>
      <c r="S276" s="68" t="n"/>
      <c r="T276" s="68" t="n"/>
      <c r="U276" s="68" t="n"/>
      <c r="V276" s="68" t="n"/>
      <c r="W276" s="68" t="n"/>
      <c r="X276" s="68" t="n"/>
      <c r="Y276" s="68" t="n"/>
      <c r="Z276" s="68" t="n"/>
      <c r="AA276" s="68" t="n"/>
      <c r="AB276" s="140" t="n">
        <v>0</v>
      </c>
      <c r="AC276" s="68" t="n">
        <v>0</v>
      </c>
      <c r="AD276" s="68" t="n">
        <v>0</v>
      </c>
      <c r="AE276" s="68" t="n">
        <v>0</v>
      </c>
      <c r="AF276" s="68" t="n">
        <v>0</v>
      </c>
      <c r="AG276" s="68" t="n"/>
      <c r="AH276" s="68" t="n"/>
      <c r="AI276" s="67" t="n"/>
      <c r="AJ276" s="140" t="n">
        <v>0</v>
      </c>
      <c r="AK276" s="140" t="n"/>
      <c r="AL276" s="67" t="inlineStr">
        <is>
          <t>Sin señal explícita Q3 en título/abstract.</t>
        </is>
      </c>
      <c r="AM276" s="68" t="inlineStr">
        <is>
          <t>RA_fallback</t>
        </is>
      </c>
      <c r="AN276" s="68" t="inlineStr">
        <is>
          <t>Fallback a RA porque el ID no está en RB</t>
        </is>
      </c>
      <c r="AO276" s="68" t="n">
        <v>1</v>
      </c>
    </row>
    <row r="277" ht="28" customHeight="1">
      <c r="A277" s="138" t="n">
        <v>276</v>
      </c>
      <c r="B277" s="138" t="n">
        <v>300</v>
      </c>
      <c r="C277" s="68" t="inlineStr">
        <is>
          <t>Revisor A</t>
        </is>
      </c>
      <c r="D277" s="68" t="inlineStr">
        <is>
          <t>RA</t>
        </is>
      </c>
      <c r="E277" s="138" t="n">
        <v>2024</v>
      </c>
      <c r="F277" s="68" t="inlineStr">
        <is>
          <t>Señales fisiológicas</t>
        </is>
      </c>
      <c r="G277" s="68" t="inlineStr">
        <is>
          <t>No especificado</t>
        </is>
      </c>
      <c r="H277" s="68" t="inlineStr">
        <is>
          <t>https://doi.org/10.1007/978-3-031-62273-1_36</t>
        </is>
      </c>
      <c r="I277" s="67" t="inlineStr">
        <is>
          <t>Application of Speech Signal for Early Screening of Children with Autism Spectrum Disorder</t>
        </is>
      </c>
      <c r="J277" s="68"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s="68" t="inlineStr">
        <is>
          <t>Supervised</t>
        </is>
      </c>
      <c r="L277" s="68" t="inlineStr">
        <is>
          <t>Other / Not clear</t>
        </is>
      </c>
      <c r="M277" s="68" t="inlineStr">
        <is>
          <t>Classification (ASD vs control / multi-class)</t>
        </is>
      </c>
      <c r="N277" s="68" t="inlineStr">
        <is>
          <t>Screening</t>
        </is>
      </c>
      <c r="O277" s="68" t="inlineStr">
        <is>
          <t>Medium</t>
        </is>
      </c>
      <c r="P277" s="68" t="n">
        <v>0</v>
      </c>
      <c r="Q277" s="68" t="n">
        <v>0</v>
      </c>
      <c r="R277" s="68" t="n">
        <v>0</v>
      </c>
      <c r="S277" s="68" t="n">
        <v>1</v>
      </c>
      <c r="T277" s="68" t="n">
        <v>0</v>
      </c>
      <c r="U277" s="68" t="n">
        <v>0</v>
      </c>
      <c r="V277" s="68" t="n">
        <v>0</v>
      </c>
      <c r="W277" s="68" t="n">
        <v>0</v>
      </c>
      <c r="X277" s="68" t="n">
        <v>1</v>
      </c>
      <c r="Y277" s="68" t="n">
        <v>0</v>
      </c>
      <c r="Z277" s="68" t="n">
        <v>0</v>
      </c>
      <c r="AA277" s="68" t="n">
        <v>0</v>
      </c>
      <c r="AB277" s="140" t="n">
        <v>1</v>
      </c>
      <c r="AC277" s="68" t="n">
        <v>0</v>
      </c>
      <c r="AD277" s="68" t="n">
        <v>0</v>
      </c>
      <c r="AE277" s="68" t="n">
        <v>0</v>
      </c>
      <c r="AF277" s="68" t="n">
        <v>0</v>
      </c>
      <c r="AG277" s="68" t="n">
        <v>1</v>
      </c>
      <c r="AH277" s="68" t="n">
        <v>1</v>
      </c>
      <c r="AI277" s="67" t="n"/>
      <c r="AJ277" s="140" t="n"/>
      <c r="AK277" s="140" t="n"/>
      <c r="AL277" s="67" t="inlineStr">
        <is>
          <t>Sin señal explícita Q3 en título/abstract.</t>
        </is>
      </c>
      <c r="AM277" s="68" t="inlineStr">
        <is>
          <t>RA</t>
        </is>
      </c>
      <c r="AN277" s="68" t="inlineStr">
        <is>
          <t>Tomado completo desde archivo RA según asignación</t>
        </is>
      </c>
      <c r="AO277" s="68" t="n">
        <v>1</v>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AX277"/>
  <sheetViews>
    <sheetView showGridLines="0" workbookViewId="0">
      <selection activeCell="A1" sqref="A1"/>
    </sheetView>
  </sheetViews>
  <sheetFormatPr baseColWidth="8" defaultRowHeight="15"/>
  <cols>
    <col width="14" customWidth="1" min="1" max="1"/>
    <col width="14" customWidth="1" min="2" max="2"/>
    <col width="18" customWidth="1" min="3" max="3"/>
    <col width="18" customWidth="1" min="4" max="4"/>
    <col width="9" customWidth="1" min="5" max="5"/>
    <col width="24" customWidth="1" min="6" max="6"/>
    <col width="24" customWidth="1" min="7" max="7"/>
    <col width="34" customWidth="1" min="8" max="8"/>
    <col width="48" customWidth="1" min="9" max="9"/>
    <col width="68" customWidth="1" min="10" max="10"/>
    <col width="24" customWidth="1" min="11" max="11"/>
    <col width="24" customWidth="1" min="12" max="12"/>
    <col width="24" customWidth="1" min="13" max="13"/>
    <col width="2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8" customWidth="1" min="23" max="23"/>
    <col width="28" customWidth="1" min="24" max="24"/>
    <col width="28" customWidth="1" min="25" max="25"/>
    <col width="28" customWidth="1" min="26" max="26"/>
    <col width="28" customWidth="1" min="27" max="27"/>
    <col width="68" customWidth="1" min="28" max="28"/>
    <col width="18" customWidth="1" min="29" max="29"/>
    <col width="18" customWidth="1" min="30" max="30"/>
    <col width="18" customWidth="1" min="31" max="31"/>
    <col width="34" customWidth="1" min="32" max="32"/>
    <col width="18" customWidth="1" min="33" max="33"/>
    <col width="34" customWidth="1" min="34" max="34"/>
    <col width="44" customWidth="1" min="35" max="35"/>
    <col width="18" customWidth="1" min="36" max="36"/>
    <col width="18" customWidth="1" min="37" max="37"/>
    <col width="44" customWidth="1" min="38" max="38"/>
    <col width="34" customWidth="1" min="39" max="39"/>
    <col width="34"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4" customWidth="1" min="48" max="48"/>
    <col width="28" customWidth="1" min="49" max="49"/>
    <col width="18" customWidth="1" min="50" max="50"/>
  </cols>
  <sheetData>
    <row r="1" ht="38" customHeight="1">
      <c r="A1" s="35" t="inlineStr">
        <is>
          <t>paper_order</t>
        </is>
      </c>
      <c r="B1" s="36" t="inlineStr">
        <is>
          <t>study_id</t>
        </is>
      </c>
      <c r="C1" s="36" t="inlineStr">
        <is>
          <t>assigned_to</t>
        </is>
      </c>
      <c r="D1" s="36" t="inlineStr">
        <is>
          <t>coder</t>
        </is>
      </c>
      <c r="E1" s="36" t="inlineStr">
        <is>
          <t>year</t>
        </is>
      </c>
      <c r="F1" s="36" t="inlineStr">
        <is>
          <t>modalidad</t>
        </is>
      </c>
      <c r="G1" s="36" t="inlineStr">
        <is>
          <t>tipo_IA</t>
        </is>
      </c>
      <c r="H1" s="36" t="inlineStr">
        <is>
          <t>doi</t>
        </is>
      </c>
      <c r="I1" s="36" t="inlineStr">
        <is>
          <t>title</t>
        </is>
      </c>
      <c r="J1" s="36" t="inlineStr">
        <is>
          <t>abstract</t>
        </is>
      </c>
      <c r="K1" s="36" t="inlineStr">
        <is>
          <t>learning_paradigm</t>
        </is>
      </c>
      <c r="L1" s="36" t="inlineStr">
        <is>
          <t>AI_algorithm_main</t>
        </is>
      </c>
      <c r="M1" s="36" t="inlineStr">
        <is>
          <t>AI_task_type</t>
        </is>
      </c>
      <c r="N1" s="36" t="inlineStr">
        <is>
          <t>stage_primary</t>
        </is>
      </c>
      <c r="O1" s="36" t="inlineStr">
        <is>
          <t>confidence</t>
        </is>
      </c>
      <c r="P1" s="36" t="inlineStr">
        <is>
          <t>ds_neuroimaging</t>
        </is>
      </c>
      <c r="Q1" s="36" t="inlineStr">
        <is>
          <t>ds_physiological</t>
        </is>
      </c>
      <c r="R1" s="36" t="inlineStr">
        <is>
          <t>ds_behavioral_video</t>
        </is>
      </c>
      <c r="S1" s="36" t="inlineStr">
        <is>
          <t>ds_voice_audio</t>
        </is>
      </c>
      <c r="T1" s="36" t="inlineStr">
        <is>
          <t>ds_structured_records</t>
        </is>
      </c>
      <c r="U1" s="36" t="inlineStr">
        <is>
          <t>ds_other_biological</t>
        </is>
      </c>
      <c r="V1" s="36" t="inlineStr">
        <is>
          <t>ds_other</t>
        </is>
      </c>
      <c r="W1" s="36" t="inlineStr">
        <is>
          <t>stage_prescreening</t>
        </is>
      </c>
      <c r="X1" s="36" t="inlineStr">
        <is>
          <t>stage_screening</t>
        </is>
      </c>
      <c r="Y1" s="36" t="inlineStr">
        <is>
          <t>stage_diagnosis</t>
        </is>
      </c>
      <c r="Z1" s="36" t="inlineStr">
        <is>
          <t>stage_prognosis</t>
        </is>
      </c>
      <c r="AA1" s="36" t="inlineStr">
        <is>
          <t>stage_monitoring_intervention</t>
        </is>
      </c>
      <c r="AB1" s="36" t="inlineStr">
        <is>
          <t>q2_candidate_abstract</t>
        </is>
      </c>
      <c r="AC1" s="36" t="inlineStr">
        <is>
          <t>q3_external_validation_signal</t>
        </is>
      </c>
      <c r="AD1" s="36" t="inlineStr">
        <is>
          <t>q3_explainability_signal</t>
        </is>
      </c>
      <c r="AE1" s="36" t="inlineStr">
        <is>
          <t>q3_multisite_signal</t>
        </is>
      </c>
      <c r="AF1" s="36" t="inlineStr">
        <is>
          <t>q3_multisource_strategy_signal</t>
        </is>
      </c>
      <c r="AG1" s="36" t="inlineStr">
        <is>
          <t>needs_full_text_check</t>
        </is>
      </c>
      <c r="AH1" s="36" t="inlineStr">
        <is>
          <t>n_data_sources</t>
        </is>
      </c>
      <c r="AI1" s="36" t="inlineStr">
        <is>
          <t>ds_other_notes</t>
        </is>
      </c>
      <c r="AJ1" s="36" t="inlineStr">
        <is>
          <t>q2_candidate_terms</t>
        </is>
      </c>
      <c r="AK1" s="36" t="inlineStr">
        <is>
          <t>q3_candidate_terms</t>
        </is>
      </c>
      <c r="AL1" s="36" t="inlineStr">
        <is>
          <t>notes_coding</t>
        </is>
      </c>
      <c r="AM1" s="36" t="inlineStr">
        <is>
          <t>source_selected</t>
        </is>
      </c>
      <c r="AN1" s="36" t="inlineStr">
        <is>
          <t>source_rule</t>
        </is>
      </c>
      <c r="AO1" s="36" t="inlineStr">
        <is>
          <t>q3_completed_manual_19</t>
        </is>
      </c>
      <c r="AP1" s="36" t="inlineStr">
        <is>
          <t>q3_cross_site_robustness_signal</t>
        </is>
      </c>
      <c r="AQ1" s="36" t="inlineStr">
        <is>
          <t>q3_multisite_dataset_signal</t>
        </is>
      </c>
      <c r="AR1" s="36" t="inlineStr">
        <is>
          <t>q3_internal_validation_signal</t>
        </is>
      </c>
      <c r="AS1" s="36" t="inlineStr">
        <is>
          <t>q3_prospective_evaluation_signal</t>
        </is>
      </c>
      <c r="AT1" s="36" t="inlineStr">
        <is>
          <t>q3_xai_strict_signal</t>
        </is>
      </c>
      <c r="AU1" s="36" t="inlineStr">
        <is>
          <t>q3_xai_partial_signal</t>
        </is>
      </c>
      <c r="AV1" s="36" t="inlineStr">
        <is>
          <t>q3_multisource_data_signal</t>
        </is>
      </c>
      <c r="AW1" s="36" t="inlineStr">
        <is>
          <t>rq3_final_status</t>
        </is>
      </c>
      <c r="AX1" s="37" t="inlineStr">
        <is>
          <t>rq3_zero_interpretation</t>
        </is>
      </c>
    </row>
    <row r="2" ht="28" customHeight="1">
      <c r="A2" s="138" t="n">
        <v>1</v>
      </c>
      <c r="B2" s="138" t="n">
        <v>1</v>
      </c>
      <c r="C2" s="68" t="inlineStr">
        <is>
          <t>Revisor B</t>
        </is>
      </c>
      <c r="D2" s="68" t="n"/>
      <c r="E2" s="138" t="n">
        <v>2025</v>
      </c>
      <c r="F2" s="68" t="inlineStr">
        <is>
          <t>No especificado</t>
        </is>
      </c>
      <c r="G2" s="68" t="inlineStr">
        <is>
          <t>Machine Learning</t>
        </is>
      </c>
      <c r="H2" s="68" t="inlineStr">
        <is>
          <t>https://doi.org/10.1109/ACCESS.2025.3586314</t>
        </is>
      </c>
      <c r="I2" s="67" t="inlineStr">
        <is>
          <t>A Clinically Interpretable Approach for Early Detection of Autism Using Machine Learning With Explainable AI</t>
        </is>
      </c>
      <c r="J2" s="68"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s="68" t="inlineStr">
        <is>
          <t>Supervised</t>
        </is>
      </c>
      <c r="L2" s="68" t="inlineStr">
        <is>
          <t>Random Forest</t>
        </is>
      </c>
      <c r="M2" s="68" t="inlineStr">
        <is>
          <t>Classification (ASD vs control / multi-class)</t>
        </is>
      </c>
      <c r="N2" s="68" t="inlineStr">
        <is>
          <t>Prescreening</t>
        </is>
      </c>
      <c r="O2" s="68" t="inlineStr">
        <is>
          <t>high</t>
        </is>
      </c>
      <c r="P2" s="68" t="n">
        <v>0</v>
      </c>
      <c r="Q2" s="68" t="n">
        <v>0</v>
      </c>
      <c r="R2" s="68" t="n">
        <v>0</v>
      </c>
      <c r="S2" s="68" t="n">
        <v>0</v>
      </c>
      <c r="T2" s="68" t="n">
        <v>1</v>
      </c>
      <c r="U2" s="68" t="n">
        <v>0</v>
      </c>
      <c r="V2" s="68" t="n">
        <v>0</v>
      </c>
      <c r="W2" s="68" t="n">
        <v>1</v>
      </c>
      <c r="X2" s="68" t="n">
        <v>1</v>
      </c>
      <c r="Y2" s="68" t="n">
        <v>1</v>
      </c>
      <c r="Z2" s="68" t="n">
        <v>1</v>
      </c>
      <c r="AA2" s="68" t="n">
        <v>1</v>
      </c>
      <c r="AB2" s="140" t="n">
        <v>1</v>
      </c>
      <c r="AC2" s="68" t="n">
        <v>0</v>
      </c>
      <c r="AD2" s="68" t="n">
        <v>1</v>
      </c>
      <c r="AE2" s="68" t="n">
        <v>0</v>
      </c>
      <c r="AF2" s="68" t="n">
        <v>0</v>
      </c>
      <c r="AG2" s="68" t="n">
        <v>1</v>
      </c>
      <c r="AH2" s="68" t="n">
        <v>1</v>
      </c>
      <c r="AI2" s="67" t="n">
        <v>0</v>
      </c>
      <c r="AJ2" s="140" t="n">
        <v>1</v>
      </c>
      <c r="AK2" s="140" t="inlineStr">
        <is>
          <t>explainability_or_interpretability; internal_validation_only</t>
        </is>
      </c>
      <c r="AL2" s="67" t="inlineStr">
        <is>
          <t>“Comparative ML study: Naive Bayes, SVM, Random Forest; RF best; explainability via SHAP; 5-fold CV.”</t>
        </is>
      </c>
      <c r="AM2" s="68" t="inlineStr">
        <is>
          <t>RB</t>
        </is>
      </c>
      <c r="AN2" s="68" t="inlineStr">
        <is>
          <t>Tomado completo desde archivo RB según asignación</t>
        </is>
      </c>
      <c r="AO2" s="68" t="n">
        <v>0</v>
      </c>
      <c r="AP2" s="68" t="n">
        <v>0</v>
      </c>
      <c r="AQ2" s="68" t="n">
        <v>0</v>
      </c>
      <c r="AR2" s="68" t="n">
        <v>1</v>
      </c>
      <c r="AS2" s="68" t="n">
        <v>0</v>
      </c>
      <c r="AT2" s="68" t="n">
        <v>1</v>
      </c>
      <c r="AU2" s="68" t="n">
        <v>0</v>
      </c>
      <c r="AV2" s="68" t="n">
        <v>0</v>
      </c>
      <c r="AW2" s="67" t="inlineStr">
        <is>
          <t>finalized_from_available_evidence</t>
        </is>
      </c>
      <c r="AX2" s="68" t="inlineStr">
        <is>
          <t>0 means no reported evidence in title/abstract/notes/coding; it is not proof of true absence.</t>
        </is>
      </c>
    </row>
    <row r="3" ht="28" customHeight="1">
      <c r="A3" s="138" t="n">
        <v>2</v>
      </c>
      <c r="B3" s="138" t="n">
        <v>2</v>
      </c>
      <c r="C3" s="68" t="inlineStr">
        <is>
          <t>Revisor A</t>
        </is>
      </c>
      <c r="D3" s="68" t="inlineStr">
        <is>
          <t>RA</t>
        </is>
      </c>
      <c r="E3" s="138" t="n">
        <v>2015</v>
      </c>
      <c r="F3" s="68" t="inlineStr">
        <is>
          <t>No especificado</t>
        </is>
      </c>
      <c r="G3" s="68" t="inlineStr">
        <is>
          <t>Machine Learning</t>
        </is>
      </c>
      <c r="H3" s="68" t="inlineStr">
        <is>
          <t>https://doi.org/10.1038/tp.2015.7</t>
        </is>
      </c>
      <c r="I3" s="67" t="inlineStr">
        <is>
          <t>Searching for a minimal set of behaviors for autism detection through feature selection-based machine learning</t>
        </is>
      </c>
      <c r="J3" s="68"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s="68" t="inlineStr">
        <is>
          <t>Supervised</t>
        </is>
      </c>
      <c r="L3" s="68" t="inlineStr">
        <is>
          <t>Other / Not clear</t>
        </is>
      </c>
      <c r="M3" s="68" t="inlineStr">
        <is>
          <t>Classification (ASD vs control / multi-class)</t>
        </is>
      </c>
      <c r="N3" s="68" t="inlineStr">
        <is>
          <t>Screening</t>
        </is>
      </c>
      <c r="O3" s="68" t="inlineStr">
        <is>
          <t>Medium</t>
        </is>
      </c>
      <c r="P3" s="68" t="n">
        <v>0</v>
      </c>
      <c r="Q3" s="68" t="n">
        <v>0</v>
      </c>
      <c r="R3" s="68" t="n">
        <v>0</v>
      </c>
      <c r="S3" s="68" t="n">
        <v>0</v>
      </c>
      <c r="T3" s="68" t="n">
        <v>1</v>
      </c>
      <c r="U3" s="68" t="n">
        <v>0</v>
      </c>
      <c r="V3" s="68" t="n">
        <v>0</v>
      </c>
      <c r="W3" s="68" t="n">
        <v>0</v>
      </c>
      <c r="X3" s="68" t="n">
        <v>1</v>
      </c>
      <c r="Y3" s="68" t="n">
        <v>0</v>
      </c>
      <c r="Z3" s="68" t="n">
        <v>0</v>
      </c>
      <c r="AA3" s="68" t="n">
        <v>0</v>
      </c>
      <c r="AB3" s="140" t="n">
        <v>1</v>
      </c>
      <c r="AC3" s="68" t="n">
        <v>0</v>
      </c>
      <c r="AD3" s="68" t="n">
        <v>1</v>
      </c>
      <c r="AE3" s="68" t="n">
        <v>0</v>
      </c>
      <c r="AF3" s="68" t="n">
        <v>0</v>
      </c>
      <c r="AG3" s="68" t="n">
        <v>1</v>
      </c>
      <c r="AH3" s="68" t="n">
        <v>1</v>
      </c>
      <c r="AI3" s="67" t="n"/>
      <c r="AJ3" s="140" t="n"/>
      <c r="AK3" s="140" t="inlineStr">
        <is>
          <t>explainability_or_interpretability</t>
        </is>
      </c>
      <c r="AL3" s="67" t="inlineStr">
        <is>
          <t>Usa ADOS/ítems conductuales para detección/cribado; algoritmo principal no explícito.</t>
        </is>
      </c>
      <c r="AM3" s="68" t="inlineStr">
        <is>
          <t>RA</t>
        </is>
      </c>
      <c r="AN3" s="68" t="inlineStr">
        <is>
          <t>Tomado completo desde archivo RA según asignación</t>
        </is>
      </c>
      <c r="AO3" s="68" t="n">
        <v>0</v>
      </c>
      <c r="AP3" s="68" t="n">
        <v>0</v>
      </c>
      <c r="AQ3" s="68" t="n">
        <v>0</v>
      </c>
      <c r="AR3" s="68" t="n">
        <v>0</v>
      </c>
      <c r="AS3" s="68" t="n">
        <v>0</v>
      </c>
      <c r="AT3" s="68" t="n">
        <v>0</v>
      </c>
      <c r="AU3" s="68" t="n">
        <v>1</v>
      </c>
      <c r="AV3" s="68" t="n">
        <v>0</v>
      </c>
      <c r="AW3" s="67" t="inlineStr">
        <is>
          <t>finalized_from_available_evidence</t>
        </is>
      </c>
      <c r="AX3" s="68" t="inlineStr">
        <is>
          <t>0 means no reported evidence in title/abstract/notes/coding; it is not proof of true absence.</t>
        </is>
      </c>
    </row>
    <row r="4" ht="28" customHeight="1">
      <c r="A4" s="138" t="n">
        <v>3</v>
      </c>
      <c r="B4" s="138" t="n">
        <v>3</v>
      </c>
      <c r="C4" s="68" t="inlineStr">
        <is>
          <t>Revisor A</t>
        </is>
      </c>
      <c r="D4" s="68" t="inlineStr">
        <is>
          <t>RA</t>
        </is>
      </c>
      <c r="E4" s="138" t="n">
        <v>2023</v>
      </c>
      <c r="F4" s="68" t="inlineStr">
        <is>
          <t>No especificado</t>
        </is>
      </c>
      <c r="G4" s="68" t="inlineStr">
        <is>
          <t>Deep Learning</t>
        </is>
      </c>
      <c r="H4" s="68" t="inlineStr">
        <is>
          <t>https://doi.org/10.1016/j.jprot.2023.104872</t>
        </is>
      </c>
      <c r="I4" s="67" t="inlineStr">
        <is>
          <t>The use of data independent acquisition based proteomic analysis and machine learning to reveal potential biomarkers for autism spectrum disorder</t>
        </is>
      </c>
      <c r="J4" s="68"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s="68" t="inlineStr">
        <is>
          <t>Supervised</t>
        </is>
      </c>
      <c r="L4" s="68" t="inlineStr">
        <is>
          <t>Other / Not clear</t>
        </is>
      </c>
      <c r="M4" s="68" t="inlineStr">
        <is>
          <t>Classification (ASD vs control / multi-class)</t>
        </is>
      </c>
      <c r="N4" s="68" t="inlineStr">
        <is>
          <t>Diagnosis</t>
        </is>
      </c>
      <c r="O4" s="68" t="inlineStr">
        <is>
          <t>Medium</t>
        </is>
      </c>
      <c r="P4" s="68" t="n">
        <v>0</v>
      </c>
      <c r="Q4" s="68" t="n">
        <v>0</v>
      </c>
      <c r="R4" s="68" t="n">
        <v>0</v>
      </c>
      <c r="S4" s="68" t="n">
        <v>0</v>
      </c>
      <c r="T4" s="68" t="n">
        <v>0</v>
      </c>
      <c r="U4" s="68" t="n">
        <v>1</v>
      </c>
      <c r="V4" s="68" t="n">
        <v>0</v>
      </c>
      <c r="W4" s="68" t="n">
        <v>0</v>
      </c>
      <c r="X4" s="68" t="n">
        <v>0</v>
      </c>
      <c r="Y4" s="68" t="n">
        <v>1</v>
      </c>
      <c r="Z4" s="68" t="n">
        <v>0</v>
      </c>
      <c r="AA4" s="68" t="n">
        <v>0</v>
      </c>
      <c r="AB4" s="140" t="n">
        <v>1</v>
      </c>
      <c r="AC4" s="68" t="n">
        <v>1</v>
      </c>
      <c r="AD4" s="68" t="n">
        <v>0</v>
      </c>
      <c r="AE4" s="68" t="n">
        <v>0</v>
      </c>
      <c r="AF4" s="68" t="n">
        <v>0</v>
      </c>
      <c r="AG4" s="68" t="n">
        <v>1</v>
      </c>
      <c r="AH4" s="68" t="n">
        <v>1</v>
      </c>
      <c r="AI4" s="67" t="n"/>
      <c r="AJ4" s="140" t="n"/>
      <c r="AK4" s="140" t="inlineStr">
        <is>
          <t>external_validation</t>
        </is>
      </c>
      <c r="AL4" s="67" t="inlineStr">
        <is>
          <t>Biomarcadores proteómicos en plasma para discriminar ASD vs controles; algoritmo ML no especificado.</t>
        </is>
      </c>
      <c r="AM4" s="68" t="inlineStr">
        <is>
          <t>RA</t>
        </is>
      </c>
      <c r="AN4" s="68" t="inlineStr">
        <is>
          <t>Tomado completo desde archivo RA según asignación</t>
        </is>
      </c>
      <c r="AO4" s="68" t="n">
        <v>0</v>
      </c>
      <c r="AP4" s="68" t="n">
        <v>0</v>
      </c>
      <c r="AQ4" s="68" t="n">
        <v>0</v>
      </c>
      <c r="AR4" s="68" t="n">
        <v>0</v>
      </c>
      <c r="AS4" s="68" t="n">
        <v>0</v>
      </c>
      <c r="AT4" s="68" t="n">
        <v>0</v>
      </c>
      <c r="AU4" s="68" t="n">
        <v>0</v>
      </c>
      <c r="AV4" s="68" t="n">
        <v>0</v>
      </c>
      <c r="AW4" s="67" t="inlineStr">
        <is>
          <t>finalized_from_available_evidence</t>
        </is>
      </c>
      <c r="AX4" s="68" t="inlineStr">
        <is>
          <t>0 means no reported evidence in title/abstract/notes/coding; it is not proof of true absence.</t>
        </is>
      </c>
    </row>
    <row r="5" ht="28" customHeight="1">
      <c r="A5" s="138" t="n">
        <v>4</v>
      </c>
      <c r="B5" s="138" t="n">
        <v>4</v>
      </c>
      <c r="C5" s="68" t="inlineStr">
        <is>
          <t>Revisor B</t>
        </is>
      </c>
      <c r="D5" s="68" t="n"/>
      <c r="E5" s="138" t="n">
        <v>2025</v>
      </c>
      <c r="F5" s="68" t="inlineStr">
        <is>
          <t>No especificado</t>
        </is>
      </c>
      <c r="G5" s="68" t="inlineStr">
        <is>
          <t>Deep Learning</t>
        </is>
      </c>
      <c r="H5" s="68" t="inlineStr">
        <is>
          <t>https://doi.org/10.1007/978-981-96-3942-7_18</t>
        </is>
      </c>
      <c r="I5" s="67" t="inlineStr">
        <is>
          <t>Cognitive Disorder Detection Used for Early Autism Screening Using Deep Learning</t>
        </is>
      </c>
      <c r="J5" s="68"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s="68" t="inlineStr">
        <is>
          <t>Supervised</t>
        </is>
      </c>
      <c r="L5" s="68" t="inlineStr">
        <is>
          <t>MLP</t>
        </is>
      </c>
      <c r="M5" s="68" t="inlineStr">
        <is>
          <t>Classification (ASD vs control / multi-class)</t>
        </is>
      </c>
      <c r="N5" s="68" t="inlineStr">
        <is>
          <t>Diagnosis</t>
        </is>
      </c>
      <c r="O5" s="68" t="inlineStr">
        <is>
          <t>high</t>
        </is>
      </c>
      <c r="P5" s="68" t="n">
        <v>0</v>
      </c>
      <c r="Q5" s="68" t="n">
        <v>0</v>
      </c>
      <c r="R5" s="68" t="n">
        <v>0</v>
      </c>
      <c r="S5" s="68" t="n">
        <v>0</v>
      </c>
      <c r="T5" s="68" t="n">
        <v>0</v>
      </c>
      <c r="U5" s="68" t="n">
        <v>1</v>
      </c>
      <c r="V5" s="68" t="n">
        <v>0</v>
      </c>
      <c r="W5" s="68" t="n">
        <v>0</v>
      </c>
      <c r="X5" s="68" t="n">
        <v>0</v>
      </c>
      <c r="Y5" s="68" t="n">
        <v>1</v>
      </c>
      <c r="Z5" s="68" t="n">
        <v>0</v>
      </c>
      <c r="AA5" s="68" t="n">
        <v>1</v>
      </c>
      <c r="AB5" s="140" t="n">
        <v>1</v>
      </c>
      <c r="AC5" s="68" t="n">
        <v>0</v>
      </c>
      <c r="AD5" s="68" t="n">
        <v>0</v>
      </c>
      <c r="AE5" s="68" t="n">
        <v>0</v>
      </c>
      <c r="AF5" s="68" t="n">
        <v>0</v>
      </c>
      <c r="AG5" s="68" t="n">
        <v>1</v>
      </c>
      <c r="AH5" s="68" t="n">
        <v>1</v>
      </c>
      <c r="AI5" s="67" t="n">
        <v>0</v>
      </c>
      <c r="AJ5" s="140" t="n">
        <v>1</v>
      </c>
      <c r="AK5" s="140" t="inlineStr">
        <is>
          <t>none_reported</t>
        </is>
      </c>
      <c r="AL5" s="67" t="inlineStr">
        <is>
          <t>Classification task; target label not consistently described (cognitive disorder/MiCD vs ‘early autism screening</t>
        </is>
      </c>
      <c r="AM5" s="68" t="inlineStr">
        <is>
          <t>RB</t>
        </is>
      </c>
      <c r="AN5" s="68" t="inlineStr">
        <is>
          <t>Tomado completo desde archivo RB según asignación</t>
        </is>
      </c>
      <c r="AO5" s="68" t="n">
        <v>0</v>
      </c>
      <c r="AP5" s="68" t="n">
        <v>0</v>
      </c>
      <c r="AQ5" s="68" t="n">
        <v>0</v>
      </c>
      <c r="AR5" s="68" t="n">
        <v>0</v>
      </c>
      <c r="AS5" s="68" t="n">
        <v>0</v>
      </c>
      <c r="AT5" s="68" t="n">
        <v>0</v>
      </c>
      <c r="AU5" s="68" t="n">
        <v>0</v>
      </c>
      <c r="AV5" s="68" t="n">
        <v>0</v>
      </c>
      <c r="AW5" s="67" t="inlineStr">
        <is>
          <t>finalized_from_available_evidence</t>
        </is>
      </c>
      <c r="AX5" s="68" t="inlineStr">
        <is>
          <t>0 means no reported evidence in title/abstract/notes/coding; it is not proof of true absence.</t>
        </is>
      </c>
    </row>
    <row r="6" ht="28" customHeight="1">
      <c r="A6" s="138" t="n">
        <v>5</v>
      </c>
      <c r="B6" s="138" t="n">
        <v>5</v>
      </c>
      <c r="C6" s="68" t="inlineStr">
        <is>
          <t>Revisor A</t>
        </is>
      </c>
      <c r="D6" s="68" t="inlineStr">
        <is>
          <t>RA</t>
        </is>
      </c>
      <c r="E6" s="138" t="n">
        <v>2014</v>
      </c>
      <c r="F6" s="68" t="inlineStr">
        <is>
          <t>No especificado</t>
        </is>
      </c>
      <c r="G6" s="68" t="inlineStr">
        <is>
          <t>Machine Learning</t>
        </is>
      </c>
      <c r="H6" s="68" t="inlineStr">
        <is>
          <t>https://doi.org/10.1371/journal.pone.0112445</t>
        </is>
      </c>
      <c r="I6" s="67" t="inlineStr">
        <is>
          <t>Metabolomics as a tool for discovery of biomarkers of autism spectrum disorder in the blood plasma of children</t>
        </is>
      </c>
      <c r="J6" s="68"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s="68" t="inlineStr">
        <is>
          <t>Supervised</t>
        </is>
      </c>
      <c r="L6" s="68" t="inlineStr">
        <is>
          <t>Other / Not clear</t>
        </is>
      </c>
      <c r="M6" s="68" t="inlineStr">
        <is>
          <t>Classification (ASD vs control / multi-class)</t>
        </is>
      </c>
      <c r="N6" s="68" t="inlineStr">
        <is>
          <t>Diagnosis</t>
        </is>
      </c>
      <c r="O6" s="68" t="inlineStr">
        <is>
          <t>Medium</t>
        </is>
      </c>
      <c r="P6" s="68" t="n">
        <v>0</v>
      </c>
      <c r="Q6" s="68" t="n">
        <v>0</v>
      </c>
      <c r="R6" s="68" t="n">
        <v>0</v>
      </c>
      <c r="S6" s="68" t="n">
        <v>0</v>
      </c>
      <c r="T6" s="68" t="n">
        <v>0</v>
      </c>
      <c r="U6" s="68" t="n">
        <v>1</v>
      </c>
      <c r="V6" s="68" t="n">
        <v>0</v>
      </c>
      <c r="W6" s="68" t="n">
        <v>0</v>
      </c>
      <c r="X6" s="68" t="n">
        <v>0</v>
      </c>
      <c r="Y6" s="68" t="n">
        <v>1</v>
      </c>
      <c r="Z6" s="68" t="n">
        <v>0</v>
      </c>
      <c r="AA6" s="68" t="n">
        <v>0</v>
      </c>
      <c r="AB6" s="140" t="n">
        <v>1</v>
      </c>
      <c r="AC6" s="68" t="n">
        <v>1</v>
      </c>
      <c r="AD6" s="68" t="n">
        <v>0</v>
      </c>
      <c r="AE6" s="68" t="n">
        <v>0</v>
      </c>
      <c r="AF6" s="68" t="n">
        <v>0</v>
      </c>
      <c r="AG6" s="68" t="n">
        <v>1</v>
      </c>
      <c r="AH6" s="68" t="n">
        <v>1</v>
      </c>
      <c r="AI6" s="67" t="n"/>
      <c r="AJ6" s="140" t="n"/>
      <c r="AK6" s="140" t="inlineStr">
        <is>
          <t>external_validation</t>
        </is>
      </c>
      <c r="AL6" s="67" t="inlineStr">
        <is>
          <t>Metabolómica plasmática para discriminar ASD vs controles; confirmar algoritmo principal en full-text.</t>
        </is>
      </c>
      <c r="AM6" s="68" t="inlineStr">
        <is>
          <t>RA</t>
        </is>
      </c>
      <c r="AN6" s="68" t="inlineStr">
        <is>
          <t>Tomado completo desde archivo RA según asignación</t>
        </is>
      </c>
      <c r="AO6" s="68" t="n">
        <v>0</v>
      </c>
      <c r="AP6" s="68" t="n">
        <v>0</v>
      </c>
      <c r="AQ6" s="68" t="n">
        <v>0</v>
      </c>
      <c r="AR6" s="68" t="n">
        <v>0</v>
      </c>
      <c r="AS6" s="68" t="n">
        <v>0</v>
      </c>
      <c r="AT6" s="68" t="n">
        <v>0</v>
      </c>
      <c r="AU6" s="68" t="n">
        <v>0</v>
      </c>
      <c r="AV6" s="68" t="n">
        <v>0</v>
      </c>
      <c r="AW6" s="67" t="inlineStr">
        <is>
          <t>finalized_from_available_evidence</t>
        </is>
      </c>
      <c r="AX6" s="68" t="inlineStr">
        <is>
          <t>0 means no reported evidence in title/abstract/notes/coding; it is not proof of true absence.</t>
        </is>
      </c>
    </row>
    <row r="7" ht="28" customHeight="1">
      <c r="A7" s="138" t="n">
        <v>6</v>
      </c>
      <c r="B7" s="138" t="n">
        <v>6</v>
      </c>
      <c r="C7" s="68" t="inlineStr">
        <is>
          <t>Revisor B</t>
        </is>
      </c>
      <c r="D7" s="68" t="n"/>
      <c r="E7" s="138" t="n">
        <v>2017</v>
      </c>
      <c r="F7" s="68" t="inlineStr">
        <is>
          <t>Imagen</t>
        </is>
      </c>
      <c r="G7" s="68" t="inlineStr">
        <is>
          <t>Machine Learning</t>
        </is>
      </c>
      <c r="H7" s="68" t="inlineStr">
        <is>
          <t>https://doi.org/10.1186/s13229-017-0180-6</t>
        </is>
      </c>
      <c r="I7" s="67" t="inlineStr">
        <is>
          <t>Sparsifying machine learning models identify stable subsets of predictive features for behavioral detection of autism</t>
        </is>
      </c>
      <c r="J7" s="68"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s="68" t="inlineStr">
        <is>
          <t>Supervised</t>
        </is>
      </c>
      <c r="L7" s="68" t="inlineStr">
        <is>
          <t>Logistic Regression</t>
        </is>
      </c>
      <c r="M7" s="68" t="inlineStr">
        <is>
          <t>Classification (ASD vs control / multi-class)</t>
        </is>
      </c>
      <c r="N7" s="68" t="inlineStr">
        <is>
          <t>Screening</t>
        </is>
      </c>
      <c r="O7" s="68" t="inlineStr">
        <is>
          <t>high</t>
        </is>
      </c>
      <c r="P7" s="68" t="n">
        <v>0</v>
      </c>
      <c r="Q7" s="68" t="n">
        <v>0</v>
      </c>
      <c r="R7" s="68" t="n">
        <v>0</v>
      </c>
      <c r="S7" s="68" t="n">
        <v>0</v>
      </c>
      <c r="T7" s="68" t="n">
        <v>1</v>
      </c>
      <c r="U7" s="68" t="n">
        <v>0</v>
      </c>
      <c r="V7" s="68" t="n">
        <v>0</v>
      </c>
      <c r="W7" s="68" t="n">
        <v>0</v>
      </c>
      <c r="X7" s="68" t="n">
        <v>1</v>
      </c>
      <c r="Y7" s="68" t="n">
        <v>1</v>
      </c>
      <c r="Z7" s="68" t="n">
        <v>1</v>
      </c>
      <c r="AA7" s="68" t="n">
        <v>1</v>
      </c>
      <c r="AB7" s="140" t="n">
        <v>1</v>
      </c>
      <c r="AC7" s="68" t="n">
        <v>0</v>
      </c>
      <c r="AD7" s="68" t="n">
        <v>1</v>
      </c>
      <c r="AE7" s="68" t="n">
        <v>0</v>
      </c>
      <c r="AF7" s="68" t="n">
        <v>0</v>
      </c>
      <c r="AG7" s="68" t="n">
        <v>1</v>
      </c>
      <c r="AH7" s="68" t="n">
        <v>1</v>
      </c>
      <c r="AI7" s="67" t="n">
        <v>0</v>
      </c>
      <c r="AJ7" s="140" t="n">
        <v>0</v>
      </c>
      <c r="AK7" s="140" t="inlineStr">
        <is>
          <t>explainability_or_interpretability; internal_validation_only</t>
        </is>
      </c>
      <c r="AL7" s="67" t="inlineStr">
        <is>
          <t>Comparative study (17 supervised models); sparse/regularized; interpretable candidates include Logistic Regression (L2) and Linear SVM (L1).</t>
        </is>
      </c>
      <c r="AM7" s="68" t="inlineStr">
        <is>
          <t>RB</t>
        </is>
      </c>
      <c r="AN7" s="68" t="inlineStr">
        <is>
          <t>Tomado completo desde archivo RB según asignación</t>
        </is>
      </c>
      <c r="AO7" s="68" t="n">
        <v>0</v>
      </c>
      <c r="AP7" s="68" t="n">
        <v>0</v>
      </c>
      <c r="AQ7" s="68" t="n">
        <v>0</v>
      </c>
      <c r="AR7" s="68" t="n">
        <v>1</v>
      </c>
      <c r="AS7" s="68" t="n">
        <v>0</v>
      </c>
      <c r="AT7" s="68" t="n">
        <v>0</v>
      </c>
      <c r="AU7" s="68" t="n">
        <v>1</v>
      </c>
      <c r="AV7" s="68" t="n">
        <v>0</v>
      </c>
      <c r="AW7" s="67" t="inlineStr">
        <is>
          <t>finalized_from_available_evidence</t>
        </is>
      </c>
      <c r="AX7" s="68" t="inlineStr">
        <is>
          <t>0 means no reported evidence in title/abstract/notes/coding; it is not proof of true absence.</t>
        </is>
      </c>
    </row>
    <row r="8" ht="28" customHeight="1">
      <c r="A8" s="138" t="n">
        <v>7</v>
      </c>
      <c r="B8" s="138" t="n">
        <v>7</v>
      </c>
      <c r="C8" s="68" t="inlineStr">
        <is>
          <t>Revisor A</t>
        </is>
      </c>
      <c r="D8" s="68" t="inlineStr">
        <is>
          <t>RA</t>
        </is>
      </c>
      <c r="E8" s="138" t="n">
        <v>2025</v>
      </c>
      <c r="F8" s="68" t="inlineStr">
        <is>
          <t>No especificado</t>
        </is>
      </c>
      <c r="G8" s="68" t="inlineStr">
        <is>
          <t>Deep Learning</t>
        </is>
      </c>
      <c r="H8" s="68" t="inlineStr">
        <is>
          <t>https://doi.org/10.1038/s41598-025-90216-8</t>
        </is>
      </c>
      <c r="I8" s="67" t="inlineStr">
        <is>
          <t>Transformer-based deep learning ensemble framework predicts autism spectrum disorder using health administrative and birth registry data</t>
        </is>
      </c>
      <c r="J8" s="6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s="68" t="inlineStr">
        <is>
          <t>Supervised</t>
        </is>
      </c>
      <c r="L8" s="68" t="inlineStr">
        <is>
          <t>Transformer</t>
        </is>
      </c>
      <c r="M8" s="68" t="inlineStr">
        <is>
          <t>Classification (ASD vs control / multi-class)</t>
        </is>
      </c>
      <c r="N8" s="68" t="inlineStr">
        <is>
          <t>Prescreening</t>
        </is>
      </c>
      <c r="O8" s="68" t="inlineStr">
        <is>
          <t>High</t>
        </is>
      </c>
      <c r="P8" s="68" t="n">
        <v>0</v>
      </c>
      <c r="Q8" s="68" t="n">
        <v>0</v>
      </c>
      <c r="R8" s="68" t="n">
        <v>0</v>
      </c>
      <c r="S8" s="68" t="n">
        <v>0</v>
      </c>
      <c r="T8" s="68" t="n">
        <v>1</v>
      </c>
      <c r="U8" s="68" t="n">
        <v>0</v>
      </c>
      <c r="V8" s="68" t="n">
        <v>0</v>
      </c>
      <c r="W8" s="68" t="n">
        <v>1</v>
      </c>
      <c r="X8" s="68" t="n">
        <v>1</v>
      </c>
      <c r="Y8" s="68" t="n">
        <v>0</v>
      </c>
      <c r="Z8" s="68" t="n">
        <v>0</v>
      </c>
      <c r="AA8" s="68" t="n">
        <v>0</v>
      </c>
      <c r="AB8" s="140" t="n">
        <v>1</v>
      </c>
      <c r="AC8" s="68" t="n">
        <v>0</v>
      </c>
      <c r="AD8" s="68" t="n">
        <v>1</v>
      </c>
      <c r="AE8" s="68" t="n">
        <v>0</v>
      </c>
      <c r="AF8" s="68" t="n">
        <v>0</v>
      </c>
      <c r="AG8" s="68" t="n">
        <v>0</v>
      </c>
      <c r="AH8" s="68" t="n">
        <v>1</v>
      </c>
      <c r="AI8" s="67" t="n"/>
      <c r="AJ8" s="140" t="n"/>
      <c r="AK8" s="140" t="inlineStr">
        <is>
          <t>explainability_or_interpretability</t>
        </is>
      </c>
      <c r="AL8" s="67" t="n"/>
      <c r="AM8" s="68" t="inlineStr">
        <is>
          <t>RA</t>
        </is>
      </c>
      <c r="AN8" s="68" t="inlineStr">
        <is>
          <t>Tomado completo desde archivo RA según asignación</t>
        </is>
      </c>
      <c r="AO8" s="68" t="n">
        <v>0</v>
      </c>
      <c r="AP8" s="68" t="n">
        <v>0</v>
      </c>
      <c r="AQ8" s="68" t="n">
        <v>0</v>
      </c>
      <c r="AR8" s="68" t="n">
        <v>0</v>
      </c>
      <c r="AS8" s="68" t="n">
        <v>0</v>
      </c>
      <c r="AT8" s="68" t="n">
        <v>1</v>
      </c>
      <c r="AU8" s="68" t="n">
        <v>0</v>
      </c>
      <c r="AV8" s="68" t="n">
        <v>0</v>
      </c>
      <c r="AW8" s="67" t="inlineStr">
        <is>
          <t>finalized_from_available_evidence</t>
        </is>
      </c>
      <c r="AX8" s="68" t="inlineStr">
        <is>
          <t>0 means no reported evidence in title/abstract/notes/coding; it is not proof of true absence.</t>
        </is>
      </c>
    </row>
    <row r="9" ht="28" customHeight="1">
      <c r="A9" s="138" t="n">
        <v>8</v>
      </c>
      <c r="B9" s="138" t="n">
        <v>8</v>
      </c>
      <c r="C9" s="68" t="inlineStr">
        <is>
          <t>Revisor B</t>
        </is>
      </c>
      <c r="D9" s="68" t="n"/>
      <c r="E9" s="138" t="n">
        <v>2024</v>
      </c>
      <c r="F9" s="68" t="inlineStr">
        <is>
          <t>Imagen</t>
        </is>
      </c>
      <c r="G9" s="68" t="inlineStr">
        <is>
          <t>Machine Learning</t>
        </is>
      </c>
      <c r="H9" s="68" t="inlineStr">
        <is>
          <t>https://doi.org/10.3390/s24237489</t>
        </is>
      </c>
      <c r="I9" s="67" t="inlineStr">
        <is>
          <t>A Closed-Loop Ear-Worn Wearable EEG System with Real-Time Passive Electrode Skin Impedance Measurement for Early Autism Detection †</t>
        </is>
      </c>
      <c r="J9" s="68"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s="68" t="inlineStr">
        <is>
          <t>Supervised</t>
        </is>
      </c>
      <c r="L9" s="68" t="inlineStr">
        <is>
          <t>MLP</t>
        </is>
      </c>
      <c r="M9" s="68" t="inlineStr">
        <is>
          <t>Classification (ASD vs control / multi-class)</t>
        </is>
      </c>
      <c r="N9" s="68" t="inlineStr">
        <is>
          <t>diagnosis</t>
        </is>
      </c>
      <c r="O9" s="68" t="inlineStr">
        <is>
          <t>high</t>
        </is>
      </c>
      <c r="P9" s="68" t="n">
        <v>0</v>
      </c>
      <c r="Q9" s="68" t="n">
        <v>0</v>
      </c>
      <c r="R9" s="68" t="n">
        <v>0</v>
      </c>
      <c r="S9" s="68" t="n">
        <v>1</v>
      </c>
      <c r="T9" s="68" t="n">
        <v>1</v>
      </c>
      <c r="U9" s="68" t="n">
        <v>0</v>
      </c>
      <c r="V9" s="68" t="n">
        <v>0</v>
      </c>
      <c r="W9" s="68" t="n">
        <v>0</v>
      </c>
      <c r="X9" s="68" t="n">
        <v>0</v>
      </c>
      <c r="Y9" s="68" t="n">
        <v>1</v>
      </c>
      <c r="Z9" s="68" t="n">
        <v>1</v>
      </c>
      <c r="AA9" s="68" t="n">
        <v>1</v>
      </c>
      <c r="AB9" s="140" t="n">
        <v>1</v>
      </c>
      <c r="AC9" s="68" t="n">
        <v>0</v>
      </c>
      <c r="AD9" s="68" t="n">
        <v>0</v>
      </c>
      <c r="AE9" s="68" t="n">
        <v>0</v>
      </c>
      <c r="AF9" s="68" t="n">
        <v>1</v>
      </c>
      <c r="AG9" s="68" t="n">
        <v>0</v>
      </c>
      <c r="AH9" s="68" t="n">
        <v>2</v>
      </c>
      <c r="AI9" s="67" t="n">
        <v>0</v>
      </c>
      <c r="AJ9" s="140" t="n">
        <v>0</v>
      </c>
      <c r="AK9" s="140" t="inlineStr">
        <is>
          <t>multisource_integration</t>
        </is>
      </c>
      <c r="AL9" s="67" t="n"/>
      <c r="AM9" s="68" t="inlineStr">
        <is>
          <t>RB</t>
        </is>
      </c>
      <c r="AN9" s="68" t="inlineStr">
        <is>
          <t>Tomado completo desde archivo RB según asignación</t>
        </is>
      </c>
      <c r="AO9" s="68" t="n">
        <v>0</v>
      </c>
      <c r="AP9" s="68" t="n">
        <v>0</v>
      </c>
      <c r="AQ9" s="68" t="n">
        <v>0</v>
      </c>
      <c r="AR9" s="68" t="n">
        <v>0</v>
      </c>
      <c r="AS9" s="68" t="n">
        <v>0</v>
      </c>
      <c r="AT9" s="68" t="n">
        <v>0</v>
      </c>
      <c r="AU9" s="68" t="n">
        <v>0</v>
      </c>
      <c r="AV9" s="68" t="n">
        <v>1</v>
      </c>
      <c r="AW9" s="67" t="inlineStr">
        <is>
          <t>finalized_from_available_evidence</t>
        </is>
      </c>
      <c r="AX9" s="68" t="inlineStr">
        <is>
          <t>0 means no reported evidence in title/abstract/notes/coding; it is not proof of true absence.</t>
        </is>
      </c>
    </row>
    <row r="10" ht="28" customHeight="1">
      <c r="A10" s="138" t="n">
        <v>9</v>
      </c>
      <c r="B10" s="138" t="n">
        <v>9</v>
      </c>
      <c r="C10" s="68" t="inlineStr">
        <is>
          <t>Revisor B</t>
        </is>
      </c>
      <c r="D10" s="68" t="n"/>
      <c r="E10" s="138" t="n">
        <v>2019</v>
      </c>
      <c r="F10" s="68" t="inlineStr">
        <is>
          <t>Audio · Voz</t>
        </is>
      </c>
      <c r="G10" s="68" t="inlineStr">
        <is>
          <t>Híbrido</t>
        </is>
      </c>
      <c r="H10" s="68" t="inlineStr">
        <is>
          <t>https://doi.org/10.1016/j.csl.2018.11.002</t>
        </is>
      </c>
      <c r="I10" s="67" t="inlineStr">
        <is>
          <t>An automated assessment framework for atypical prosody and stereotyped idiosyncratic phrases related to autism spectrum disorder</t>
        </is>
      </c>
      <c r="J10" s="68"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s="68" t="inlineStr">
        <is>
          <t>Supervised</t>
        </is>
      </c>
      <c r="L10" s="68" t="inlineStr">
        <is>
          <t>CNN</t>
        </is>
      </c>
      <c r="M10" s="68" t="inlineStr">
        <is>
          <t>Classification (ASD vs control / multi-class)</t>
        </is>
      </c>
      <c r="N10" s="68" t="inlineStr">
        <is>
          <t>diagnosis</t>
        </is>
      </c>
      <c r="O10" s="68" t="inlineStr">
        <is>
          <t>high</t>
        </is>
      </c>
      <c r="P10" s="68" t="n">
        <v>0</v>
      </c>
      <c r="Q10" s="68" t="n">
        <v>0</v>
      </c>
      <c r="R10" s="68" t="n">
        <v>0</v>
      </c>
      <c r="S10" s="68" t="n">
        <v>1</v>
      </c>
      <c r="T10" s="68" t="n">
        <v>0</v>
      </c>
      <c r="U10" s="68" t="n">
        <v>0</v>
      </c>
      <c r="V10" s="68" t="n">
        <v>0</v>
      </c>
      <c r="W10" s="68" t="n">
        <v>0</v>
      </c>
      <c r="X10" s="68" t="n">
        <v>0</v>
      </c>
      <c r="Y10" s="68" t="n">
        <v>1</v>
      </c>
      <c r="Z10" s="68" t="n">
        <v>0</v>
      </c>
      <c r="AA10" s="68" t="n">
        <v>0</v>
      </c>
      <c r="AB10" s="140" t="n">
        <v>1</v>
      </c>
      <c r="AC10" s="68" t="n">
        <v>0</v>
      </c>
      <c r="AD10" s="68" t="n">
        <v>0</v>
      </c>
      <c r="AE10" s="68" t="n">
        <v>0</v>
      </c>
      <c r="AF10" s="68" t="n">
        <v>0</v>
      </c>
      <c r="AG10" s="68" t="n">
        <v>0</v>
      </c>
      <c r="AH10" s="68" t="n">
        <v>1</v>
      </c>
      <c r="AI10" s="67" t="n">
        <v>0</v>
      </c>
      <c r="AJ10" s="140" t="n">
        <v>0</v>
      </c>
      <c r="AK10" s="140" t="inlineStr">
        <is>
          <t>internal_validation_only</t>
        </is>
      </c>
      <c r="AL10" s="67" t="inlineStr">
        <is>
          <t>“End-to-end models: CNN, RNN(BLSTM), CNN+RNN(GRU/LSTM) on spectrograms; baseline OpenSMILE+linear SVM; text task uses linear SVM with n-gram/dep-treebank/TF-IDF/LIWC; score-level fusion.</t>
        </is>
      </c>
      <c r="AM10" s="68" t="inlineStr">
        <is>
          <t>RB</t>
        </is>
      </c>
      <c r="AN10" s="68" t="inlineStr">
        <is>
          <t>Tomado completo desde archivo RB según asignación</t>
        </is>
      </c>
      <c r="AO10" s="68" t="n">
        <v>0</v>
      </c>
      <c r="AP10" s="68" t="n">
        <v>0</v>
      </c>
      <c r="AQ10" s="68" t="n">
        <v>0</v>
      </c>
      <c r="AR10" s="68" t="n">
        <v>1</v>
      </c>
      <c r="AS10" s="68" t="n">
        <v>0</v>
      </c>
      <c r="AT10" s="68" t="n">
        <v>0</v>
      </c>
      <c r="AU10" s="68" t="n">
        <v>0</v>
      </c>
      <c r="AV10" s="68" t="n">
        <v>0</v>
      </c>
      <c r="AW10" s="67" t="inlineStr">
        <is>
          <t>finalized_from_available_evidence</t>
        </is>
      </c>
      <c r="AX10" s="68" t="inlineStr">
        <is>
          <t>0 means no reported evidence in title/abstract/notes/coding; it is not proof of true absence.</t>
        </is>
      </c>
    </row>
    <row r="11" ht="28" customHeight="1">
      <c r="A11" s="138" t="n">
        <v>10</v>
      </c>
      <c r="B11" s="138" t="n">
        <v>10</v>
      </c>
      <c r="C11" s="68" t="inlineStr">
        <is>
          <t>Revisor B</t>
        </is>
      </c>
      <c r="D11" s="68" t="n"/>
      <c r="E11" s="138" t="n">
        <v>2024</v>
      </c>
      <c r="F11" s="68" t="inlineStr">
        <is>
          <t>Texto · NLP</t>
        </is>
      </c>
      <c r="G11" s="68" t="inlineStr">
        <is>
          <t>No especificado</t>
        </is>
      </c>
      <c r="H11" s="68" t="inlineStr">
        <is>
          <t>https://doi.org/10.1109/TAI.2024.3439288</t>
        </is>
      </c>
      <c r="I11" s="67" t="inlineStr">
        <is>
          <t>Artificial Intelligence Driven Predictive Analysis of Acoustic and Linguistic Behaviors for ASD Identification</t>
        </is>
      </c>
      <c r="J11" s="68"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s="68" t="inlineStr">
        <is>
          <t>Unsupervised</t>
        </is>
      </c>
      <c r="L11" s="68" t="inlineStr">
        <is>
          <t>Not clear</t>
        </is>
      </c>
      <c r="M11" s="68" t="inlineStr">
        <is>
          <t>Classification (binary/multi-class; incl. ASD vs control)/ multi-class)</t>
        </is>
      </c>
      <c r="N11" s="68" t="inlineStr">
        <is>
          <t>diagnosis</t>
        </is>
      </c>
      <c r="O11" s="68" t="inlineStr">
        <is>
          <t>high</t>
        </is>
      </c>
      <c r="P11" s="68" t="n">
        <v>0</v>
      </c>
      <c r="Q11" s="68" t="n">
        <v>0</v>
      </c>
      <c r="R11" s="68" t="n">
        <v>1</v>
      </c>
      <c r="S11" s="68" t="n">
        <v>0</v>
      </c>
      <c r="T11" s="68" t="n">
        <v>1</v>
      </c>
      <c r="U11" s="68" t="n">
        <v>0</v>
      </c>
      <c r="V11" s="68" t="n">
        <v>0</v>
      </c>
      <c r="W11" s="68" t="n">
        <v>0</v>
      </c>
      <c r="X11" s="68" t="n">
        <v>0</v>
      </c>
      <c r="Y11" s="68" t="n">
        <v>1</v>
      </c>
      <c r="Z11" s="68" t="n">
        <v>0</v>
      </c>
      <c r="AA11" s="68" t="n">
        <v>1</v>
      </c>
      <c r="AB11" s="140" t="n">
        <v>1</v>
      </c>
      <c r="AC11" s="68" t="n">
        <v>0</v>
      </c>
      <c r="AD11" s="68" t="n">
        <v>0</v>
      </c>
      <c r="AE11" s="68" t="n">
        <v>0</v>
      </c>
      <c r="AF11" s="68" t="n">
        <v>1</v>
      </c>
      <c r="AG11" s="68" t="n">
        <v>0</v>
      </c>
      <c r="AH11" s="68" t="n">
        <v>2</v>
      </c>
      <c r="AI11" s="67" t="n">
        <v>0</v>
      </c>
      <c r="AJ11" s="140" t="n">
        <v>1</v>
      </c>
      <c r="AK11" s="140" t="inlineStr">
        <is>
          <t>multisource_integration</t>
        </is>
      </c>
      <c r="AL11" s="67" t="n"/>
      <c r="AM11" s="68" t="inlineStr">
        <is>
          <t>RB</t>
        </is>
      </c>
      <c r="AN11" s="68" t="inlineStr">
        <is>
          <t>Tomado completo desde archivo RB según asignación</t>
        </is>
      </c>
      <c r="AO11" s="68" t="n">
        <v>0</v>
      </c>
      <c r="AP11" s="68" t="n">
        <v>0</v>
      </c>
      <c r="AQ11" s="68" t="n">
        <v>0</v>
      </c>
      <c r="AR11" s="68" t="n">
        <v>0</v>
      </c>
      <c r="AS11" s="68" t="n">
        <v>0</v>
      </c>
      <c r="AT11" s="68" t="n">
        <v>0</v>
      </c>
      <c r="AU11" s="68" t="n">
        <v>0</v>
      </c>
      <c r="AV11" s="68" t="n">
        <v>1</v>
      </c>
      <c r="AW11" s="67" t="inlineStr">
        <is>
          <t>finalized_from_available_evidence</t>
        </is>
      </c>
      <c r="AX11" s="68" t="inlineStr">
        <is>
          <t>0 means no reported evidence in title/abstract/notes/coding; it is not proof of true absence.</t>
        </is>
      </c>
    </row>
    <row r="12" ht="28" customHeight="1">
      <c r="A12" s="138" t="n">
        <v>11</v>
      </c>
      <c r="B12" s="138" t="n">
        <v>11</v>
      </c>
      <c r="C12" s="68" t="inlineStr">
        <is>
          <t>Revisor B</t>
        </is>
      </c>
      <c r="D12" s="68" t="n"/>
      <c r="E12" s="138" t="n">
        <v>2025</v>
      </c>
      <c r="F12" s="68" t="inlineStr">
        <is>
          <t>Imagen</t>
        </is>
      </c>
      <c r="G12" s="68" t="inlineStr">
        <is>
          <t>Deep Learning</t>
        </is>
      </c>
      <c r="H12" s="68" t="inlineStr">
        <is>
          <t>https://doi.org/10.2196/72115</t>
        </is>
      </c>
      <c r="I12" s="67" t="inlineStr">
        <is>
          <t>Data Mining-Based Model for Computer-Aided Diagnosis of Autism and Gelotophobia: Mixed Methods Deep Learning Approach.</t>
        </is>
      </c>
      <c r="J12" s="68"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s="68" t="inlineStr">
        <is>
          <t>Supervised</t>
        </is>
      </c>
      <c r="L12" s="68" t="inlineStr">
        <is>
          <t>MLP</t>
        </is>
      </c>
      <c r="M12" s="68" t="inlineStr">
        <is>
          <t>Classification (ASD vs control / multi-class)</t>
        </is>
      </c>
      <c r="N12" s="68" t="inlineStr">
        <is>
          <t>diagnosis</t>
        </is>
      </c>
      <c r="O12" s="68" t="inlineStr">
        <is>
          <t>high</t>
        </is>
      </c>
      <c r="P12" s="68" t="n">
        <v>0</v>
      </c>
      <c r="Q12" s="68" t="n">
        <v>1</v>
      </c>
      <c r="R12" s="68" t="n">
        <v>1</v>
      </c>
      <c r="S12" s="68" t="n">
        <v>0</v>
      </c>
      <c r="T12" s="68" t="n">
        <v>1</v>
      </c>
      <c r="U12" s="68" t="n">
        <v>0</v>
      </c>
      <c r="V12" s="68" t="n">
        <v>0</v>
      </c>
      <c r="W12" s="68" t="n">
        <v>0</v>
      </c>
      <c r="X12" s="68" t="n">
        <v>0</v>
      </c>
      <c r="Y12" s="68" t="n">
        <v>1</v>
      </c>
      <c r="Z12" s="68" t="n">
        <v>0</v>
      </c>
      <c r="AA12" s="68" t="n">
        <v>1</v>
      </c>
      <c r="AB12" s="140" t="n">
        <v>1</v>
      </c>
      <c r="AC12" s="68" t="n">
        <v>0</v>
      </c>
      <c r="AD12" s="68" t="n">
        <v>0</v>
      </c>
      <c r="AE12" s="68" t="n">
        <v>0</v>
      </c>
      <c r="AF12" s="68" t="n">
        <v>1</v>
      </c>
      <c r="AG12" s="68" t="n">
        <v>0</v>
      </c>
      <c r="AH12" s="68" t="n">
        <v>3</v>
      </c>
      <c r="AI12" s="67" t="n">
        <v>0</v>
      </c>
      <c r="AJ12" s="140" t="n">
        <v>1</v>
      </c>
      <c r="AK12" s="140" t="inlineStr">
        <is>
          <t>multisource_integration</t>
        </is>
      </c>
      <c r="AL12" s="67"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s="68" t="inlineStr">
        <is>
          <t>RB</t>
        </is>
      </c>
      <c r="AN12" s="68" t="inlineStr">
        <is>
          <t>Tomado completo desde archivo RB según asignación</t>
        </is>
      </c>
      <c r="AO12" s="68" t="n">
        <v>0</v>
      </c>
      <c r="AP12" s="68" t="n">
        <v>0</v>
      </c>
      <c r="AQ12" s="68" t="n">
        <v>0</v>
      </c>
      <c r="AR12" s="68" t="n">
        <v>0</v>
      </c>
      <c r="AS12" s="68" t="n">
        <v>0</v>
      </c>
      <c r="AT12" s="68" t="n">
        <v>0</v>
      </c>
      <c r="AU12" s="68" t="n">
        <v>0</v>
      </c>
      <c r="AV12" s="68" t="n">
        <v>1</v>
      </c>
      <c r="AW12" s="67" t="inlineStr">
        <is>
          <t>finalized_from_available_evidence</t>
        </is>
      </c>
      <c r="AX12" s="68" t="inlineStr">
        <is>
          <t>0 means no reported evidence in title/abstract/notes/coding; it is not proof of true absence.</t>
        </is>
      </c>
    </row>
    <row r="13" ht="28" customHeight="1">
      <c r="A13" s="138" t="n">
        <v>12</v>
      </c>
      <c r="B13" s="138" t="n">
        <v>12</v>
      </c>
      <c r="C13" s="68" t="inlineStr">
        <is>
          <t>Revisor B</t>
        </is>
      </c>
      <c r="D13" s="68" t="n"/>
      <c r="E13" s="138" t="n">
        <v>2019</v>
      </c>
      <c r="F13" s="68" t="inlineStr">
        <is>
          <t>Multimodal</t>
        </is>
      </c>
      <c r="G13" s="68" t="inlineStr">
        <is>
          <t>No especificado</t>
        </is>
      </c>
      <c r="H13" s="68" t="inlineStr">
        <is>
          <t>https://doi.org/10.1001/jamapediatrics.2019.0285</t>
        </is>
      </c>
      <c r="I13" s="67" t="inlineStr">
        <is>
          <t>Effect of Wearable Digital Intervention for Improving Socialization in Children with Autism Spectrum Disorder: A Randomized Clinical Trial</t>
        </is>
      </c>
      <c r="J13" s="68"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s="68" t="inlineStr">
        <is>
          <t>Supervised</t>
        </is>
      </c>
      <c r="L13" s="68" t="inlineStr">
        <is>
          <t>Not clear</t>
        </is>
      </c>
      <c r="M13" s="68" t="inlineStr">
        <is>
          <t>Other</t>
        </is>
      </c>
      <c r="N13" s="68" t="inlineStr">
        <is>
          <t>monitoring_intervention</t>
        </is>
      </c>
      <c r="O13" s="68" t="inlineStr">
        <is>
          <t>high</t>
        </is>
      </c>
      <c r="P13" s="68" t="n">
        <v>0</v>
      </c>
      <c r="Q13" s="68" t="n">
        <v>0</v>
      </c>
      <c r="R13" s="68" t="n">
        <v>0</v>
      </c>
      <c r="S13" s="68" t="n">
        <v>0</v>
      </c>
      <c r="T13" s="68" t="n">
        <v>0</v>
      </c>
      <c r="U13" s="68" t="n">
        <v>0</v>
      </c>
      <c r="V13" s="68" t="n">
        <v>0</v>
      </c>
      <c r="W13" s="68" t="n">
        <v>0</v>
      </c>
      <c r="X13" s="68" t="n">
        <v>0</v>
      </c>
      <c r="Y13" s="68" t="n">
        <v>0</v>
      </c>
      <c r="Z13" s="68" t="n">
        <v>0</v>
      </c>
      <c r="AA13" s="68" t="n">
        <v>1</v>
      </c>
      <c r="AB13" s="140" t="n">
        <v>1</v>
      </c>
      <c r="AC13" s="68" t="n">
        <v>0</v>
      </c>
      <c r="AD13" s="68" t="n">
        <v>0</v>
      </c>
      <c r="AE13" s="68" t="n">
        <v>0</v>
      </c>
      <c r="AF13" s="68" t="n">
        <v>1</v>
      </c>
      <c r="AG13" s="68" t="n">
        <v>1</v>
      </c>
      <c r="AH13" s="68" t="n">
        <v>0</v>
      </c>
      <c r="AI13" s="67" t="n">
        <v>0</v>
      </c>
      <c r="AJ13" s="140" t="n">
        <v>1</v>
      </c>
      <c r="AK13" s="140" t="inlineStr">
        <is>
          <t>multisource_integration</t>
        </is>
      </c>
      <c r="AL13" s="67" t="inlineStr">
        <is>
          <t>Wearable AI-driven behavioral intervention (‘Superpower Glass’) that detects facial expressions and provides cues for emotion recognition during home sessions; clinical RCT; AI model family not specified in paper text.</t>
        </is>
      </c>
      <c r="AM13" s="68" t="inlineStr">
        <is>
          <t>RB</t>
        </is>
      </c>
      <c r="AN13" s="68" t="inlineStr">
        <is>
          <t>Tomado completo desde archivo RB según asignación</t>
        </is>
      </c>
      <c r="AO13" s="68" t="n">
        <v>0</v>
      </c>
      <c r="AP13" s="68" t="n">
        <v>0</v>
      </c>
      <c r="AQ13" s="68" t="n">
        <v>0</v>
      </c>
      <c r="AR13" s="68" t="n">
        <v>0</v>
      </c>
      <c r="AS13" s="68" t="n">
        <v>0</v>
      </c>
      <c r="AT13" s="68" t="n">
        <v>0</v>
      </c>
      <c r="AU13" s="68" t="n">
        <v>0</v>
      </c>
      <c r="AV13" s="68" t="n">
        <v>1</v>
      </c>
      <c r="AW13" s="67" t="inlineStr">
        <is>
          <t>finalized_from_available_evidence</t>
        </is>
      </c>
      <c r="AX13" s="68" t="inlineStr">
        <is>
          <t>0 means no reported evidence in title/abstract/notes/coding; it is not proof of true absence.</t>
        </is>
      </c>
    </row>
    <row r="14" ht="28" customHeight="1">
      <c r="A14" s="138" t="n">
        <v>13</v>
      </c>
      <c r="B14" s="138" t="n">
        <v>13</v>
      </c>
      <c r="C14" s="68" t="inlineStr">
        <is>
          <t>Revisor A</t>
        </is>
      </c>
      <c r="D14" s="68" t="inlineStr">
        <is>
          <t>RA</t>
        </is>
      </c>
      <c r="E14" s="138" t="n">
        <v>2023</v>
      </c>
      <c r="F14" s="68" t="inlineStr">
        <is>
          <t>No especificado</t>
        </is>
      </c>
      <c r="G14" s="68" t="inlineStr">
        <is>
          <t>Deep Learning</t>
        </is>
      </c>
      <c r="H14" s="68" t="inlineStr">
        <is>
          <t>https://doi.org/10.1155/2023/6330002</t>
        </is>
      </c>
      <c r="I14" s="67" t="inlineStr">
        <is>
          <t>Feature Signature Discovery for Autism Detection: An Automated Machine Learning Based Feature Ranking Framework</t>
        </is>
      </c>
      <c r="J14" s="68"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s="68" t="inlineStr">
        <is>
          <t>Supervised</t>
        </is>
      </c>
      <c r="L14" s="68" t="inlineStr">
        <is>
          <t>Other / Not clear</t>
        </is>
      </c>
      <c r="M14" s="68" t="inlineStr">
        <is>
          <t>Classification (ASD vs control / multi-class)</t>
        </is>
      </c>
      <c r="N14" s="68" t="inlineStr">
        <is>
          <t>Screening</t>
        </is>
      </c>
      <c r="O14" s="68" t="inlineStr">
        <is>
          <t>Medium</t>
        </is>
      </c>
      <c r="P14" s="68" t="n">
        <v>0</v>
      </c>
      <c r="Q14" s="68" t="n">
        <v>0</v>
      </c>
      <c r="R14" s="68" t="n">
        <v>0</v>
      </c>
      <c r="S14" s="68" t="n">
        <v>0</v>
      </c>
      <c r="T14" s="68" t="n">
        <v>1</v>
      </c>
      <c r="U14" s="68" t="n">
        <v>0</v>
      </c>
      <c r="V14" s="68" t="n">
        <v>0</v>
      </c>
      <c r="W14" s="68" t="n">
        <v>0</v>
      </c>
      <c r="X14" s="68" t="n">
        <v>1</v>
      </c>
      <c r="Y14" s="68" t="n">
        <v>0</v>
      </c>
      <c r="Z14" s="68" t="n">
        <v>0</v>
      </c>
      <c r="AA14" s="68" t="n">
        <v>0</v>
      </c>
      <c r="AB14" s="140" t="n">
        <v>1</v>
      </c>
      <c r="AC14" s="68" t="n">
        <v>0</v>
      </c>
      <c r="AD14" s="68" t="n">
        <v>1</v>
      </c>
      <c r="AE14" s="68" t="n">
        <v>0</v>
      </c>
      <c r="AF14" s="68" t="n">
        <v>0</v>
      </c>
      <c r="AG14" s="68" t="n">
        <v>1</v>
      </c>
      <c r="AH14" s="68" t="n">
        <v>1</v>
      </c>
      <c r="AI14" s="67" t="n"/>
      <c r="AJ14" s="140" t="n"/>
      <c r="AK14" s="140" t="inlineStr">
        <is>
          <t>explainability_or_interpretability</t>
        </is>
      </c>
      <c r="AL14" s="67" t="inlineStr">
        <is>
          <t>Usa puntajes Q-CHAT; framework AutoML/feature ranking no mapea a un algoritmo único.</t>
        </is>
      </c>
      <c r="AM14" s="68" t="inlineStr">
        <is>
          <t>RA</t>
        </is>
      </c>
      <c r="AN14" s="68" t="inlineStr">
        <is>
          <t>Tomado completo desde archivo RA según asignación</t>
        </is>
      </c>
      <c r="AO14" s="68" t="n">
        <v>0</v>
      </c>
      <c r="AP14" s="68" t="n">
        <v>0</v>
      </c>
      <c r="AQ14" s="68" t="n">
        <v>0</v>
      </c>
      <c r="AR14" s="68" t="n">
        <v>0</v>
      </c>
      <c r="AS14" s="68" t="n">
        <v>0</v>
      </c>
      <c r="AT14" s="68" t="n">
        <v>0</v>
      </c>
      <c r="AU14" s="68" t="n">
        <v>1</v>
      </c>
      <c r="AV14" s="68" t="n">
        <v>0</v>
      </c>
      <c r="AW14" s="67" t="inlineStr">
        <is>
          <t>finalized_from_available_evidence</t>
        </is>
      </c>
      <c r="AX14" s="68" t="inlineStr">
        <is>
          <t>0 means no reported evidence in title/abstract/notes/coding; it is not proof of true absence.</t>
        </is>
      </c>
    </row>
    <row r="15" ht="28" customHeight="1">
      <c r="A15" s="138" t="n">
        <v>14</v>
      </c>
      <c r="B15" s="138" t="n">
        <v>14</v>
      </c>
      <c r="C15" s="68" t="inlineStr">
        <is>
          <t>Revisor A</t>
        </is>
      </c>
      <c r="D15" s="68" t="inlineStr">
        <is>
          <t>RA</t>
        </is>
      </c>
      <c r="E15" s="138" t="n">
        <v>2017</v>
      </c>
      <c r="F15" s="68" t="inlineStr">
        <is>
          <t>Texto · NLP</t>
        </is>
      </c>
      <c r="G15" s="68" t="inlineStr">
        <is>
          <t>Deep Learning</t>
        </is>
      </c>
      <c r="H15" s="68" t="inlineStr">
        <is>
          <t>https://doi.org/10.1126/scitranslmed.aag2882</t>
        </is>
      </c>
      <c r="I15" s="67" t="inlineStr">
        <is>
          <t>Functional neuroimaging of high-risk 6-month-old infants predicts a diagnosis of autism at 24 months of age</t>
        </is>
      </c>
      <c r="J15" s="68"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s="68" t="inlineStr">
        <is>
          <t>Supervised</t>
        </is>
      </c>
      <c r="L15" s="68" t="inlineStr">
        <is>
          <t>Other / Not clear</t>
        </is>
      </c>
      <c r="M15" s="68" t="inlineStr">
        <is>
          <t>Prediction (time-to-event / prognosis)</t>
        </is>
      </c>
      <c r="N15" s="68" t="inlineStr">
        <is>
          <t>Prognosis</t>
        </is>
      </c>
      <c r="O15" s="68" t="inlineStr">
        <is>
          <t>Medium</t>
        </is>
      </c>
      <c r="P15" s="68" t="n">
        <v>1</v>
      </c>
      <c r="Q15" s="68" t="n">
        <v>0</v>
      </c>
      <c r="R15" s="68" t="n">
        <v>0</v>
      </c>
      <c r="S15" s="68" t="n">
        <v>0</v>
      </c>
      <c r="T15" s="68" t="n">
        <v>0</v>
      </c>
      <c r="U15" s="68" t="n">
        <v>0</v>
      </c>
      <c r="V15" s="68" t="n">
        <v>0</v>
      </c>
      <c r="W15" s="68" t="n">
        <v>0</v>
      </c>
      <c r="X15" s="68" t="n">
        <v>0</v>
      </c>
      <c r="Y15" s="68" t="n">
        <v>0</v>
      </c>
      <c r="Z15" s="68" t="n">
        <v>1</v>
      </c>
      <c r="AA15" s="68" t="n">
        <v>0</v>
      </c>
      <c r="AB15" s="140" t="n">
        <v>1</v>
      </c>
      <c r="AC15" s="68" t="n">
        <v>0</v>
      </c>
      <c r="AD15" s="68" t="n">
        <v>0</v>
      </c>
      <c r="AE15" s="68" t="n">
        <v>0</v>
      </c>
      <c r="AF15" s="68" t="n">
        <v>0</v>
      </c>
      <c r="AG15" s="68" t="n">
        <v>1</v>
      </c>
      <c r="AH15" s="68" t="n">
        <v>1</v>
      </c>
      <c r="AI15" s="67" t="n"/>
      <c r="AJ15" s="140" t="n"/>
      <c r="AK15" s="140" t="inlineStr">
        <is>
          <t>prospective_evaluation</t>
        </is>
      </c>
      <c r="AL15" s="67" t="inlineStr">
        <is>
          <t>Algoritmo principal no explícito o fuera del codebook; Confirmar algoritmo principal en full-text</t>
        </is>
      </c>
      <c r="AM15" s="68" t="inlineStr">
        <is>
          <t>RA</t>
        </is>
      </c>
      <c r="AN15" s="68" t="inlineStr">
        <is>
          <t>Tomado completo desde archivo RA según asignación</t>
        </is>
      </c>
      <c r="AO15" s="68" t="n">
        <v>0</v>
      </c>
      <c r="AP15" s="68" t="n">
        <v>0</v>
      </c>
      <c r="AQ15" s="68" t="n">
        <v>0</v>
      </c>
      <c r="AR15" s="68" t="n">
        <v>0</v>
      </c>
      <c r="AS15" s="68" t="n">
        <v>1</v>
      </c>
      <c r="AT15" s="68" t="n">
        <v>0</v>
      </c>
      <c r="AU15" s="68" t="n">
        <v>0</v>
      </c>
      <c r="AV15" s="68" t="n">
        <v>0</v>
      </c>
      <c r="AW15" s="67" t="inlineStr">
        <is>
          <t>finalized_from_available_evidence</t>
        </is>
      </c>
      <c r="AX15" s="68" t="inlineStr">
        <is>
          <t>0 means no reported evidence in title/abstract/notes/coding; it is not proof of true absence.</t>
        </is>
      </c>
    </row>
    <row r="16" ht="28" customHeight="1">
      <c r="A16" s="138" t="n">
        <v>15</v>
      </c>
      <c r="B16" s="138" t="n">
        <v>15</v>
      </c>
      <c r="C16" s="68" t="inlineStr">
        <is>
          <t>Revisor B</t>
        </is>
      </c>
      <c r="D16" s="68" t="n"/>
      <c r="E16" s="138" t="n">
        <v>2025</v>
      </c>
      <c r="F16" s="68" t="inlineStr">
        <is>
          <t>Imagen</t>
        </is>
      </c>
      <c r="G16" s="68" t="inlineStr">
        <is>
          <t>Híbrido</t>
        </is>
      </c>
      <c r="H16" s="68" t="inlineStr">
        <is>
          <t>https://doi.org/10.1016/j.mex.2025.103278</t>
        </is>
      </c>
      <c r="I16" s="67" t="inlineStr">
        <is>
          <t>Hybrid CNN and random forest model with late fusion for detection of autism spectrum disorder in Toddlers</t>
        </is>
      </c>
      <c r="J16" s="68"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s="68" t="inlineStr">
        <is>
          <t>Supervised</t>
        </is>
      </c>
      <c r="L16" s="68" t="inlineStr">
        <is>
          <t>Not clear</t>
        </is>
      </c>
      <c r="M16" s="68" t="inlineStr">
        <is>
          <t>Classification (binary/multi-class; incl. ASD vs control)/ multi-class)</t>
        </is>
      </c>
      <c r="N16" s="68" t="inlineStr">
        <is>
          <t>screening</t>
        </is>
      </c>
      <c r="O16" s="68" t="inlineStr">
        <is>
          <t>medium</t>
        </is>
      </c>
      <c r="P16" s="68" t="n">
        <v>0</v>
      </c>
      <c r="Q16" s="68" t="n">
        <v>0</v>
      </c>
      <c r="R16" s="68" t="n">
        <v>0</v>
      </c>
      <c r="S16" s="68" t="n">
        <v>0</v>
      </c>
      <c r="T16" s="68" t="n">
        <v>0</v>
      </c>
      <c r="U16" s="68" t="n">
        <v>0</v>
      </c>
      <c r="V16" s="68" t="n">
        <v>0</v>
      </c>
      <c r="W16" s="68" t="n">
        <v>0</v>
      </c>
      <c r="X16" s="68" t="n">
        <v>1</v>
      </c>
      <c r="Y16" s="68" t="n">
        <v>1</v>
      </c>
      <c r="Z16" s="68" t="n">
        <v>0</v>
      </c>
      <c r="AA16" s="68" t="n">
        <v>1</v>
      </c>
      <c r="AB16" s="140" t="n">
        <v>1</v>
      </c>
      <c r="AC16" s="68" t="n">
        <v>0</v>
      </c>
      <c r="AD16" s="68" t="n">
        <v>0</v>
      </c>
      <c r="AE16" s="68" t="n">
        <v>0</v>
      </c>
      <c r="AF16" s="68" t="n">
        <v>0</v>
      </c>
      <c r="AG16" s="68" t="n">
        <v>1</v>
      </c>
      <c r="AH16" s="68" t="n">
        <v>0</v>
      </c>
      <c r="AI16" s="67" t="n">
        <v>0</v>
      </c>
      <c r="AJ16" s="140" t="n">
        <v>0</v>
      </c>
      <c r="AK16" s="140" t="inlineStr">
        <is>
          <t>none_reported</t>
        </is>
      </c>
      <c r="AL16" s="67" t="inlineStr">
        <is>
          <t>Hybrid late-fusion: VGG16 (CNN feature extractor) + Random Forest classifier; compares vs VGG16/EfficientNet/AlexNet and conventional ML</t>
        </is>
      </c>
      <c r="AM16" s="68" t="inlineStr">
        <is>
          <t>RB</t>
        </is>
      </c>
      <c r="AN16" s="68" t="inlineStr">
        <is>
          <t>Tomado completo desde archivo RB según asignación</t>
        </is>
      </c>
      <c r="AO16" s="68" t="n">
        <v>0</v>
      </c>
      <c r="AP16" s="68" t="n">
        <v>0</v>
      </c>
      <c r="AQ16" s="68" t="n">
        <v>0</v>
      </c>
      <c r="AR16" s="68" t="n">
        <v>0</v>
      </c>
      <c r="AS16" s="68" t="n">
        <v>0</v>
      </c>
      <c r="AT16" s="68" t="n">
        <v>0</v>
      </c>
      <c r="AU16" s="68" t="n">
        <v>0</v>
      </c>
      <c r="AV16" s="68" t="n">
        <v>0</v>
      </c>
      <c r="AW16" s="67" t="inlineStr">
        <is>
          <t>finalized_from_available_evidence</t>
        </is>
      </c>
      <c r="AX16" s="68" t="inlineStr">
        <is>
          <t>0 means no reported evidence in title/abstract/notes/coding; it is not proof of true absence.</t>
        </is>
      </c>
    </row>
    <row r="17" ht="28" customHeight="1">
      <c r="A17" s="138" t="n">
        <v>16</v>
      </c>
      <c r="B17" s="138" t="n">
        <v>16</v>
      </c>
      <c r="C17" s="68" t="inlineStr">
        <is>
          <t>Revisor B</t>
        </is>
      </c>
      <c r="D17" s="68" t="n"/>
      <c r="E17" s="138" t="n">
        <v>2025</v>
      </c>
      <c r="F17" s="68" t="inlineStr">
        <is>
          <t>No especificado</t>
        </is>
      </c>
      <c r="G17" s="68" t="inlineStr">
        <is>
          <t>Machine Learning</t>
        </is>
      </c>
      <c r="H17" s="68" t="inlineStr">
        <is>
          <t>https://doi.org/10.1007/978-3-031-81083-1_7</t>
        </is>
      </c>
      <c r="I17" s="67" t="inlineStr">
        <is>
          <t>Machine Learning Approaches for the Early Diagnosis of Autism Spectrum Disorder: A Systematic Framework</t>
        </is>
      </c>
      <c r="J17" s="68"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s="68" t="n"/>
      <c r="L17" s="68" t="n"/>
      <c r="M17" s="68" t="inlineStr">
        <is>
          <t>Not clear</t>
        </is>
      </c>
      <c r="N17" s="68" t="inlineStr">
        <is>
          <t>screening</t>
        </is>
      </c>
      <c r="O17" s="68" t="inlineStr">
        <is>
          <t>high</t>
        </is>
      </c>
      <c r="P17" s="68" t="n">
        <v>0</v>
      </c>
      <c r="Q17" s="68" t="n">
        <v>0</v>
      </c>
      <c r="R17" s="68" t="n">
        <v>1</v>
      </c>
      <c r="S17" s="68" t="n">
        <v>0</v>
      </c>
      <c r="T17" s="68" t="n">
        <v>0</v>
      </c>
      <c r="U17" s="68" t="n">
        <v>0</v>
      </c>
      <c r="V17" s="68" t="n">
        <v>0</v>
      </c>
      <c r="W17" s="68" t="n">
        <v>0</v>
      </c>
      <c r="X17" s="68" t="n">
        <v>1</v>
      </c>
      <c r="Y17" s="68" t="n">
        <v>1</v>
      </c>
      <c r="Z17" s="68" t="n">
        <v>0</v>
      </c>
      <c r="AA17" s="68" t="n">
        <v>0</v>
      </c>
      <c r="AB17" s="140" t="n">
        <v>1</v>
      </c>
      <c r="AC17" s="68" t="n">
        <v>0</v>
      </c>
      <c r="AD17" s="68" t="n">
        <v>0</v>
      </c>
      <c r="AE17" s="68" t="n">
        <v>0</v>
      </c>
      <c r="AF17" s="68" t="n">
        <v>0</v>
      </c>
      <c r="AG17" s="68" t="n">
        <v>0</v>
      </c>
      <c r="AH17" s="68" t="n">
        <v>1</v>
      </c>
      <c r="AI17" s="67" t="n">
        <v>0</v>
      </c>
      <c r="AJ17" s="140" t="n">
        <v>1</v>
      </c>
      <c r="AK17" s="140" t="inlineStr">
        <is>
          <t>none_reported</t>
        </is>
      </c>
      <c r="AL17" s="67" t="n"/>
      <c r="AM17" s="68" t="inlineStr">
        <is>
          <t>RB</t>
        </is>
      </c>
      <c r="AN17" s="68" t="inlineStr">
        <is>
          <t>Tomado completo desde archivo RB según asignación</t>
        </is>
      </c>
      <c r="AO17" s="68" t="n">
        <v>0</v>
      </c>
      <c r="AP17" s="68" t="n">
        <v>0</v>
      </c>
      <c r="AQ17" s="68" t="n">
        <v>0</v>
      </c>
      <c r="AR17" s="68" t="n">
        <v>0</v>
      </c>
      <c r="AS17" s="68" t="n">
        <v>0</v>
      </c>
      <c r="AT17" s="68" t="n">
        <v>0</v>
      </c>
      <c r="AU17" s="68" t="n">
        <v>0</v>
      </c>
      <c r="AV17" s="68" t="n">
        <v>0</v>
      </c>
      <c r="AW17" s="67" t="inlineStr">
        <is>
          <t>finalized_from_available_evidence</t>
        </is>
      </c>
      <c r="AX17" s="68" t="inlineStr">
        <is>
          <t>0 means no reported evidence in title/abstract/notes/coding; it is not proof of true absence.</t>
        </is>
      </c>
    </row>
    <row r="18" ht="28" customHeight="1">
      <c r="A18" s="138" t="n">
        <v>17</v>
      </c>
      <c r="B18" s="138" t="n">
        <v>17</v>
      </c>
      <c r="C18" s="68" t="inlineStr">
        <is>
          <t>Revisor B</t>
        </is>
      </c>
      <c r="D18" s="68" t="n"/>
      <c r="E18" s="138" t="n">
        <v>2024</v>
      </c>
      <c r="F18" s="68" t="inlineStr">
        <is>
          <t>Imagen</t>
        </is>
      </c>
      <c r="G18" s="68" t="inlineStr">
        <is>
          <t>Machine Learning</t>
        </is>
      </c>
      <c r="H18" s="68" t="inlineStr">
        <is>
          <t>https://doi.org/10.1038/s41398-024-02802-5</t>
        </is>
      </c>
      <c r="I18" s="67" t="inlineStr">
        <is>
          <t>Machine learning classification of autism spectrum disorder based on reciprocity in naturalistic social interactions</t>
        </is>
      </c>
      <c r="J18" s="6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s="68" t="inlineStr">
        <is>
          <t>Supervised</t>
        </is>
      </c>
      <c r="L18" s="68" t="inlineStr">
        <is>
          <t>SVM</t>
        </is>
      </c>
      <c r="M18" s="68" t="inlineStr">
        <is>
          <t>Classification (ASD vs control / multi-class)</t>
        </is>
      </c>
      <c r="N18" s="68" t="inlineStr">
        <is>
          <t>diagnosis</t>
        </is>
      </c>
      <c r="O18" s="68" t="inlineStr">
        <is>
          <t>high</t>
        </is>
      </c>
      <c r="P18" s="68" t="n">
        <v>1</v>
      </c>
      <c r="Q18" s="68" t="n">
        <v>0</v>
      </c>
      <c r="R18" s="68" t="n">
        <v>0</v>
      </c>
      <c r="S18" s="68" t="n">
        <v>0</v>
      </c>
      <c r="T18" s="68" t="n">
        <v>0</v>
      </c>
      <c r="U18" s="68" t="n">
        <v>0</v>
      </c>
      <c r="V18" s="68" t="n">
        <v>0</v>
      </c>
      <c r="W18" s="68" t="n">
        <v>0</v>
      </c>
      <c r="X18" s="68" t="n">
        <v>0</v>
      </c>
      <c r="Y18" s="68" t="n">
        <v>1</v>
      </c>
      <c r="Z18" s="68" t="n">
        <v>0</v>
      </c>
      <c r="AA18" s="68" t="n">
        <v>0</v>
      </c>
      <c r="AB18" s="140" t="n">
        <v>1</v>
      </c>
      <c r="AC18" s="68" t="n">
        <v>0</v>
      </c>
      <c r="AD18" s="68" t="n">
        <v>0</v>
      </c>
      <c r="AE18" s="68" t="n">
        <v>0</v>
      </c>
      <c r="AF18" s="68" t="n">
        <v>0</v>
      </c>
      <c r="AG18" s="68" t="n">
        <v>0</v>
      </c>
      <c r="AH18" s="68" t="n">
        <v>1</v>
      </c>
      <c r="AI18" s="67" t="n">
        <v>0</v>
      </c>
      <c r="AJ18" s="140" t="n">
        <v>0</v>
      </c>
      <c r="AK18" s="140" t="inlineStr">
        <is>
          <t>none_reported</t>
        </is>
      </c>
      <c r="AL18" s="67"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s="68" t="inlineStr">
        <is>
          <t>RB</t>
        </is>
      </c>
      <c r="AN18" s="68" t="inlineStr">
        <is>
          <t>Tomado completo desde archivo RB según asignación</t>
        </is>
      </c>
      <c r="AO18" s="68" t="n">
        <v>0</v>
      </c>
      <c r="AP18" s="68" t="n">
        <v>0</v>
      </c>
      <c r="AQ18" s="68" t="n">
        <v>0</v>
      </c>
      <c r="AR18" s="68" t="n">
        <v>0</v>
      </c>
      <c r="AS18" s="68" t="n">
        <v>0</v>
      </c>
      <c r="AT18" s="68" t="n">
        <v>0</v>
      </c>
      <c r="AU18" s="68" t="n">
        <v>0</v>
      </c>
      <c r="AV18" s="68" t="n">
        <v>0</v>
      </c>
      <c r="AW18" s="67" t="inlineStr">
        <is>
          <t>finalized_from_available_evidence</t>
        </is>
      </c>
      <c r="AX18" s="68" t="inlineStr">
        <is>
          <t>0 means no reported evidence in title/abstract/notes/coding; it is not proof of true absence.</t>
        </is>
      </c>
    </row>
    <row r="19" ht="28" customHeight="1">
      <c r="A19" s="138" t="n">
        <v>18</v>
      </c>
      <c r="B19" s="138" t="n">
        <v>18</v>
      </c>
      <c r="C19" s="68" t="inlineStr">
        <is>
          <t>Revisor A</t>
        </is>
      </c>
      <c r="D19" s="68" t="inlineStr">
        <is>
          <t>RA</t>
        </is>
      </c>
      <c r="E19" s="138" t="n">
        <v>2014</v>
      </c>
      <c r="F19" s="68" t="inlineStr">
        <is>
          <t>Multimodal</t>
        </is>
      </c>
      <c r="G19" s="68" t="inlineStr">
        <is>
          <t>Deep Learning</t>
        </is>
      </c>
      <c r="H19" s="68" t="inlineStr">
        <is>
          <t>https://doi.org/10.1371/journal.pone.0090405</t>
        </is>
      </c>
      <c r="I19" s="67" t="inlineStr">
        <is>
          <t>Multiparametric MRI characterization and prediction in autism spectrum disorder using graph theory and machine learning</t>
        </is>
      </c>
      <c r="J19" s="68"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s="68" t="inlineStr">
        <is>
          <t>Supervised</t>
        </is>
      </c>
      <c r="L19" s="68" t="inlineStr">
        <is>
          <t>Other / Not clear</t>
        </is>
      </c>
      <c r="M19" s="68" t="inlineStr">
        <is>
          <t>Classification (ASD vs control / multi-class)</t>
        </is>
      </c>
      <c r="N19" s="68" t="inlineStr">
        <is>
          <t>Diagnosis</t>
        </is>
      </c>
      <c r="O19" s="68" t="inlineStr">
        <is>
          <t>Medium</t>
        </is>
      </c>
      <c r="P19" s="68" t="n">
        <v>1</v>
      </c>
      <c r="Q19" s="68" t="n">
        <v>0</v>
      </c>
      <c r="R19" s="68" t="n">
        <v>0</v>
      </c>
      <c r="S19" s="68" t="n">
        <v>0</v>
      </c>
      <c r="T19" s="68" t="n">
        <v>0</v>
      </c>
      <c r="U19" s="68" t="n">
        <v>0</v>
      </c>
      <c r="V19" s="68" t="n">
        <v>0</v>
      </c>
      <c r="W19" s="68" t="n">
        <v>0</v>
      </c>
      <c r="X19" s="68" t="n">
        <v>0</v>
      </c>
      <c r="Y19" s="68" t="n">
        <v>1</v>
      </c>
      <c r="Z19" s="68" t="n">
        <v>1</v>
      </c>
      <c r="AA19" s="68" t="n">
        <v>1</v>
      </c>
      <c r="AB19" s="140" t="n">
        <v>1</v>
      </c>
      <c r="AC19" s="68" t="n">
        <v>0</v>
      </c>
      <c r="AD19" s="68" t="n">
        <v>0</v>
      </c>
      <c r="AE19" s="68" t="n">
        <v>0</v>
      </c>
      <c r="AF19" s="68" t="n">
        <v>1</v>
      </c>
      <c r="AG19" s="68" t="n">
        <v>1</v>
      </c>
      <c r="AH19" s="68" t="n">
        <v>1</v>
      </c>
      <c r="AI19" s="67" t="n"/>
      <c r="AJ19" s="140" t="n"/>
      <c r="AK19" s="140" t="inlineStr">
        <is>
          <t>multisource_integration; multisite_dataset_broad</t>
        </is>
      </c>
      <c r="AL19" s="67" t="inlineStr">
        <is>
          <t>Clasificación ASD vs control con MRI multiparamétrica; también predice rasgos fenotípicos.</t>
        </is>
      </c>
      <c r="AM19" s="68" t="inlineStr">
        <is>
          <t>RA</t>
        </is>
      </c>
      <c r="AN19" s="68" t="inlineStr">
        <is>
          <t>Tomado completo desde archivo RA según asignación</t>
        </is>
      </c>
      <c r="AO19" s="68" t="n">
        <v>0</v>
      </c>
      <c r="AP19" s="68" t="n">
        <v>0</v>
      </c>
      <c r="AQ19" s="68" t="n">
        <v>1</v>
      </c>
      <c r="AR19" s="68" t="n">
        <v>0</v>
      </c>
      <c r="AS19" s="68" t="n">
        <v>0</v>
      </c>
      <c r="AT19" s="68" t="n">
        <v>0</v>
      </c>
      <c r="AU19" s="68" t="n">
        <v>0</v>
      </c>
      <c r="AV19" s="68" t="n">
        <v>1</v>
      </c>
      <c r="AW19" s="67" t="inlineStr">
        <is>
          <t>finalized_from_available_evidence</t>
        </is>
      </c>
      <c r="AX19" s="68" t="inlineStr">
        <is>
          <t>0 means no reported evidence in title/abstract/notes/coding; it is not proof of true absence.</t>
        </is>
      </c>
    </row>
    <row r="20" ht="28" customHeight="1">
      <c r="A20" s="138" t="n">
        <v>19</v>
      </c>
      <c r="B20" s="138" t="n">
        <v>19</v>
      </c>
      <c r="C20" s="68" t="inlineStr">
        <is>
          <t>Revisor A</t>
        </is>
      </c>
      <c r="D20" s="68" t="inlineStr">
        <is>
          <t>RA</t>
        </is>
      </c>
      <c r="E20" s="138" t="n">
        <v>2021</v>
      </c>
      <c r="F20" s="68" t="inlineStr">
        <is>
          <t>Señales fisiológicas</t>
        </is>
      </c>
      <c r="G20" s="68" t="inlineStr">
        <is>
          <t>Machine Learning</t>
        </is>
      </c>
      <c r="H20" s="68" t="inlineStr">
        <is>
          <t>https://doi.org/10.1016/j.bpsc.2020.06.003</t>
        </is>
      </c>
      <c r="I20" s="67" t="inlineStr">
        <is>
          <t>Multivariate Neural Connectivity Patterns in Early Infancy Predict Later Autism Symptoms</t>
        </is>
      </c>
      <c r="J20" s="68"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s="68" t="inlineStr">
        <is>
          <t>Supervised</t>
        </is>
      </c>
      <c r="L20" s="68" t="inlineStr">
        <is>
          <t>SVM</t>
        </is>
      </c>
      <c r="M20" s="68" t="inlineStr">
        <is>
          <t>Regression (score / severity / risk)</t>
        </is>
      </c>
      <c r="N20" s="68" t="inlineStr">
        <is>
          <t>Prognosis</t>
        </is>
      </c>
      <c r="O20" s="68" t="inlineStr">
        <is>
          <t>High</t>
        </is>
      </c>
      <c r="P20" s="68" t="n">
        <v>0</v>
      </c>
      <c r="Q20" s="68" t="n">
        <v>1</v>
      </c>
      <c r="R20" s="68" t="n">
        <v>0</v>
      </c>
      <c r="S20" s="68" t="n">
        <v>0</v>
      </c>
      <c r="T20" s="68" t="n">
        <v>0</v>
      </c>
      <c r="U20" s="68" t="n">
        <v>0</v>
      </c>
      <c r="V20" s="68" t="n">
        <v>0</v>
      </c>
      <c r="W20" s="68" t="n">
        <v>0</v>
      </c>
      <c r="X20" s="68" t="n">
        <v>0</v>
      </c>
      <c r="Y20" s="68" t="n">
        <v>0</v>
      </c>
      <c r="Z20" s="68" t="n">
        <v>1</v>
      </c>
      <c r="AA20" s="68" t="n">
        <v>0</v>
      </c>
      <c r="AB20" s="140" t="n">
        <v>1</v>
      </c>
      <c r="AC20" s="68" t="n">
        <v>0</v>
      </c>
      <c r="AD20" s="68" t="n">
        <v>0</v>
      </c>
      <c r="AE20" s="68" t="n">
        <v>0</v>
      </c>
      <c r="AF20" s="68" t="n">
        <v>0</v>
      </c>
      <c r="AG20" s="68" t="n">
        <v>0</v>
      </c>
      <c r="AH20" s="68" t="n">
        <v>1</v>
      </c>
      <c r="AI20" s="67" t="n"/>
      <c r="AJ20" s="140" t="n"/>
      <c r="AK20" s="140" t="inlineStr">
        <is>
          <t>none_reported</t>
        </is>
      </c>
      <c r="AL20" s="67" t="n"/>
      <c r="AM20" s="68" t="inlineStr">
        <is>
          <t>RA</t>
        </is>
      </c>
      <c r="AN20" s="68" t="inlineStr">
        <is>
          <t>Tomado completo desde archivo RA según asignación</t>
        </is>
      </c>
      <c r="AO20" s="68" t="n">
        <v>0</v>
      </c>
      <c r="AP20" s="68" t="n">
        <v>0</v>
      </c>
      <c r="AQ20" s="68" t="n">
        <v>0</v>
      </c>
      <c r="AR20" s="68" t="n">
        <v>0</v>
      </c>
      <c r="AS20" s="68" t="n">
        <v>0</v>
      </c>
      <c r="AT20" s="68" t="n">
        <v>0</v>
      </c>
      <c r="AU20" s="68" t="n">
        <v>0</v>
      </c>
      <c r="AV20" s="68" t="n">
        <v>0</v>
      </c>
      <c r="AW20" s="67" t="inlineStr">
        <is>
          <t>finalized_from_available_evidence</t>
        </is>
      </c>
      <c r="AX20" s="68" t="inlineStr">
        <is>
          <t>0 means no reported evidence in title/abstract/notes/coding; it is not proof of true absence.</t>
        </is>
      </c>
    </row>
    <row r="21" ht="28" customHeight="1">
      <c r="A21" s="138" t="n">
        <v>20</v>
      </c>
      <c r="B21" s="138" t="n">
        <v>20</v>
      </c>
      <c r="C21" s="68" t="inlineStr">
        <is>
          <t>Revisor B</t>
        </is>
      </c>
      <c r="D21" s="68" t="n"/>
      <c r="E21" s="138" t="n">
        <v>2014</v>
      </c>
      <c r="F21" s="68" t="inlineStr">
        <is>
          <t>No especificado</t>
        </is>
      </c>
      <c r="G21" s="68" t="inlineStr">
        <is>
          <t>Deep Learning</t>
        </is>
      </c>
      <c r="H21" s="68" t="inlineStr">
        <is>
          <t>https://doi.org/10.1038/tp.2014.65</t>
        </is>
      </c>
      <c r="I21" s="67" t="inlineStr">
        <is>
          <t>Testing the accuracy of an observation-based classifier for rapid detection of autism risk.</t>
        </is>
      </c>
      <c r="J21" s="68"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s="68" t="inlineStr">
        <is>
          <t>Supervised</t>
        </is>
      </c>
      <c r="L21" s="68" t="inlineStr">
        <is>
          <t>Decision Tree</t>
        </is>
      </c>
      <c r="M21" s="68" t="inlineStr">
        <is>
          <t>Classification (ASD vs control / multi-class)</t>
        </is>
      </c>
      <c r="N21" s="68" t="inlineStr">
        <is>
          <t>screening</t>
        </is>
      </c>
      <c r="O21" s="68" t="inlineStr">
        <is>
          <t>high</t>
        </is>
      </c>
      <c r="P21" s="68" t="n">
        <v>0</v>
      </c>
      <c r="Q21" s="68" t="n">
        <v>1</v>
      </c>
      <c r="R21" s="68" t="n">
        <v>0</v>
      </c>
      <c r="S21" s="68" t="n">
        <v>0</v>
      </c>
      <c r="T21" s="68" t="n">
        <v>0</v>
      </c>
      <c r="U21" s="68" t="n">
        <v>0</v>
      </c>
      <c r="V21" s="68" t="n">
        <v>0</v>
      </c>
      <c r="W21" s="68" t="n">
        <v>0</v>
      </c>
      <c r="X21" s="68" t="n">
        <v>1</v>
      </c>
      <c r="Y21" s="68" t="n">
        <v>1</v>
      </c>
      <c r="Z21" s="68" t="n">
        <v>0</v>
      </c>
      <c r="AA21" s="68" t="n">
        <v>0</v>
      </c>
      <c r="AB21" s="140" t="n">
        <v>1</v>
      </c>
      <c r="AC21" s="68" t="n">
        <v>1</v>
      </c>
      <c r="AD21" s="68" t="n">
        <v>0</v>
      </c>
      <c r="AE21" s="68" t="n">
        <v>0</v>
      </c>
      <c r="AF21" s="68" t="n">
        <v>0</v>
      </c>
      <c r="AG21" s="68" t="n">
        <v>0</v>
      </c>
      <c r="AH21" s="68" t="n">
        <v>1</v>
      </c>
      <c r="AI21" s="67" t="n">
        <v>0</v>
      </c>
      <c r="AJ21" s="140" t="n">
        <v>0</v>
      </c>
      <c r="AK21" s="140" t="inlineStr">
        <is>
          <t>external_validation</t>
        </is>
      </c>
      <c r="AL21" s="67" t="inlineStr">
        <is>
          <t>Algorithm specifically is Alternating Decision Tree (ADTree) (not a standard single CART/ID3); mapped to Decision Tree due to allowed categories</t>
        </is>
      </c>
      <c r="AM21" s="68" t="inlineStr">
        <is>
          <t>RB</t>
        </is>
      </c>
      <c r="AN21" s="68" t="inlineStr">
        <is>
          <t>Tomado completo desde archivo RB según asignación</t>
        </is>
      </c>
      <c r="AO21" s="68" t="n">
        <v>0</v>
      </c>
      <c r="AP21" s="68" t="n">
        <v>0</v>
      </c>
      <c r="AQ21" s="68" t="n">
        <v>0</v>
      </c>
      <c r="AR21" s="68" t="n">
        <v>0</v>
      </c>
      <c r="AS21" s="68" t="n">
        <v>0</v>
      </c>
      <c r="AT21" s="68" t="n">
        <v>0</v>
      </c>
      <c r="AU21" s="68" t="n">
        <v>0</v>
      </c>
      <c r="AV21" s="68" t="n">
        <v>0</v>
      </c>
      <c r="AW21" s="67" t="inlineStr">
        <is>
          <t>finalized_from_available_evidence</t>
        </is>
      </c>
      <c r="AX21" s="68" t="inlineStr">
        <is>
          <t>0 means no reported evidence in title/abstract/notes/coding; it is not proof of true absence.</t>
        </is>
      </c>
    </row>
    <row r="22" ht="28" customHeight="1">
      <c r="A22" s="138" t="n">
        <v>21</v>
      </c>
      <c r="B22" s="138" t="n">
        <v>21</v>
      </c>
      <c r="C22" s="68" t="inlineStr">
        <is>
          <t>Revisor B</t>
        </is>
      </c>
      <c r="D22" s="68" t="n"/>
      <c r="E22" s="138" t="n">
        <v>2024</v>
      </c>
      <c r="F22" s="68" t="inlineStr">
        <is>
          <t>Señales fisiológicas</t>
        </is>
      </c>
      <c r="G22" s="68" t="inlineStr">
        <is>
          <t>Deep Learning</t>
        </is>
      </c>
      <c r="H22" s="68" t="inlineStr">
        <is>
          <t>https://doi.org/10.1038/s41598-024-81652-z</t>
        </is>
      </c>
      <c r="I22" s="67" t="inlineStr">
        <is>
          <t>Using deep learning to classify developmental differences in reaching and placing movements in children with and without autism spectrum disorder</t>
        </is>
      </c>
      <c r="J22" s="68"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s="68" t="inlineStr">
        <is>
          <t>Supervised</t>
        </is>
      </c>
      <c r="L22" s="68" t="inlineStr">
        <is>
          <t>MLP</t>
        </is>
      </c>
      <c r="M22" s="68" t="inlineStr">
        <is>
          <t>Classification (binary/multi-class; incl. ASD vs control)/ multi-class)</t>
        </is>
      </c>
      <c r="N22" s="68" t="inlineStr">
        <is>
          <t>diagnosis</t>
        </is>
      </c>
      <c r="O22" s="68" t="inlineStr">
        <is>
          <t>high</t>
        </is>
      </c>
      <c r="P22" s="68" t="n">
        <v>1</v>
      </c>
      <c r="Q22" s="68" t="n">
        <v>0</v>
      </c>
      <c r="R22" s="68" t="n">
        <v>0</v>
      </c>
      <c r="S22" s="68" t="n">
        <v>1</v>
      </c>
      <c r="T22" s="68" t="n">
        <v>0</v>
      </c>
      <c r="U22" s="68" t="n">
        <v>1</v>
      </c>
      <c r="V22" s="68" t="n">
        <v>0</v>
      </c>
      <c r="W22" s="68" t="n">
        <v>0</v>
      </c>
      <c r="X22" s="68" t="n">
        <v>0</v>
      </c>
      <c r="Y22" s="68" t="n">
        <v>1</v>
      </c>
      <c r="Z22" s="68" t="n">
        <v>1</v>
      </c>
      <c r="AA22" s="68" t="n">
        <v>1</v>
      </c>
      <c r="AB22" s="140" t="n">
        <v>1</v>
      </c>
      <c r="AC22" s="68" t="n">
        <v>0</v>
      </c>
      <c r="AD22" s="68" t="n">
        <v>0</v>
      </c>
      <c r="AE22" s="68" t="n">
        <v>0</v>
      </c>
      <c r="AF22" s="68" t="n">
        <v>1</v>
      </c>
      <c r="AG22" s="68" t="n">
        <v>0</v>
      </c>
      <c r="AH22" s="68" t="n">
        <v>3</v>
      </c>
      <c r="AI22" s="67" t="n">
        <v>0</v>
      </c>
      <c r="AJ22" s="140" t="n">
        <v>0</v>
      </c>
      <c r="AK22" s="140" t="inlineStr">
        <is>
          <t>multisource_integration</t>
        </is>
      </c>
      <c r="AL22" s="67" t="n"/>
      <c r="AM22" s="68" t="inlineStr">
        <is>
          <t>RB</t>
        </is>
      </c>
      <c r="AN22" s="68" t="inlineStr">
        <is>
          <t>Tomado completo desde archivo RB según asignación</t>
        </is>
      </c>
      <c r="AO22" s="68" t="n">
        <v>0</v>
      </c>
      <c r="AP22" s="68" t="n">
        <v>0</v>
      </c>
      <c r="AQ22" s="68" t="n">
        <v>0</v>
      </c>
      <c r="AR22" s="68" t="n">
        <v>0</v>
      </c>
      <c r="AS22" s="68" t="n">
        <v>0</v>
      </c>
      <c r="AT22" s="68" t="n">
        <v>0</v>
      </c>
      <c r="AU22" s="68" t="n">
        <v>0</v>
      </c>
      <c r="AV22" s="68" t="n">
        <v>1</v>
      </c>
      <c r="AW22" s="67" t="inlineStr">
        <is>
          <t>finalized_from_available_evidence</t>
        </is>
      </c>
      <c r="AX22" s="68" t="inlineStr">
        <is>
          <t>0 means no reported evidence in title/abstract/notes/coding; it is not proof of true absence.</t>
        </is>
      </c>
    </row>
    <row r="23" ht="28" customHeight="1">
      <c r="A23" s="138" t="n">
        <v>22</v>
      </c>
      <c r="B23" s="138" t="n">
        <v>22</v>
      </c>
      <c r="C23" s="68" t="inlineStr">
        <is>
          <t>Revisor B</t>
        </is>
      </c>
      <c r="D23" s="68" t="n"/>
      <c r="E23" s="138" t="n">
        <v>2021</v>
      </c>
      <c r="F23" s="68" t="inlineStr">
        <is>
          <t>Señales fisiológicas</t>
        </is>
      </c>
      <c r="G23" s="68" t="inlineStr">
        <is>
          <t>Deep Learning</t>
        </is>
      </c>
      <c r="H23" s="68" t="inlineStr">
        <is>
          <t>https://doi.org/10.3390/s21175822</t>
        </is>
      </c>
      <c r="I23" s="67" t="inlineStr">
        <is>
          <t>A CNN deep local and global ASD classification approach with continuous wavelet transform using task-based FMRI</t>
        </is>
      </c>
      <c r="J23" s="68"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s="68" t="inlineStr">
        <is>
          <t>Supervised</t>
        </is>
      </c>
      <c r="L23" s="68" t="inlineStr">
        <is>
          <t>CNN</t>
        </is>
      </c>
      <c r="M23" s="68" t="inlineStr">
        <is>
          <t>Classification (binary/multi-class; incl. ASD vs control)/ multi-class)</t>
        </is>
      </c>
      <c r="N23" s="68" t="inlineStr">
        <is>
          <t>screening</t>
        </is>
      </c>
      <c r="O23" s="68" t="inlineStr">
        <is>
          <t>medium</t>
        </is>
      </c>
      <c r="P23" s="68" t="n">
        <v>0</v>
      </c>
      <c r="Q23" s="68" t="n">
        <v>0</v>
      </c>
      <c r="R23" s="68" t="n">
        <v>0</v>
      </c>
      <c r="S23" s="68" t="n">
        <v>0</v>
      </c>
      <c r="T23" s="68" t="n">
        <v>0</v>
      </c>
      <c r="U23" s="68" t="n">
        <v>0</v>
      </c>
      <c r="V23" s="68" t="n">
        <v>0</v>
      </c>
      <c r="W23" s="68" t="n">
        <v>0</v>
      </c>
      <c r="X23" s="68" t="n">
        <v>1</v>
      </c>
      <c r="Y23" s="68" t="n">
        <v>1</v>
      </c>
      <c r="Z23" s="68" t="n">
        <v>0</v>
      </c>
      <c r="AA23" s="68" t="n">
        <v>0</v>
      </c>
      <c r="AB23" s="140" t="n">
        <v>1</v>
      </c>
      <c r="AC23" s="68" t="n">
        <v>0</v>
      </c>
      <c r="AD23" s="68" t="n">
        <v>0</v>
      </c>
      <c r="AE23" s="68" t="n">
        <v>0</v>
      </c>
      <c r="AF23" s="68" t="n">
        <v>0</v>
      </c>
      <c r="AG23" s="68" t="n">
        <v>1</v>
      </c>
      <c r="AH23" s="68" t="n">
        <v>0</v>
      </c>
      <c r="AI23" s="67" t="n">
        <v>0</v>
      </c>
      <c r="AJ23" s="140" t="n">
        <v>1</v>
      </c>
      <c r="AK23" s="140" t="inlineStr">
        <is>
          <t>internal_validation_only</t>
        </is>
      </c>
      <c r="AL23" s="67" t="inlineStr">
        <is>
          <t>Incluye clustering para ROI/selección dimensional y generan “brain map indicating ASD severity level”, pero el objetivo central del sistema es clasificación ASD vs TD con CNN.</t>
        </is>
      </c>
      <c r="AM23" s="68" t="inlineStr">
        <is>
          <t>RB</t>
        </is>
      </c>
      <c r="AN23" s="68" t="inlineStr">
        <is>
          <t>Tomado completo desde archivo RB según asignación</t>
        </is>
      </c>
      <c r="AO23" s="68" t="n">
        <v>0</v>
      </c>
      <c r="AP23" s="68" t="n">
        <v>0</v>
      </c>
      <c r="AQ23" s="68" t="n">
        <v>0</v>
      </c>
      <c r="AR23" s="68" t="n">
        <v>1</v>
      </c>
      <c r="AS23" s="68" t="n">
        <v>0</v>
      </c>
      <c r="AT23" s="68" t="n">
        <v>0</v>
      </c>
      <c r="AU23" s="68" t="n">
        <v>0</v>
      </c>
      <c r="AV23" s="68" t="n">
        <v>0</v>
      </c>
      <c r="AW23" s="67" t="inlineStr">
        <is>
          <t>finalized_from_available_evidence</t>
        </is>
      </c>
      <c r="AX23" s="68" t="inlineStr">
        <is>
          <t>0 means no reported evidence in title/abstract/notes/coding; it is not proof of true absence.</t>
        </is>
      </c>
    </row>
    <row r="24" ht="28" customHeight="1">
      <c r="A24" s="138" t="n">
        <v>23</v>
      </c>
      <c r="B24" s="138" t="n">
        <v>23</v>
      </c>
      <c r="C24" s="68" t="inlineStr">
        <is>
          <t>Revisor A</t>
        </is>
      </c>
      <c r="D24" s="68" t="inlineStr">
        <is>
          <t>RA</t>
        </is>
      </c>
      <c r="E24" s="138" t="n">
        <v>2020</v>
      </c>
      <c r="F24" s="68" t="inlineStr">
        <is>
          <t>No especificado</t>
        </is>
      </c>
      <c r="G24" s="68" t="inlineStr">
        <is>
          <t>Machine Learning</t>
        </is>
      </c>
      <c r="H24" s="68" t="inlineStr">
        <is>
          <t>https://doi.org/10.1177/1460458218824711</t>
        </is>
      </c>
      <c r="I24" s="67" t="inlineStr">
        <is>
          <t>A new machine learning model based on induction of rules for autism detection</t>
        </is>
      </c>
      <c r="J24" s="68"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s="68" t="inlineStr">
        <is>
          <t>Supervised</t>
        </is>
      </c>
      <c r="L24" s="68" t="inlineStr">
        <is>
          <t>Decision Tree</t>
        </is>
      </c>
      <c r="M24" s="68" t="inlineStr">
        <is>
          <t>Classification (ASD vs control / multi-class)</t>
        </is>
      </c>
      <c r="N24" s="68" t="inlineStr">
        <is>
          <t>Screening</t>
        </is>
      </c>
      <c r="O24" s="68" t="inlineStr">
        <is>
          <t>Medium</t>
        </is>
      </c>
      <c r="P24" s="68" t="n">
        <v>0</v>
      </c>
      <c r="Q24" s="68" t="n">
        <v>0</v>
      </c>
      <c r="R24" s="68" t="n">
        <v>0</v>
      </c>
      <c r="S24" s="68" t="n">
        <v>0</v>
      </c>
      <c r="T24" s="68" t="n">
        <v>1</v>
      </c>
      <c r="U24" s="68" t="n">
        <v>0</v>
      </c>
      <c r="V24" s="68" t="n">
        <v>0</v>
      </c>
      <c r="W24" s="68" t="n">
        <v>0</v>
      </c>
      <c r="X24" s="68" t="n">
        <v>1</v>
      </c>
      <c r="Y24" s="68" t="n">
        <v>0</v>
      </c>
      <c r="Z24" s="68" t="n">
        <v>0</v>
      </c>
      <c r="AA24" s="68" t="n">
        <v>0</v>
      </c>
      <c r="AB24" s="140" t="n">
        <v>1</v>
      </c>
      <c r="AC24" s="68" t="n">
        <v>0</v>
      </c>
      <c r="AD24" s="68" t="n">
        <v>0</v>
      </c>
      <c r="AE24" s="68" t="n">
        <v>0</v>
      </c>
      <c r="AF24" s="68" t="n">
        <v>0</v>
      </c>
      <c r="AG24" s="68" t="n">
        <v>1</v>
      </c>
      <c r="AH24" s="68" t="n">
        <v>1</v>
      </c>
      <c r="AI24" s="67" t="n"/>
      <c r="AJ24" s="140" t="n"/>
      <c r="AK24" s="140" t="inlineStr">
        <is>
          <t>none_reported</t>
        </is>
      </c>
      <c r="AL24" s="67" t="inlineStr">
        <is>
          <t>Boosting, Bagging, rule induction methods (rules-machine learning framework), Modelo basado en inducción de reglas sobre datasets de cribado; algoritmo fuera del codebook.</t>
        </is>
      </c>
      <c r="AM24" s="68" t="inlineStr">
        <is>
          <t>RA</t>
        </is>
      </c>
      <c r="AN24" s="68" t="inlineStr">
        <is>
          <t>Tomado completo desde archivo RA según asignación</t>
        </is>
      </c>
      <c r="AO24" s="68" t="n">
        <v>0</v>
      </c>
      <c r="AP24" s="68" t="n">
        <v>0</v>
      </c>
      <c r="AQ24" s="68" t="n">
        <v>0</v>
      </c>
      <c r="AR24" s="68" t="n">
        <v>0</v>
      </c>
      <c r="AS24" s="68" t="n">
        <v>0</v>
      </c>
      <c r="AT24" s="68" t="n">
        <v>0</v>
      </c>
      <c r="AU24" s="68" t="n">
        <v>0</v>
      </c>
      <c r="AV24" s="68" t="n">
        <v>0</v>
      </c>
      <c r="AW24" s="67" t="inlineStr">
        <is>
          <t>finalized_from_available_evidence</t>
        </is>
      </c>
      <c r="AX24" s="68" t="inlineStr">
        <is>
          <t>0 means no reported evidence in title/abstract/notes/coding; it is not proof of true absence.</t>
        </is>
      </c>
    </row>
    <row r="25" ht="28" customHeight="1">
      <c r="A25" s="138" t="n">
        <v>24</v>
      </c>
      <c r="B25" s="138" t="n">
        <v>24</v>
      </c>
      <c r="C25" s="68" t="inlineStr">
        <is>
          <t>Ambos (piloto)</t>
        </is>
      </c>
      <c r="D25" s="68" t="inlineStr">
        <is>
          <t>RA</t>
        </is>
      </c>
      <c r="E25" s="138" t="n">
        <v>2021</v>
      </c>
      <c r="F25" s="68" t="inlineStr">
        <is>
          <t>Audio · Voz</t>
        </is>
      </c>
      <c r="G25" s="68" t="inlineStr">
        <is>
          <t>Machine Learning</t>
        </is>
      </c>
      <c r="H25" s="68" t="inlineStr">
        <is>
          <t>https://doi.org/10.1109/ACCESS.2021.3097606</t>
        </is>
      </c>
      <c r="I25" s="67" t="inlineStr">
        <is>
          <t>A Novel Grading System for Autism Severity Level Using Task-Based Functional MRI: A Response to Speech Study</t>
        </is>
      </c>
      <c r="J25" s="68"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s="68" t="inlineStr">
        <is>
          <t>Supervised</t>
        </is>
      </c>
      <c r="L25" s="68" t="inlineStr">
        <is>
          <t>Other / Not clear</t>
        </is>
      </c>
      <c r="M25" s="68" t="inlineStr">
        <is>
          <t>Classification (ASD vs control / multi-class)</t>
        </is>
      </c>
      <c r="N25" s="68" t="inlineStr">
        <is>
          <t>Diagnosis</t>
        </is>
      </c>
      <c r="O25" s="68" t="inlineStr">
        <is>
          <t>Medium</t>
        </is>
      </c>
      <c r="P25" s="68" t="n">
        <v>1</v>
      </c>
      <c r="Q25" s="68" t="n">
        <v>0</v>
      </c>
      <c r="R25" s="68" t="n">
        <v>0</v>
      </c>
      <c r="S25" s="68" t="n">
        <v>0</v>
      </c>
      <c r="T25" s="68" t="n">
        <v>0</v>
      </c>
      <c r="U25" s="68" t="n">
        <v>0</v>
      </c>
      <c r="V25" s="68" t="n">
        <v>0</v>
      </c>
      <c r="W25" s="68" t="n">
        <v>0</v>
      </c>
      <c r="X25" s="68" t="n">
        <v>0</v>
      </c>
      <c r="Y25" s="68" t="n">
        <v>1</v>
      </c>
      <c r="Z25" s="68" t="n">
        <v>0</v>
      </c>
      <c r="AA25" s="68" t="n">
        <v>0</v>
      </c>
      <c r="AB25" s="140" t="n">
        <v>1</v>
      </c>
      <c r="AC25" s="68" t="n">
        <v>0</v>
      </c>
      <c r="AD25" s="68" t="n">
        <v>0</v>
      </c>
      <c r="AE25" s="68" t="n">
        <v>0</v>
      </c>
      <c r="AF25" s="68" t="n">
        <v>0</v>
      </c>
      <c r="AG25" s="68" t="n">
        <v>1</v>
      </c>
      <c r="AH25" s="68" t="n">
        <v>1</v>
      </c>
      <c r="AI25" s="67" t="n"/>
      <c r="AJ25" s="140" t="n"/>
      <c r="AK25" s="140" t="inlineStr">
        <is>
          <t>internal_validation_only</t>
        </is>
      </c>
      <c r="AL25" s="67" t="inlineStr">
        <is>
          <t>Gradación de severidad por clases con task-fMRI; clasificadores múltiples no detallados.</t>
        </is>
      </c>
      <c r="AM25" s="68" t="inlineStr">
        <is>
          <t>RA</t>
        </is>
      </c>
      <c r="AN25" s="68" t="inlineStr">
        <is>
          <t>Tomado completo desde archivo RA según asignación</t>
        </is>
      </c>
      <c r="AO25" s="68" t="n">
        <v>0</v>
      </c>
      <c r="AP25" s="68" t="n">
        <v>0</v>
      </c>
      <c r="AQ25" s="68" t="n">
        <v>0</v>
      </c>
      <c r="AR25" s="68" t="n">
        <v>1</v>
      </c>
      <c r="AS25" s="68" t="n">
        <v>0</v>
      </c>
      <c r="AT25" s="68" t="n">
        <v>0</v>
      </c>
      <c r="AU25" s="68" t="n">
        <v>0</v>
      </c>
      <c r="AV25" s="68" t="n">
        <v>0</v>
      </c>
      <c r="AW25" s="67" t="inlineStr">
        <is>
          <t>finalized_from_available_evidence</t>
        </is>
      </c>
      <c r="AX25" s="68" t="inlineStr">
        <is>
          <t>0 means no reported evidence in title/abstract/notes/coding; it is not proof of true absence.</t>
        </is>
      </c>
    </row>
    <row r="26" ht="28" customHeight="1">
      <c r="A26" s="138" t="n">
        <v>25</v>
      </c>
      <c r="B26" s="138" t="n">
        <v>26</v>
      </c>
      <c r="C26" s="68" t="inlineStr">
        <is>
          <t>Revisor A</t>
        </is>
      </c>
      <c r="D26" s="68" t="n"/>
      <c r="E26" s="138" t="n">
        <v>2023</v>
      </c>
      <c r="F26" s="68" t="inlineStr">
        <is>
          <t>No especificado</t>
        </is>
      </c>
      <c r="G26" s="68" t="inlineStr">
        <is>
          <t>Machine Learning</t>
        </is>
      </c>
      <c r="H26" s="68" t="inlineStr">
        <is>
          <t>https://doi.org/10.1007/978-3-031-23683-9_12</t>
        </is>
      </c>
      <c r="I26" s="67" t="inlineStr">
        <is>
          <t>An Analysis of the Use of Machine Learning in the Diagnosis of Autism Spectrum Disorder</t>
        </is>
      </c>
      <c r="J26" s="68"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s="68" t="n"/>
      <c r="L26" s="68" t="n"/>
      <c r="M26" s="68" t="n"/>
      <c r="N26" s="68" t="inlineStr">
        <is>
          <t>diagnosis</t>
        </is>
      </c>
      <c r="O26" s="68" t="inlineStr">
        <is>
          <t>high</t>
        </is>
      </c>
      <c r="P26" s="68" t="n">
        <v>1</v>
      </c>
      <c r="Q26" s="68" t="n">
        <v>0</v>
      </c>
      <c r="R26" s="68" t="n">
        <v>1</v>
      </c>
      <c r="S26" s="68" t="n">
        <v>0</v>
      </c>
      <c r="T26" s="68" t="n">
        <v>0</v>
      </c>
      <c r="U26" s="68" t="n">
        <v>0</v>
      </c>
      <c r="V26" s="68" t="n">
        <v>0</v>
      </c>
      <c r="W26" s="68" t="n">
        <v>0</v>
      </c>
      <c r="X26" s="68" t="n">
        <v>0</v>
      </c>
      <c r="Y26" s="68" t="n">
        <v>1</v>
      </c>
      <c r="Z26" s="68" t="n">
        <v>0</v>
      </c>
      <c r="AA26" s="68" t="n">
        <v>1</v>
      </c>
      <c r="AB26" s="140" t="n">
        <v>1</v>
      </c>
      <c r="AC26" s="68" t="n">
        <v>0</v>
      </c>
      <c r="AD26" s="68" t="n">
        <v>0</v>
      </c>
      <c r="AE26" s="68" t="n">
        <v>0</v>
      </c>
      <c r="AF26" s="68" t="n">
        <v>1</v>
      </c>
      <c r="AG26" s="68" t="n">
        <v>0</v>
      </c>
      <c r="AH26" s="68" t="n">
        <v>2</v>
      </c>
      <c r="AI26" s="67" t="n">
        <v>0</v>
      </c>
      <c r="AJ26" s="140" t="n">
        <v>0</v>
      </c>
      <c r="AK26" s="140" t="inlineStr">
        <is>
          <t>multisource_integration</t>
        </is>
      </c>
      <c r="AL26" s="67" t="n"/>
      <c r="AM26" s="68" t="inlineStr">
        <is>
          <t>RB_fallback</t>
        </is>
      </c>
      <c r="AN26" s="68" t="inlineStr">
        <is>
          <t>Fallback a RB porque el ID no está en RA</t>
        </is>
      </c>
      <c r="AO26" s="68" t="n">
        <v>0</v>
      </c>
      <c r="AP26" s="68" t="n">
        <v>0</v>
      </c>
      <c r="AQ26" s="68" t="n">
        <v>0</v>
      </c>
      <c r="AR26" s="68" t="n">
        <v>0</v>
      </c>
      <c r="AS26" s="68" t="n">
        <v>0</v>
      </c>
      <c r="AT26" s="68" t="n">
        <v>0</v>
      </c>
      <c r="AU26" s="68" t="n">
        <v>0</v>
      </c>
      <c r="AV26" s="68" t="n">
        <v>1</v>
      </c>
      <c r="AW26" s="67" t="inlineStr">
        <is>
          <t>finalized_from_available_evidence</t>
        </is>
      </c>
      <c r="AX26" s="68" t="inlineStr">
        <is>
          <t>0 means no reported evidence in title/abstract/notes/coding; it is not proof of true absence.</t>
        </is>
      </c>
    </row>
    <row r="27" ht="28" customHeight="1">
      <c r="A27" s="138" t="n">
        <v>26</v>
      </c>
      <c r="B27" s="138" t="n">
        <v>27</v>
      </c>
      <c r="C27" s="68" t="inlineStr">
        <is>
          <t>Revisor A</t>
        </is>
      </c>
      <c r="D27" s="68" t="inlineStr">
        <is>
          <t>RA</t>
        </is>
      </c>
      <c r="E27" s="138" t="n">
        <v>2025</v>
      </c>
      <c r="F27" s="68" t="inlineStr">
        <is>
          <t>Señales fisiológicas</t>
        </is>
      </c>
      <c r="G27" s="68" t="inlineStr">
        <is>
          <t>Deep Learning</t>
        </is>
      </c>
      <c r="H27" s="68" t="inlineStr">
        <is>
          <t>https://doi.org/10.1016/j.health.2025.100409</t>
        </is>
      </c>
      <c r="I27" s="67" t="inlineStr">
        <is>
          <t>An analytics-driven model for identifying autism spectrum disorder using eye tracking</t>
        </is>
      </c>
      <c r="J27" s="68"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s="68" t="inlineStr">
        <is>
          <t>Supervised</t>
        </is>
      </c>
      <c r="L27" s="68" t="inlineStr">
        <is>
          <t>MLP</t>
        </is>
      </c>
      <c r="M27" s="68" t="inlineStr">
        <is>
          <t>Classification (ASD vs control / multi-class)</t>
        </is>
      </c>
      <c r="N27" s="68" t="inlineStr">
        <is>
          <t>Screening</t>
        </is>
      </c>
      <c r="O27" s="68" t="inlineStr">
        <is>
          <t>Medium</t>
        </is>
      </c>
      <c r="P27" s="68" t="n">
        <v>0</v>
      </c>
      <c r="Q27" s="68" t="n">
        <v>0</v>
      </c>
      <c r="R27" s="68" t="n">
        <v>1</v>
      </c>
      <c r="S27" s="68" t="n">
        <v>0</v>
      </c>
      <c r="T27" s="68" t="n">
        <v>0</v>
      </c>
      <c r="U27" s="68" t="n">
        <v>0</v>
      </c>
      <c r="V27" s="68" t="n">
        <v>0</v>
      </c>
      <c r="W27" s="68" t="n">
        <v>0</v>
      </c>
      <c r="X27" s="68" t="n">
        <v>1</v>
      </c>
      <c r="Y27" s="68" t="n">
        <v>0</v>
      </c>
      <c r="Z27" s="68" t="n">
        <v>0</v>
      </c>
      <c r="AA27" s="68" t="n">
        <v>0</v>
      </c>
      <c r="AB27" s="140" t="n">
        <v>1</v>
      </c>
      <c r="AC27" s="68" t="n">
        <v>0</v>
      </c>
      <c r="AD27" s="68" t="n">
        <v>0</v>
      </c>
      <c r="AE27" s="68" t="n">
        <v>0</v>
      </c>
      <c r="AF27" s="68" t="n">
        <v>0</v>
      </c>
      <c r="AG27" s="68" t="n">
        <v>1</v>
      </c>
      <c r="AH27" s="68" t="n">
        <v>1</v>
      </c>
      <c r="AI27" s="67" t="n"/>
      <c r="AJ27" s="140" t="n"/>
      <c r="AK27" s="140" t="inlineStr">
        <is>
          <t>none_reported</t>
        </is>
      </c>
      <c r="AL27" s="67" t="inlineStr">
        <is>
          <t>Usa eye-tracking/gaze movement; algoritmo principal no explícito.</t>
        </is>
      </c>
      <c r="AM27" s="68" t="inlineStr">
        <is>
          <t>RA</t>
        </is>
      </c>
      <c r="AN27" s="68" t="inlineStr">
        <is>
          <t>Tomado completo desde archivo RA según asignación</t>
        </is>
      </c>
      <c r="AO27" s="68" t="n">
        <v>0</v>
      </c>
      <c r="AP27" s="68" t="n">
        <v>0</v>
      </c>
      <c r="AQ27" s="68" t="n">
        <v>0</v>
      </c>
      <c r="AR27" s="68" t="n">
        <v>0</v>
      </c>
      <c r="AS27" s="68" t="n">
        <v>0</v>
      </c>
      <c r="AT27" s="68" t="n">
        <v>0</v>
      </c>
      <c r="AU27" s="68" t="n">
        <v>0</v>
      </c>
      <c r="AV27" s="68" t="n">
        <v>0</v>
      </c>
      <c r="AW27" s="67" t="inlineStr">
        <is>
          <t>finalized_from_available_evidence</t>
        </is>
      </c>
      <c r="AX27" s="68" t="inlineStr">
        <is>
          <t>0 means no reported evidence in title/abstract/notes/coding; it is not proof of true absence.</t>
        </is>
      </c>
    </row>
    <row r="28" ht="28" customHeight="1">
      <c r="A28" s="138" t="n">
        <v>27</v>
      </c>
      <c r="B28" s="138" t="n">
        <v>28</v>
      </c>
      <c r="C28" s="68" t="inlineStr">
        <is>
          <t>Revisor A</t>
        </is>
      </c>
      <c r="D28" s="68" t="inlineStr">
        <is>
          <t>RA</t>
        </is>
      </c>
      <c r="E28" s="138" t="n">
        <v>2024</v>
      </c>
      <c r="F28" s="68" t="inlineStr">
        <is>
          <t>No especificado</t>
        </is>
      </c>
      <c r="G28" s="68" t="inlineStr">
        <is>
          <t>Machine Learning</t>
        </is>
      </c>
      <c r="H28" s="68" t="inlineStr">
        <is>
          <t>https://doi.org/10.1016/j.health.2023.100293</t>
        </is>
      </c>
      <c r="I28" s="67" t="inlineStr">
        <is>
          <t>An evaluation of machine learning approaches for early diagnosis of autism spectrum disorder</t>
        </is>
      </c>
      <c r="J28" s="6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s="68" t="inlineStr">
        <is>
          <t>Supervised</t>
        </is>
      </c>
      <c r="L28" s="68" t="inlineStr">
        <is>
          <t>SVM</t>
        </is>
      </c>
      <c r="M28" s="68" t="inlineStr">
        <is>
          <t>Classification (ASD vs control / multi-class)</t>
        </is>
      </c>
      <c r="N28" s="68" t="inlineStr">
        <is>
          <t>Diagnosis</t>
        </is>
      </c>
      <c r="O28" s="68" t="inlineStr">
        <is>
          <t>Medium</t>
        </is>
      </c>
      <c r="P28" s="68" t="n">
        <v>0</v>
      </c>
      <c r="Q28" s="68" t="n">
        <v>0</v>
      </c>
      <c r="R28" s="68" t="n">
        <v>0</v>
      </c>
      <c r="S28" s="68" t="n">
        <v>0</v>
      </c>
      <c r="T28" s="68" t="n">
        <v>1</v>
      </c>
      <c r="U28" s="68" t="n">
        <v>0</v>
      </c>
      <c r="V28" s="68" t="n">
        <v>0</v>
      </c>
      <c r="W28" s="68" t="n">
        <v>0</v>
      </c>
      <c r="X28" s="68" t="n">
        <v>0</v>
      </c>
      <c r="Y28" s="68" t="n">
        <v>1</v>
      </c>
      <c r="Z28" s="68" t="n">
        <v>0</v>
      </c>
      <c r="AA28" s="68" t="n">
        <v>0</v>
      </c>
      <c r="AB28" s="140" t="n">
        <v>1</v>
      </c>
      <c r="AC28" s="68" t="n">
        <v>0</v>
      </c>
      <c r="AD28" s="68" t="n">
        <v>0</v>
      </c>
      <c r="AE28" s="68" t="n">
        <v>0</v>
      </c>
      <c r="AF28" s="68" t="n">
        <v>0</v>
      </c>
      <c r="AG28" s="68" t="n">
        <v>1</v>
      </c>
      <c r="AH28" s="68" t="n">
        <v>1</v>
      </c>
      <c r="AI28" s="67" t="n"/>
      <c r="AJ28" s="140" t="n"/>
      <c r="AK28" s="140" t="inlineStr">
        <is>
          <t>none_reported</t>
        </is>
      </c>
      <c r="AL28" s="67" t="inlineStr">
        <is>
          <t>Compara varios clasificadores; ANN/MLP reporta mejor desempeño en dataset combinado.</t>
        </is>
      </c>
      <c r="AM28" s="68" t="inlineStr">
        <is>
          <t>RA</t>
        </is>
      </c>
      <c r="AN28" s="68" t="inlineStr">
        <is>
          <t>Tomado completo desde archivo RA según asignación</t>
        </is>
      </c>
      <c r="AO28" s="68" t="n">
        <v>0</v>
      </c>
      <c r="AP28" s="68" t="n">
        <v>0</v>
      </c>
      <c r="AQ28" s="68" t="n">
        <v>0</v>
      </c>
      <c r="AR28" s="68" t="n">
        <v>0</v>
      </c>
      <c r="AS28" s="68" t="n">
        <v>0</v>
      </c>
      <c r="AT28" s="68" t="n">
        <v>0</v>
      </c>
      <c r="AU28" s="68" t="n">
        <v>0</v>
      </c>
      <c r="AV28" s="68" t="n">
        <v>0</v>
      </c>
      <c r="AW28" s="67" t="inlineStr">
        <is>
          <t>finalized_from_available_evidence</t>
        </is>
      </c>
      <c r="AX28" s="68" t="inlineStr">
        <is>
          <t>0 means no reported evidence in title/abstract/notes/coding; it is not proof of true absence.</t>
        </is>
      </c>
    </row>
    <row r="29" ht="28" customHeight="1">
      <c r="A29" s="138" t="n">
        <v>28</v>
      </c>
      <c r="B29" s="138" t="n">
        <v>29</v>
      </c>
      <c r="C29" s="68" t="inlineStr">
        <is>
          <t>Revisor B</t>
        </is>
      </c>
      <c r="D29" s="68" t="n"/>
      <c r="E29" s="138" t="n">
        <v>2025</v>
      </c>
      <c r="F29" s="68" t="inlineStr">
        <is>
          <t>Imagen</t>
        </is>
      </c>
      <c r="G29" s="68" t="inlineStr">
        <is>
          <t>Deep Learning</t>
        </is>
      </c>
      <c r="H29" s="68" t="inlineStr">
        <is>
          <t>https://doi.org/10.1016/j.bspc.2025.107737</t>
        </is>
      </c>
      <c r="I29" s="67" t="inlineStr">
        <is>
          <t>An intellectual autism spectrum disorder classification framework in healthcare industry using ViT-based adaptive deep learning model</t>
        </is>
      </c>
      <c r="J29" s="68"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s="68" t="inlineStr">
        <is>
          <t>Supervised</t>
        </is>
      </c>
      <c r="L29" s="68" t="inlineStr">
        <is>
          <t>Transformer</t>
        </is>
      </c>
      <c r="M29" s="68" t="inlineStr">
        <is>
          <t>Classification (binary/multi-class; incl. ASD vs control)/ multi-class)</t>
        </is>
      </c>
      <c r="N29" s="68" t="inlineStr">
        <is>
          <t>screening</t>
        </is>
      </c>
      <c r="O29" s="68" t="inlineStr">
        <is>
          <t>high</t>
        </is>
      </c>
      <c r="P29" s="68" t="n">
        <v>0</v>
      </c>
      <c r="Q29" s="68" t="n">
        <v>0</v>
      </c>
      <c r="R29" s="68" t="n">
        <v>0</v>
      </c>
      <c r="S29" s="68" t="n">
        <v>0</v>
      </c>
      <c r="T29" s="68" t="n">
        <v>0</v>
      </c>
      <c r="U29" s="68" t="n">
        <v>0</v>
      </c>
      <c r="V29" s="68" t="n">
        <v>0</v>
      </c>
      <c r="W29" s="68" t="n">
        <v>0</v>
      </c>
      <c r="X29" s="68" t="n">
        <v>1</v>
      </c>
      <c r="Y29" s="68" t="n">
        <v>1</v>
      </c>
      <c r="Z29" s="68" t="n">
        <v>0</v>
      </c>
      <c r="AA29" s="68" t="n">
        <v>0</v>
      </c>
      <c r="AB29" s="140" t="n">
        <v>1</v>
      </c>
      <c r="AC29" s="68" t="n">
        <v>0</v>
      </c>
      <c r="AD29" s="68" t="n">
        <v>0</v>
      </c>
      <c r="AE29" s="68" t="n">
        <v>0</v>
      </c>
      <c r="AF29" s="68" t="n">
        <v>0</v>
      </c>
      <c r="AG29" s="68" t="n">
        <v>1</v>
      </c>
      <c r="AH29" s="68" t="n">
        <v>0</v>
      </c>
      <c r="AI29" s="67" t="n">
        <v>0</v>
      </c>
      <c r="AJ29" s="140" t="n">
        <v>0</v>
      </c>
      <c r="AK29" s="140" t="inlineStr">
        <is>
          <t>none_reported</t>
        </is>
      </c>
      <c r="AL29" s="67" t="inlineStr">
        <is>
          <t>Hybrid architecture includes ViT + (Adaptive Residual DenseNet) + LSTM; mapped to Transformer as primary component.</t>
        </is>
      </c>
      <c r="AM29" s="68" t="inlineStr">
        <is>
          <t>RB</t>
        </is>
      </c>
      <c r="AN29" s="68" t="inlineStr">
        <is>
          <t>Tomado completo desde archivo RB según asignación</t>
        </is>
      </c>
      <c r="AO29" s="68" t="n">
        <v>0</v>
      </c>
      <c r="AP29" s="68" t="n">
        <v>0</v>
      </c>
      <c r="AQ29" s="68" t="n">
        <v>0</v>
      </c>
      <c r="AR29" s="68" t="n">
        <v>0</v>
      </c>
      <c r="AS29" s="68" t="n">
        <v>0</v>
      </c>
      <c r="AT29" s="68" t="n">
        <v>0</v>
      </c>
      <c r="AU29" s="68" t="n">
        <v>0</v>
      </c>
      <c r="AV29" s="68" t="n">
        <v>0</v>
      </c>
      <c r="AW29" s="67" t="inlineStr">
        <is>
          <t>finalized_from_available_evidence</t>
        </is>
      </c>
      <c r="AX29" s="68" t="inlineStr">
        <is>
          <t>0 means no reported evidence in title/abstract/notes/coding; it is not proof of true absence.</t>
        </is>
      </c>
    </row>
    <row r="30" ht="28" customHeight="1">
      <c r="A30" s="138" t="n">
        <v>29</v>
      </c>
      <c r="B30" s="138" t="n">
        <v>30</v>
      </c>
      <c r="C30" s="68" t="inlineStr">
        <is>
          <t>Revisor B</t>
        </is>
      </c>
      <c r="D30" s="68" t="n"/>
      <c r="E30" s="138" t="n">
        <v>2020</v>
      </c>
      <c r="F30" s="68" t="inlineStr">
        <is>
          <t>No especificado</t>
        </is>
      </c>
      <c r="G30" s="68" t="inlineStr">
        <is>
          <t>Híbrido</t>
        </is>
      </c>
      <c r="H30" s="68" t="inlineStr">
        <is>
          <t>https://doi.org/10.1016/j.procs.2020.03.399</t>
        </is>
      </c>
      <c r="I30" s="67" t="inlineStr">
        <is>
          <t>Analysis and Detection of Autism Spectrum Disorder Using Machine Learning Techniques</t>
        </is>
      </c>
      <c r="J30" s="68"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s="68" t="inlineStr">
        <is>
          <t>Supervised</t>
        </is>
      </c>
      <c r="L30" s="68" t="inlineStr">
        <is>
          <t>CNN</t>
        </is>
      </c>
      <c r="M30" s="68" t="inlineStr">
        <is>
          <t>Classification (binary/multi-class; incl. ASD vs control)/ multi-class)</t>
        </is>
      </c>
      <c r="N30" s="68" t="inlineStr">
        <is>
          <t>screening</t>
        </is>
      </c>
      <c r="O30" s="68" t="inlineStr">
        <is>
          <t>high</t>
        </is>
      </c>
      <c r="P30" s="68" t="n">
        <v>1</v>
      </c>
      <c r="Q30" s="68" t="n">
        <v>0</v>
      </c>
      <c r="R30" s="68" t="n">
        <v>0</v>
      </c>
      <c r="S30" s="68" t="n">
        <v>0</v>
      </c>
      <c r="T30" s="68" t="n">
        <v>0</v>
      </c>
      <c r="U30" s="68" t="n">
        <v>0</v>
      </c>
      <c r="V30" s="68" t="n">
        <v>0</v>
      </c>
      <c r="W30" s="68" t="n">
        <v>0</v>
      </c>
      <c r="X30" s="68" t="n">
        <v>1</v>
      </c>
      <c r="Y30" s="68" t="n">
        <v>1</v>
      </c>
      <c r="Z30" s="68" t="n">
        <v>0</v>
      </c>
      <c r="AA30" s="68" t="n">
        <v>0</v>
      </c>
      <c r="AB30" s="140" t="n">
        <v>1</v>
      </c>
      <c r="AC30" s="68" t="n">
        <v>0</v>
      </c>
      <c r="AD30" s="68" t="n">
        <v>0</v>
      </c>
      <c r="AE30" s="68" t="n">
        <v>0</v>
      </c>
      <c r="AF30" s="68" t="n">
        <v>0</v>
      </c>
      <c r="AG30" s="68" t="n">
        <v>1</v>
      </c>
      <c r="AH30" s="68" t="n">
        <v>1</v>
      </c>
      <c r="AI30" s="67" t="n">
        <v>0</v>
      </c>
      <c r="AJ30" s="140" t="n">
        <v>0</v>
      </c>
      <c r="AK30" s="140" t="inlineStr">
        <is>
          <t>none_reported</t>
        </is>
      </c>
      <c r="AL30" s="67" t="inlineStr">
        <is>
          <t>Comparan varios algoritmos (Naive Bayes, SVM, LR, KNN, NN y CNN); para tu columna AI_algorithm_main conviene poner CNN porque es el que señalan como mejor globalmente</t>
        </is>
      </c>
      <c r="AM30" s="68" t="inlineStr">
        <is>
          <t>RB</t>
        </is>
      </c>
      <c r="AN30" s="68" t="inlineStr">
        <is>
          <t>Tomado completo desde archivo RB según asignación</t>
        </is>
      </c>
      <c r="AO30" s="68" t="n">
        <v>0</v>
      </c>
      <c r="AP30" s="68" t="n">
        <v>0</v>
      </c>
      <c r="AQ30" s="68" t="n">
        <v>0</v>
      </c>
      <c r="AR30" s="68" t="n">
        <v>0</v>
      </c>
      <c r="AS30" s="68" t="n">
        <v>0</v>
      </c>
      <c r="AT30" s="68" t="n">
        <v>0</v>
      </c>
      <c r="AU30" s="68" t="n">
        <v>0</v>
      </c>
      <c r="AV30" s="68" t="n">
        <v>0</v>
      </c>
      <c r="AW30" s="67" t="inlineStr">
        <is>
          <t>finalized_from_available_evidence</t>
        </is>
      </c>
      <c r="AX30" s="68" t="inlineStr">
        <is>
          <t>0 means no reported evidence in title/abstract/notes/coding; it is not proof of true absence.</t>
        </is>
      </c>
    </row>
    <row r="31" ht="28" customHeight="1">
      <c r="A31" s="138" t="n">
        <v>30</v>
      </c>
      <c r="B31" s="138" t="n">
        <v>31</v>
      </c>
      <c r="C31" s="68" t="inlineStr">
        <is>
          <t>Revisor B</t>
        </is>
      </c>
      <c r="D31" s="68" t="n"/>
      <c r="E31" s="138" t="n">
        <v>2021</v>
      </c>
      <c r="F31" s="68" t="inlineStr">
        <is>
          <t>No especificado</t>
        </is>
      </c>
      <c r="G31" s="68" t="inlineStr">
        <is>
          <t>Deep Learning</t>
        </is>
      </c>
      <c r="H31" s="68" t="inlineStr">
        <is>
          <t>https://doi.org/10.1016/j.gltp.2021.08.042</t>
        </is>
      </c>
      <c r="I31" s="67" t="inlineStr">
        <is>
          <t>ASD classification for children using deep neural network</t>
        </is>
      </c>
      <c r="J31" s="68"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s="68" t="inlineStr">
        <is>
          <t>Supervised</t>
        </is>
      </c>
      <c r="L31" s="68" t="inlineStr">
        <is>
          <t>MLP</t>
        </is>
      </c>
      <c r="M31" s="68" t="inlineStr">
        <is>
          <t>Classification (binary/multi-class; incl. ASD vs control)/ multi-class)</t>
        </is>
      </c>
      <c r="N31" s="68" t="inlineStr">
        <is>
          <t>diagnosis</t>
        </is>
      </c>
      <c r="O31" s="68" t="inlineStr">
        <is>
          <t>high</t>
        </is>
      </c>
      <c r="P31" s="68" t="n">
        <v>1</v>
      </c>
      <c r="Q31" s="68" t="n">
        <v>0</v>
      </c>
      <c r="R31" s="68" t="n">
        <v>0</v>
      </c>
      <c r="S31" s="68" t="n">
        <v>0</v>
      </c>
      <c r="T31" s="68" t="n">
        <v>0</v>
      </c>
      <c r="U31" s="68" t="n">
        <v>0</v>
      </c>
      <c r="V31" s="68" t="n">
        <v>0</v>
      </c>
      <c r="W31" s="68" t="n">
        <v>0</v>
      </c>
      <c r="X31" s="68" t="n">
        <v>0</v>
      </c>
      <c r="Y31" s="68" t="n">
        <v>1</v>
      </c>
      <c r="Z31" s="68" t="n">
        <v>0</v>
      </c>
      <c r="AA31" s="68" t="n">
        <v>0</v>
      </c>
      <c r="AB31" s="140" t="n">
        <v>1</v>
      </c>
      <c r="AC31" s="68" t="n">
        <v>0</v>
      </c>
      <c r="AD31" s="68" t="n">
        <v>0</v>
      </c>
      <c r="AE31" s="68" t="n">
        <v>0</v>
      </c>
      <c r="AF31" s="68" t="n">
        <v>0</v>
      </c>
      <c r="AG31" s="68" t="n">
        <v>0</v>
      </c>
      <c r="AH31" s="68" t="n">
        <v>1</v>
      </c>
      <c r="AI31" s="67" t="n">
        <v>0</v>
      </c>
      <c r="AJ31" s="140" t="n">
        <v>0</v>
      </c>
      <c r="AK31" s="140" t="inlineStr">
        <is>
          <t>none_reported</t>
        </is>
      </c>
      <c r="AL31" s="67" t="inlineStr">
        <is>
          <t>Tabular screening dataset; diffusion mapping + DNN classifier.</t>
        </is>
      </c>
      <c r="AM31" s="68" t="inlineStr">
        <is>
          <t>RB</t>
        </is>
      </c>
      <c r="AN31" s="68" t="inlineStr">
        <is>
          <t>Tomado completo desde archivo RB según asignación</t>
        </is>
      </c>
      <c r="AO31" s="68" t="n">
        <v>0</v>
      </c>
      <c r="AP31" s="68" t="n">
        <v>0</v>
      </c>
      <c r="AQ31" s="68" t="n">
        <v>0</v>
      </c>
      <c r="AR31" s="68" t="n">
        <v>0</v>
      </c>
      <c r="AS31" s="68" t="n">
        <v>0</v>
      </c>
      <c r="AT31" s="68" t="n">
        <v>0</v>
      </c>
      <c r="AU31" s="68" t="n">
        <v>0</v>
      </c>
      <c r="AV31" s="68" t="n">
        <v>0</v>
      </c>
      <c r="AW31" s="67" t="inlineStr">
        <is>
          <t>finalized_from_available_evidence</t>
        </is>
      </c>
      <c r="AX31" s="68" t="inlineStr">
        <is>
          <t>0 means no reported evidence in title/abstract/notes/coding; it is not proof of true absence.</t>
        </is>
      </c>
    </row>
    <row r="32" ht="28" customHeight="1">
      <c r="A32" s="138" t="n">
        <v>31</v>
      </c>
      <c r="B32" s="138" t="n">
        <v>32</v>
      </c>
      <c r="C32" s="68" t="inlineStr">
        <is>
          <t>Revisor B</t>
        </is>
      </c>
      <c r="D32" s="68" t="n"/>
      <c r="E32" s="138" t="n">
        <v>2025</v>
      </c>
      <c r="F32" s="68" t="inlineStr">
        <is>
          <t>Señales fisiológicas</t>
        </is>
      </c>
      <c r="G32" s="68" t="inlineStr">
        <is>
          <t>Machine Learning</t>
        </is>
      </c>
      <c r="H32" s="68" t="inlineStr">
        <is>
          <t>https://doi.org/10.1016/j.compbiomed.2025.110723</t>
        </is>
      </c>
      <c r="I32" s="67" t="inlineStr">
        <is>
          <t>ASD-GraphNet: A novel graph learning approach for Autism Spectrum Disorder diagnosis using fMRI data</t>
        </is>
      </c>
      <c r="J32" s="68"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s="68" t="inlineStr">
        <is>
          <t>Supervised</t>
        </is>
      </c>
      <c r="L32" s="68" t="inlineStr">
        <is>
          <t>Not clear</t>
        </is>
      </c>
      <c r="M32" s="68" t="inlineStr">
        <is>
          <t>Classification (binary/multi-class; incl. ASD vs control)/ multi-class)</t>
        </is>
      </c>
      <c r="N32" s="68" t="inlineStr">
        <is>
          <t>diagnosis</t>
        </is>
      </c>
      <c r="O32" s="68" t="inlineStr">
        <is>
          <t>high</t>
        </is>
      </c>
      <c r="P32" s="68" t="n">
        <v>0</v>
      </c>
      <c r="Q32" s="68" t="n">
        <v>0</v>
      </c>
      <c r="R32" s="68" t="n">
        <v>0</v>
      </c>
      <c r="S32" s="68" t="n">
        <v>0</v>
      </c>
      <c r="T32" s="68" t="n">
        <v>0</v>
      </c>
      <c r="U32" s="68" t="n">
        <v>0</v>
      </c>
      <c r="V32" s="68" t="n">
        <v>0</v>
      </c>
      <c r="W32" s="68" t="n">
        <v>0</v>
      </c>
      <c r="X32" s="68" t="n">
        <v>0</v>
      </c>
      <c r="Y32" s="68" t="n">
        <v>1</v>
      </c>
      <c r="Z32" s="68" t="n">
        <v>0</v>
      </c>
      <c r="AA32" s="68" t="n">
        <v>1</v>
      </c>
      <c r="AB32" s="140" t="n">
        <v>1</v>
      </c>
      <c r="AC32" s="68" t="n">
        <v>0</v>
      </c>
      <c r="AD32" s="68" t="n">
        <v>1</v>
      </c>
      <c r="AE32" s="68" t="n">
        <v>0</v>
      </c>
      <c r="AF32" s="68" t="n">
        <v>0</v>
      </c>
      <c r="AG32" s="68" t="n">
        <v>1</v>
      </c>
      <c r="AH32" s="68" t="n">
        <v>0</v>
      </c>
      <c r="AI32" s="67" t="n">
        <v>0</v>
      </c>
      <c r="AJ32" s="140" t="n">
        <v>0</v>
      </c>
      <c r="AK32" s="140" t="inlineStr">
        <is>
          <t>explainability_or_interpretability; multisite_dataset_broad</t>
        </is>
      </c>
      <c r="AL32" s="67" t="inlineStr">
        <is>
          <t>Graph feature engineering + classifier comparison (LR, SVM, XGBoost/LightGBM); main/best model not specified in abstract</t>
        </is>
      </c>
      <c r="AM32" s="68" t="inlineStr">
        <is>
          <t>RB</t>
        </is>
      </c>
      <c r="AN32" s="68" t="inlineStr">
        <is>
          <t>Tomado completo desde archivo RB según asignación</t>
        </is>
      </c>
      <c r="AO32" s="68" t="n">
        <v>0</v>
      </c>
      <c r="AP32" s="68" t="n">
        <v>0</v>
      </c>
      <c r="AQ32" s="68" t="n">
        <v>1</v>
      </c>
      <c r="AR32" s="68" t="n">
        <v>0</v>
      </c>
      <c r="AS32" s="68" t="n">
        <v>0</v>
      </c>
      <c r="AT32" s="68" t="n">
        <v>0</v>
      </c>
      <c r="AU32" s="68" t="n">
        <v>1</v>
      </c>
      <c r="AV32" s="68" t="n">
        <v>0</v>
      </c>
      <c r="AW32" s="67" t="inlineStr">
        <is>
          <t>finalized_from_available_evidence</t>
        </is>
      </c>
      <c r="AX32" s="68" t="inlineStr">
        <is>
          <t>0 means no reported evidence in title/abstract/notes/coding; it is not proof of true absence.</t>
        </is>
      </c>
    </row>
    <row r="33" ht="28" customHeight="1">
      <c r="A33" s="138" t="n">
        <v>32</v>
      </c>
      <c r="B33" s="138" t="n">
        <v>33</v>
      </c>
      <c r="C33" s="68" t="inlineStr">
        <is>
          <t>Revisor A</t>
        </is>
      </c>
      <c r="D33" s="68" t="inlineStr">
        <is>
          <t>RA</t>
        </is>
      </c>
      <c r="E33" s="138" t="n">
        <v>2020</v>
      </c>
      <c r="F33" s="68" t="inlineStr">
        <is>
          <t>No especificado</t>
        </is>
      </c>
      <c r="G33" s="68" t="inlineStr">
        <is>
          <t>Deep Learning</t>
        </is>
      </c>
      <c r="H33" s="68" t="inlineStr">
        <is>
          <t>https://doi.org/10.1016/j.jbiomech.2020.110073</t>
        </is>
      </c>
      <c r="I33" s="67" t="inlineStr">
        <is>
          <t>Automated identification of postural control for children with autism spectrum disorder using a machine learning approach</t>
        </is>
      </c>
      <c r="J33" s="68"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s="68" t="inlineStr">
        <is>
          <t>Supervised</t>
        </is>
      </c>
      <c r="L33" s="68" t="inlineStr">
        <is>
          <t>Naive Bayes</t>
        </is>
      </c>
      <c r="M33" s="68" t="inlineStr">
        <is>
          <t>Classification (ASD vs control / multi-class)</t>
        </is>
      </c>
      <c r="N33" s="68" t="inlineStr">
        <is>
          <t>Diagnosis</t>
        </is>
      </c>
      <c r="O33" s="68" t="inlineStr">
        <is>
          <t>High</t>
        </is>
      </c>
      <c r="P33" s="68" t="n">
        <v>0</v>
      </c>
      <c r="Q33" s="68" t="n">
        <v>1</v>
      </c>
      <c r="R33" s="68" t="n">
        <v>0</v>
      </c>
      <c r="S33" s="68" t="n">
        <v>0</v>
      </c>
      <c r="T33" s="68" t="n">
        <v>0</v>
      </c>
      <c r="U33" s="68" t="n">
        <v>0</v>
      </c>
      <c r="V33" s="68" t="n">
        <v>0</v>
      </c>
      <c r="W33" s="68" t="n">
        <v>0</v>
      </c>
      <c r="X33" s="68" t="n">
        <v>0</v>
      </c>
      <c r="Y33" s="68" t="n">
        <v>1</v>
      </c>
      <c r="Z33" s="68" t="n">
        <v>0</v>
      </c>
      <c r="AA33" s="68" t="n">
        <v>0</v>
      </c>
      <c r="AB33" s="140" t="n">
        <v>1</v>
      </c>
      <c r="AC33" s="68" t="n">
        <v>0</v>
      </c>
      <c r="AD33" s="68" t="n">
        <v>0</v>
      </c>
      <c r="AE33" s="68" t="n">
        <v>0</v>
      </c>
      <c r="AF33" s="68" t="n">
        <v>0</v>
      </c>
      <c r="AG33" s="68" t="n">
        <v>0</v>
      </c>
      <c r="AH33" s="68" t="n">
        <v>1</v>
      </c>
      <c r="AI33" s="67" t="inlineStr">
        <is>
          <t>force plate / posture</t>
        </is>
      </c>
      <c r="AJ33" s="140" t="n"/>
      <c r="AK33" s="140" t="inlineStr">
        <is>
          <t>none_reported</t>
        </is>
      </c>
      <c r="AL33" s="67" t="n"/>
      <c r="AM33" s="68" t="inlineStr">
        <is>
          <t>RA</t>
        </is>
      </c>
      <c r="AN33" s="68" t="inlineStr">
        <is>
          <t>Tomado completo desde archivo RA según asignación</t>
        </is>
      </c>
      <c r="AO33" s="68" t="n">
        <v>0</v>
      </c>
      <c r="AP33" s="68" t="n">
        <v>0</v>
      </c>
      <c r="AQ33" s="68" t="n">
        <v>0</v>
      </c>
      <c r="AR33" s="68" t="n">
        <v>0</v>
      </c>
      <c r="AS33" s="68" t="n">
        <v>0</v>
      </c>
      <c r="AT33" s="68" t="n">
        <v>0</v>
      </c>
      <c r="AU33" s="68" t="n">
        <v>0</v>
      </c>
      <c r="AV33" s="68" t="n">
        <v>0</v>
      </c>
      <c r="AW33" s="67" t="inlineStr">
        <is>
          <t>finalized_from_available_evidence</t>
        </is>
      </c>
      <c r="AX33" s="68" t="inlineStr">
        <is>
          <t>0 means no reported evidence in title/abstract/notes/coding; it is not proof of true absence.</t>
        </is>
      </c>
    </row>
    <row r="34" ht="28" customHeight="1">
      <c r="A34" s="138" t="n">
        <v>33</v>
      </c>
      <c r="B34" s="138" t="n">
        <v>34</v>
      </c>
      <c r="C34" s="68" t="inlineStr">
        <is>
          <t>Ambos (piloto)</t>
        </is>
      </c>
      <c r="D34" s="68" t="inlineStr">
        <is>
          <t>RA</t>
        </is>
      </c>
      <c r="E34" s="138" t="n">
        <v>2017</v>
      </c>
      <c r="F34" s="68" t="inlineStr">
        <is>
          <t>Señales fisiológicas</t>
        </is>
      </c>
      <c r="G34" s="68" t="inlineStr">
        <is>
          <t>Machine Learning</t>
        </is>
      </c>
      <c r="H34" s="68" t="inlineStr">
        <is>
          <t>https://doi.org/10.1089/brain.2017.0496</t>
        </is>
      </c>
      <c r="I34" s="67" t="inlineStr">
        <is>
          <t>Distributed Intrinsic Functional Connectivity Patterns Predict Diagnostic Status in Large Autism Cohort</t>
        </is>
      </c>
      <c r="J34" s="68"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s="68" t="inlineStr">
        <is>
          <t>Supervised</t>
        </is>
      </c>
      <c r="L34" s="68" t="inlineStr">
        <is>
          <t>Random Forest</t>
        </is>
      </c>
      <c r="M34" s="68" t="inlineStr">
        <is>
          <t>Classification (ASD vs control / multi-class)</t>
        </is>
      </c>
      <c r="N34" s="68" t="inlineStr">
        <is>
          <t>Diagnosis</t>
        </is>
      </c>
      <c r="O34" s="68" t="inlineStr">
        <is>
          <t>High</t>
        </is>
      </c>
      <c r="P34" s="68" t="n">
        <v>1</v>
      </c>
      <c r="Q34" s="68" t="n">
        <v>0</v>
      </c>
      <c r="R34" s="68" t="n">
        <v>0</v>
      </c>
      <c r="S34" s="68" t="n">
        <v>0</v>
      </c>
      <c r="T34" s="68" t="n">
        <v>0</v>
      </c>
      <c r="U34" s="68" t="n">
        <v>0</v>
      </c>
      <c r="V34" s="68" t="n">
        <v>0</v>
      </c>
      <c r="W34" s="68" t="n">
        <v>0</v>
      </c>
      <c r="X34" s="68" t="n">
        <v>0</v>
      </c>
      <c r="Y34" s="68" t="n">
        <v>1</v>
      </c>
      <c r="Z34" s="68" t="n">
        <v>0</v>
      </c>
      <c r="AA34" s="68" t="n">
        <v>0</v>
      </c>
      <c r="AB34" s="140" t="n">
        <v>1</v>
      </c>
      <c r="AC34" s="68" t="n">
        <v>1</v>
      </c>
      <c r="AD34" s="68" t="n">
        <v>0</v>
      </c>
      <c r="AE34" s="68" t="n">
        <v>0</v>
      </c>
      <c r="AF34" s="68" t="n">
        <v>0</v>
      </c>
      <c r="AG34" s="68" t="n">
        <v>0</v>
      </c>
      <c r="AH34" s="68" t="n">
        <v>1</v>
      </c>
      <c r="AI34" s="67" t="n"/>
      <c r="AJ34" s="140" t="n"/>
      <c r="AK34" s="140" t="inlineStr">
        <is>
          <t>external_validation</t>
        </is>
      </c>
      <c r="AL34" s="67" t="inlineStr">
        <is>
          <t>Usa conditional random forest sobre rs-fMRI para clasificación diagnóstica.</t>
        </is>
      </c>
      <c r="AM34" s="68" t="inlineStr">
        <is>
          <t>RA</t>
        </is>
      </c>
      <c r="AN34" s="68" t="inlineStr">
        <is>
          <t>Tomado completo desde archivo RA según asignación</t>
        </is>
      </c>
      <c r="AO34" s="68" t="n">
        <v>0</v>
      </c>
      <c r="AP34" s="68" t="n">
        <v>0</v>
      </c>
      <c r="AQ34" s="68" t="n">
        <v>0</v>
      </c>
      <c r="AR34" s="68" t="n">
        <v>0</v>
      </c>
      <c r="AS34" s="68" t="n">
        <v>0</v>
      </c>
      <c r="AT34" s="68" t="n">
        <v>0</v>
      </c>
      <c r="AU34" s="68" t="n">
        <v>0</v>
      </c>
      <c r="AV34" s="68" t="n">
        <v>0</v>
      </c>
      <c r="AW34" s="67" t="inlineStr">
        <is>
          <t>finalized_from_available_evidence</t>
        </is>
      </c>
      <c r="AX34" s="68" t="inlineStr">
        <is>
          <t>0 means no reported evidence in title/abstract/notes/coding; it is not proof of true absence.</t>
        </is>
      </c>
    </row>
    <row r="35" ht="28" customHeight="1">
      <c r="A35" s="138" t="n">
        <v>34</v>
      </c>
      <c r="B35" s="138" t="n">
        <v>35</v>
      </c>
      <c r="C35" s="68" t="inlineStr">
        <is>
          <t>Revisor A</t>
        </is>
      </c>
      <c r="D35" s="68" t="inlineStr">
        <is>
          <t>RA</t>
        </is>
      </c>
      <c r="E35" s="138" t="n">
        <v>2019</v>
      </c>
      <c r="F35" s="68" t="inlineStr">
        <is>
          <t>Imagen</t>
        </is>
      </c>
      <c r="G35" s="68" t="inlineStr">
        <is>
          <t>Híbrido</t>
        </is>
      </c>
      <c r="H35" s="68" t="inlineStr">
        <is>
          <t>https://doi.org/10.3389/FNCOM.2019.00009/FULL</t>
        </is>
      </c>
      <c r="I35" s="67" t="inlineStr">
        <is>
          <t>Enhancing diagnosis of autism with optimized machine learning models and personal characteristic data</t>
        </is>
      </c>
      <c r="J35" s="68"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s="68" t="inlineStr">
        <is>
          <t>Supervised</t>
        </is>
      </c>
      <c r="L35" s="68" t="inlineStr">
        <is>
          <t>MLP</t>
        </is>
      </c>
      <c r="M35" s="68" t="inlineStr">
        <is>
          <t>Classification (ASD vs control / multi-class)</t>
        </is>
      </c>
      <c r="N35" s="68" t="inlineStr">
        <is>
          <t>Diagnosis</t>
        </is>
      </c>
      <c r="O35" s="68" t="inlineStr">
        <is>
          <t>High</t>
        </is>
      </c>
      <c r="P35" s="68" t="n">
        <v>0</v>
      </c>
      <c r="Q35" s="68" t="n">
        <v>0</v>
      </c>
      <c r="R35" s="68" t="n">
        <v>0</v>
      </c>
      <c r="S35" s="68" t="n">
        <v>0</v>
      </c>
      <c r="T35" s="68" t="n">
        <v>1</v>
      </c>
      <c r="U35" s="68" t="n">
        <v>0</v>
      </c>
      <c r="V35" s="68" t="n">
        <v>0</v>
      </c>
      <c r="W35" s="68" t="n">
        <v>0</v>
      </c>
      <c r="X35" s="68" t="n">
        <v>0</v>
      </c>
      <c r="Y35" s="68" t="n">
        <v>1</v>
      </c>
      <c r="Z35" s="68" t="n">
        <v>0</v>
      </c>
      <c r="AA35" s="68" t="n">
        <v>0</v>
      </c>
      <c r="AB35" s="140" t="n">
        <v>1</v>
      </c>
      <c r="AC35" s="68" t="n">
        <v>0</v>
      </c>
      <c r="AD35" s="68" t="n">
        <v>0</v>
      </c>
      <c r="AE35" s="68" t="n">
        <v>0</v>
      </c>
      <c r="AF35" s="68" t="n">
        <v>0</v>
      </c>
      <c r="AG35" s="68" t="n">
        <v>0</v>
      </c>
      <c r="AH35" s="68" t="n">
        <v>1</v>
      </c>
      <c r="AI35" s="67" t="n"/>
      <c r="AJ35" s="140" t="n"/>
      <c r="AK35" s="140" t="inlineStr">
        <is>
          <t>multisite_dataset_broad; internal_validation_only</t>
        </is>
      </c>
      <c r="AL35" s="67" t="inlineStr">
        <is>
          <t>Usa solo personal characteristic data de ABIDE; red neuronal fue el mejor modelo.</t>
        </is>
      </c>
      <c r="AM35" s="68" t="inlineStr">
        <is>
          <t>RA</t>
        </is>
      </c>
      <c r="AN35" s="68" t="inlineStr">
        <is>
          <t>Tomado completo desde archivo RA según asignación</t>
        </is>
      </c>
      <c r="AO35" s="68" t="n">
        <v>0</v>
      </c>
      <c r="AP35" s="68" t="n">
        <v>0</v>
      </c>
      <c r="AQ35" s="68" t="n">
        <v>1</v>
      </c>
      <c r="AR35" s="68" t="n">
        <v>1</v>
      </c>
      <c r="AS35" s="68" t="n">
        <v>0</v>
      </c>
      <c r="AT35" s="68" t="n">
        <v>0</v>
      </c>
      <c r="AU35" s="68" t="n">
        <v>0</v>
      </c>
      <c r="AV35" s="68" t="n">
        <v>0</v>
      </c>
      <c r="AW35" s="67" t="inlineStr">
        <is>
          <t>finalized_from_available_evidence</t>
        </is>
      </c>
      <c r="AX35" s="68" t="inlineStr">
        <is>
          <t>0 means no reported evidence in title/abstract/notes/coding; it is not proof of true absence.</t>
        </is>
      </c>
    </row>
    <row r="36" ht="28" customHeight="1">
      <c r="A36" s="138" t="n">
        <v>35</v>
      </c>
      <c r="B36" s="138" t="n">
        <v>36</v>
      </c>
      <c r="C36" s="68" t="inlineStr">
        <is>
          <t>Revisor A</t>
        </is>
      </c>
      <c r="D36" s="68" t="inlineStr">
        <is>
          <t>RA</t>
        </is>
      </c>
      <c r="E36" s="138" t="n">
        <v>2024</v>
      </c>
      <c r="F36" s="68" t="inlineStr">
        <is>
          <t>No especificado</t>
        </is>
      </c>
      <c r="G36" s="68" t="inlineStr">
        <is>
          <t>Machine Learning</t>
        </is>
      </c>
      <c r="H36" s="68" t="inlineStr">
        <is>
          <t>https://doi.org/10.1016/j.prime.2024.100602</t>
        </is>
      </c>
      <c r="I36" s="67" t="inlineStr">
        <is>
          <t>Investigating multiclass autism spectrum disorder classification using machine learning techniques</t>
        </is>
      </c>
      <c r="J36" s="68"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s="68" t="inlineStr">
        <is>
          <t>Supervised</t>
        </is>
      </c>
      <c r="L36" s="68" t="inlineStr">
        <is>
          <t>Logistic Regression</t>
        </is>
      </c>
      <c r="M36" s="68" t="inlineStr">
        <is>
          <t>Classification (ASD vs control / multi-class)</t>
        </is>
      </c>
      <c r="N36" s="68" t="inlineStr">
        <is>
          <t>Diagnosis</t>
        </is>
      </c>
      <c r="O36" s="68" t="inlineStr">
        <is>
          <t>Medium</t>
        </is>
      </c>
      <c r="P36" s="68" t="n">
        <v>0</v>
      </c>
      <c r="Q36" s="68" t="n">
        <v>0</v>
      </c>
      <c r="R36" s="68" t="n">
        <v>0</v>
      </c>
      <c r="S36" s="68" t="n">
        <v>0</v>
      </c>
      <c r="T36" s="68" t="n">
        <v>1</v>
      </c>
      <c r="U36" s="68" t="n">
        <v>0</v>
      </c>
      <c r="V36" s="68" t="n">
        <v>0</v>
      </c>
      <c r="W36" s="68" t="n">
        <v>0</v>
      </c>
      <c r="X36" s="68" t="n">
        <v>0</v>
      </c>
      <c r="Y36" s="68" t="n">
        <v>1</v>
      </c>
      <c r="Z36" s="68" t="n">
        <v>0</v>
      </c>
      <c r="AA36" s="68" t="n">
        <v>0</v>
      </c>
      <c r="AB36" s="140" t="n">
        <v>1</v>
      </c>
      <c r="AC36" s="68" t="n">
        <v>0</v>
      </c>
      <c r="AD36" s="68" t="n">
        <v>0</v>
      </c>
      <c r="AE36" s="68" t="n">
        <v>0</v>
      </c>
      <c r="AF36" s="68" t="n">
        <v>0</v>
      </c>
      <c r="AG36" s="68" t="n">
        <v>1</v>
      </c>
      <c r="AH36" s="68" t="n">
        <v>1</v>
      </c>
      <c r="AI36" s="67" t="n"/>
      <c r="AJ36" s="140" t="n"/>
      <c r="AK36" s="140" t="inlineStr">
        <is>
          <t>none_reported</t>
        </is>
      </c>
      <c r="AL36" s="67" t="inlineStr">
        <is>
          <t>LR y SVM destacan; se selecciona LR como principal por mejor desempeño reportado en varios subconjuntos.</t>
        </is>
      </c>
      <c r="AM36" s="68" t="inlineStr">
        <is>
          <t>RA</t>
        </is>
      </c>
      <c r="AN36" s="68" t="inlineStr">
        <is>
          <t>Tomado completo desde archivo RA según asignación</t>
        </is>
      </c>
      <c r="AO36" s="68" t="n">
        <v>0</v>
      </c>
      <c r="AP36" s="68" t="n">
        <v>0</v>
      </c>
      <c r="AQ36" s="68" t="n">
        <v>0</v>
      </c>
      <c r="AR36" s="68" t="n">
        <v>0</v>
      </c>
      <c r="AS36" s="68" t="n">
        <v>0</v>
      </c>
      <c r="AT36" s="68" t="n">
        <v>0</v>
      </c>
      <c r="AU36" s="68" t="n">
        <v>0</v>
      </c>
      <c r="AV36" s="68" t="n">
        <v>0</v>
      </c>
      <c r="AW36" s="67" t="inlineStr">
        <is>
          <t>finalized_from_available_evidence</t>
        </is>
      </c>
      <c r="AX36" s="68" t="inlineStr">
        <is>
          <t>0 means no reported evidence in title/abstract/notes/coding; it is not proof of true absence.</t>
        </is>
      </c>
    </row>
    <row r="37" ht="28" customHeight="1">
      <c r="A37" s="138" t="n">
        <v>36</v>
      </c>
      <c r="B37" s="138" t="n">
        <v>37</v>
      </c>
      <c r="C37" s="68" t="inlineStr">
        <is>
          <t>Revisor B</t>
        </is>
      </c>
      <c r="D37" s="68" t="n"/>
      <c r="E37" s="138" t="n">
        <v>2023</v>
      </c>
      <c r="F37" s="68" t="inlineStr">
        <is>
          <t>No especificado</t>
        </is>
      </c>
      <c r="G37" s="68" t="inlineStr">
        <is>
          <t>Deep Learning</t>
        </is>
      </c>
      <c r="H37" s="68" t="inlineStr">
        <is>
          <t>https://doi.org/10.32604/cmc.2023.032586</t>
        </is>
      </c>
      <c r="I37" s="67" t="inlineStr">
        <is>
          <t>Jellyfish Search Optimization with Deep Learning Driven Autism Spectrum Disorder Classification</t>
        </is>
      </c>
      <c r="J37" s="68"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s="68" t="inlineStr">
        <is>
          <t>Supervised</t>
        </is>
      </c>
      <c r="L37" s="68" t="inlineStr">
        <is>
          <t>RNN/LSTM/GRU</t>
        </is>
      </c>
      <c r="M37" s="68" t="inlineStr">
        <is>
          <t>Classification (ASD vs control / multi-class)</t>
        </is>
      </c>
      <c r="N37" s="68" t="inlineStr">
        <is>
          <t>prognosis</t>
        </is>
      </c>
      <c r="O37" s="68" t="inlineStr">
        <is>
          <t>high</t>
        </is>
      </c>
      <c r="P37" s="68" t="n">
        <v>0</v>
      </c>
      <c r="Q37" s="68" t="n">
        <v>1</v>
      </c>
      <c r="R37" s="68" t="n">
        <v>0</v>
      </c>
      <c r="S37" s="68" t="n">
        <v>0</v>
      </c>
      <c r="T37" s="68" t="n">
        <v>0</v>
      </c>
      <c r="U37" s="68" t="n">
        <v>1</v>
      </c>
      <c r="V37" s="68" t="n">
        <v>0</v>
      </c>
      <c r="W37" s="68" t="n">
        <v>0</v>
      </c>
      <c r="X37" s="68" t="n">
        <v>0</v>
      </c>
      <c r="Y37" s="68" t="n">
        <v>0</v>
      </c>
      <c r="Z37" s="68" t="n">
        <v>1</v>
      </c>
      <c r="AA37" s="68" t="n">
        <v>0</v>
      </c>
      <c r="AB37" s="140" t="n">
        <v>1</v>
      </c>
      <c r="AC37" s="68" t="n">
        <v>0</v>
      </c>
      <c r="AD37" s="68" t="n">
        <v>0</v>
      </c>
      <c r="AE37" s="68" t="n">
        <v>0</v>
      </c>
      <c r="AF37" s="68" t="n">
        <v>1</v>
      </c>
      <c r="AG37" s="68" t="n">
        <v>0</v>
      </c>
      <c r="AH37" s="68" t="n">
        <v>2</v>
      </c>
      <c r="AI37" s="67" t="n">
        <v>0</v>
      </c>
      <c r="AJ37" s="140" t="n">
        <v>0</v>
      </c>
      <c r="AK37" s="140" t="inlineStr">
        <is>
          <t>multisource_integration</t>
        </is>
      </c>
      <c r="AL37" s="67" t="n"/>
      <c r="AM37" s="68" t="inlineStr">
        <is>
          <t>RB</t>
        </is>
      </c>
      <c r="AN37" s="68" t="inlineStr">
        <is>
          <t>Tomado completo desde archivo RB según asignación</t>
        </is>
      </c>
      <c r="AO37" s="68" t="n">
        <v>0</v>
      </c>
      <c r="AP37" s="68" t="n">
        <v>0</v>
      </c>
      <c r="AQ37" s="68" t="n">
        <v>0</v>
      </c>
      <c r="AR37" s="68" t="n">
        <v>0</v>
      </c>
      <c r="AS37" s="68" t="n">
        <v>0</v>
      </c>
      <c r="AT37" s="68" t="n">
        <v>0</v>
      </c>
      <c r="AU37" s="68" t="n">
        <v>0</v>
      </c>
      <c r="AV37" s="68" t="n">
        <v>1</v>
      </c>
      <c r="AW37" s="67" t="inlineStr">
        <is>
          <t>finalized_from_available_evidence</t>
        </is>
      </c>
      <c r="AX37" s="68" t="inlineStr">
        <is>
          <t>0 means no reported evidence in title/abstract/notes/coding; it is not proof of true absence.</t>
        </is>
      </c>
    </row>
    <row r="38" ht="28" customHeight="1">
      <c r="A38" s="138" t="n">
        <v>37</v>
      </c>
      <c r="B38" s="138" t="n">
        <v>38</v>
      </c>
      <c r="C38" s="68" t="inlineStr">
        <is>
          <t>Revisor B</t>
        </is>
      </c>
      <c r="D38" s="68" t="n"/>
      <c r="E38" s="138" t="n">
        <v>2021</v>
      </c>
      <c r="F38" s="68" t="inlineStr">
        <is>
          <t>Imagen</t>
        </is>
      </c>
      <c r="G38" s="68" t="inlineStr">
        <is>
          <t>Machine Learning</t>
        </is>
      </c>
      <c r="H38" s="68" t="inlineStr">
        <is>
          <t>https://doi.org/10.1038/s41598-021-86320-0</t>
        </is>
      </c>
      <c r="I38" s="67" t="inlineStr">
        <is>
          <t>Machine learning analysis of pregnancy data enables early identification of a subpopulation of newborns with ASD</t>
        </is>
      </c>
      <c r="J38" s="6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s="68" t="inlineStr">
        <is>
          <t>Supervised</t>
        </is>
      </c>
      <c r="L38" s="68" t="inlineStr">
        <is>
          <t>XGBoost / GBDT</t>
        </is>
      </c>
      <c r="M38" s="68" t="inlineStr">
        <is>
          <t>Classification (ASD vs control / multi-class)</t>
        </is>
      </c>
      <c r="N38" s="68" t="inlineStr">
        <is>
          <t>diagnosis</t>
        </is>
      </c>
      <c r="O38" s="68" t="inlineStr">
        <is>
          <t>high</t>
        </is>
      </c>
      <c r="P38" s="68" t="n">
        <v>0</v>
      </c>
      <c r="Q38" s="68" t="n">
        <v>0</v>
      </c>
      <c r="R38" s="68" t="n">
        <v>0</v>
      </c>
      <c r="S38" s="68" t="n">
        <v>0</v>
      </c>
      <c r="T38" s="68" t="n">
        <v>0</v>
      </c>
      <c r="U38" s="68" t="n">
        <v>1</v>
      </c>
      <c r="V38" s="68" t="n">
        <v>0</v>
      </c>
      <c r="W38" s="68" t="n">
        <v>0</v>
      </c>
      <c r="X38" s="68" t="n">
        <v>0</v>
      </c>
      <c r="Y38" s="68" t="n">
        <v>1</v>
      </c>
      <c r="Z38" s="68" t="n">
        <v>0</v>
      </c>
      <c r="AA38" s="68" t="n">
        <v>0</v>
      </c>
      <c r="AB38" s="140" t="n">
        <v>1</v>
      </c>
      <c r="AC38" s="68" t="n">
        <v>0</v>
      </c>
      <c r="AD38" s="68" t="n">
        <v>1</v>
      </c>
      <c r="AE38" s="68" t="n">
        <v>0</v>
      </c>
      <c r="AF38" s="68" t="n">
        <v>0</v>
      </c>
      <c r="AG38" s="68" t="n">
        <v>1</v>
      </c>
      <c r="AH38" s="68" t="n">
        <v>1</v>
      </c>
      <c r="AI38" s="67" t="n">
        <v>0</v>
      </c>
      <c r="AJ38" s="140" t="n">
        <v>0</v>
      </c>
      <c r="AK38" s="140" t="inlineStr">
        <is>
          <t>explainability_or_interpretability; internal_validation_only</t>
        </is>
      </c>
      <c r="AL38" s="67" t="inlineStr">
        <is>
          <t>“Main classifier: Gradient Boosting Decision Trees implemented with XGBoost; feature selection via Lasso (automatic / semi-automatic) + SHAP interpretability; nested CV.</t>
        </is>
      </c>
      <c r="AM38" s="68" t="inlineStr">
        <is>
          <t>RB</t>
        </is>
      </c>
      <c r="AN38" s="68" t="inlineStr">
        <is>
          <t>Tomado completo desde archivo RB según asignación</t>
        </is>
      </c>
      <c r="AO38" s="68" t="n">
        <v>0</v>
      </c>
      <c r="AP38" s="68" t="n">
        <v>0</v>
      </c>
      <c r="AQ38" s="68" t="n">
        <v>0</v>
      </c>
      <c r="AR38" s="68" t="n">
        <v>1</v>
      </c>
      <c r="AS38" s="68" t="n">
        <v>0</v>
      </c>
      <c r="AT38" s="68" t="n">
        <v>1</v>
      </c>
      <c r="AU38" s="68" t="n">
        <v>0</v>
      </c>
      <c r="AV38" s="68" t="n">
        <v>0</v>
      </c>
      <c r="AW38" s="67" t="inlineStr">
        <is>
          <t>finalized_from_available_evidence</t>
        </is>
      </c>
      <c r="AX38" s="68" t="inlineStr">
        <is>
          <t>0 means no reported evidence in title/abstract/notes/coding; it is not proof of true absence.</t>
        </is>
      </c>
    </row>
    <row r="39" ht="28" customHeight="1">
      <c r="A39" s="138" t="n">
        <v>38</v>
      </c>
      <c r="B39" s="138" t="n">
        <v>39</v>
      </c>
      <c r="C39" s="68" t="inlineStr">
        <is>
          <t>Revisor B</t>
        </is>
      </c>
      <c r="D39" s="68" t="n"/>
      <c r="E39" s="138" t="n">
        <v>2023</v>
      </c>
      <c r="F39" s="68" t="inlineStr">
        <is>
          <t>No especificado</t>
        </is>
      </c>
      <c r="G39" s="68" t="inlineStr">
        <is>
          <t>Machine Learning</t>
        </is>
      </c>
      <c r="H39" s="68" t="inlineStr">
        <is>
          <t>https://doi.org/10.3390/ijms24032082</t>
        </is>
      </c>
      <c r="I39" s="67" t="inlineStr">
        <is>
          <t>Machine Learning-Based Blood RNA Signature for Diagnosis of Autism Spectrum Disorder</t>
        </is>
      </c>
      <c r="J39" s="68"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s="68" t="inlineStr">
        <is>
          <t>Supervised</t>
        </is>
      </c>
      <c r="L39" s="68" t="inlineStr">
        <is>
          <t>Random Forest</t>
        </is>
      </c>
      <c r="M39" s="68" t="inlineStr">
        <is>
          <t>Classification (binary/multi-class; incl. ASD vs control)/ multi-class)</t>
        </is>
      </c>
      <c r="N39" s="68" t="inlineStr">
        <is>
          <t>diagnosis</t>
        </is>
      </c>
      <c r="O39" s="68" t="inlineStr">
        <is>
          <t>high</t>
        </is>
      </c>
      <c r="P39" s="68" t="n">
        <v>0</v>
      </c>
      <c r="Q39" s="68" t="n">
        <v>0</v>
      </c>
      <c r="R39" s="68" t="n">
        <v>0</v>
      </c>
      <c r="S39" s="68" t="n">
        <v>0</v>
      </c>
      <c r="T39" s="68" t="n">
        <v>0</v>
      </c>
      <c r="U39" s="68" t="n">
        <v>1</v>
      </c>
      <c r="V39" s="68" t="n">
        <v>0</v>
      </c>
      <c r="W39" s="68" t="n">
        <v>0</v>
      </c>
      <c r="X39" s="68" t="n">
        <v>0</v>
      </c>
      <c r="Y39" s="68" t="n">
        <v>1</v>
      </c>
      <c r="Z39" s="68" t="n">
        <v>1</v>
      </c>
      <c r="AA39" s="68" t="n">
        <v>1</v>
      </c>
      <c r="AB39" s="140" t="n">
        <v>1</v>
      </c>
      <c r="AC39" s="68" t="n">
        <v>0</v>
      </c>
      <c r="AD39" s="68" t="n">
        <v>0</v>
      </c>
      <c r="AE39" s="68" t="n">
        <v>0</v>
      </c>
      <c r="AF39" s="68" t="n">
        <v>0</v>
      </c>
      <c r="AG39" s="68" t="n">
        <v>1</v>
      </c>
      <c r="AH39" s="68" t="n">
        <v>1</v>
      </c>
      <c r="AI39" s="67" t="n">
        <v>0</v>
      </c>
      <c r="AJ39" s="140" t="n">
        <v>0</v>
      </c>
      <c r="AK39" s="140" t="inlineStr">
        <is>
          <t>none_reported</t>
        </is>
      </c>
      <c r="AL39" s="67" t="inlineStr">
        <is>
          <t>También usan Extra Trees</t>
        </is>
      </c>
      <c r="AM39" s="68" t="inlineStr">
        <is>
          <t>RB</t>
        </is>
      </c>
      <c r="AN39" s="68" t="inlineStr">
        <is>
          <t>Tomado completo desde archivo RB según asignación</t>
        </is>
      </c>
      <c r="AO39" s="68" t="n">
        <v>0</v>
      </c>
      <c r="AP39" s="68" t="n">
        <v>0</v>
      </c>
      <c r="AQ39" s="68" t="n">
        <v>0</v>
      </c>
      <c r="AR39" s="68" t="n">
        <v>0</v>
      </c>
      <c r="AS39" s="68" t="n">
        <v>0</v>
      </c>
      <c r="AT39" s="68" t="n">
        <v>0</v>
      </c>
      <c r="AU39" s="68" t="n">
        <v>0</v>
      </c>
      <c r="AV39" s="68" t="n">
        <v>0</v>
      </c>
      <c r="AW39" s="67" t="inlineStr">
        <is>
          <t>finalized_from_available_evidence</t>
        </is>
      </c>
      <c r="AX39" s="68" t="inlineStr">
        <is>
          <t>0 means no reported evidence in title/abstract/notes/coding; it is not proof of true absence.</t>
        </is>
      </c>
    </row>
    <row r="40" ht="28" customHeight="1">
      <c r="A40" s="138" t="n">
        <v>39</v>
      </c>
      <c r="B40" s="138" t="n">
        <v>40</v>
      </c>
      <c r="C40" s="68" t="inlineStr">
        <is>
          <t>Revisor B</t>
        </is>
      </c>
      <c r="D40" s="68" t="n"/>
      <c r="E40" s="138" t="n">
        <v>2023</v>
      </c>
      <c r="F40" s="68" t="inlineStr">
        <is>
          <t>No especificado</t>
        </is>
      </c>
      <c r="G40" s="68" t="inlineStr">
        <is>
          <t>Machine Learning</t>
        </is>
      </c>
      <c r="H40" s="68" t="inlineStr">
        <is>
          <t>https://doi.org/10.1038/s41380-023-02051-w</t>
        </is>
      </c>
      <c r="I40" s="67" t="inlineStr">
        <is>
          <t>Metabolomic analysis of maternal mid-gestation plasma and cord blood in autism spectrum disorders</t>
        </is>
      </c>
      <c r="J40" s="68"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s="68" t="inlineStr">
        <is>
          <t>Supervised</t>
        </is>
      </c>
      <c r="L40" s="68" t="inlineStr">
        <is>
          <t>Not clear</t>
        </is>
      </c>
      <c r="M40" s="68" t="inlineStr">
        <is>
          <t>Classification (binary/multi-class; incl. ASD vs control)/ multi-class)</t>
        </is>
      </c>
      <c r="N40" s="68" t="inlineStr">
        <is>
          <t>diagnosis</t>
        </is>
      </c>
      <c r="O40" s="68" t="inlineStr">
        <is>
          <t>high</t>
        </is>
      </c>
      <c r="P40" s="68" t="n">
        <v>0</v>
      </c>
      <c r="Q40" s="68" t="n">
        <v>0</v>
      </c>
      <c r="R40" s="68" t="n">
        <v>0</v>
      </c>
      <c r="S40" s="68" t="n">
        <v>0</v>
      </c>
      <c r="T40" s="68" t="n">
        <v>1</v>
      </c>
      <c r="U40" s="68" t="n">
        <v>0</v>
      </c>
      <c r="V40" s="68" t="n">
        <v>0</v>
      </c>
      <c r="W40" s="68" t="n">
        <v>0</v>
      </c>
      <c r="X40" s="68" t="n">
        <v>0</v>
      </c>
      <c r="Y40" s="68" t="n">
        <v>1</v>
      </c>
      <c r="Z40" s="68" t="n">
        <v>1</v>
      </c>
      <c r="AA40" s="68" t="n">
        <v>0</v>
      </c>
      <c r="AB40" s="140" t="n">
        <v>1</v>
      </c>
      <c r="AC40" s="68" t="n">
        <v>0</v>
      </c>
      <c r="AD40" s="68" t="n">
        <v>0</v>
      </c>
      <c r="AE40" s="68" t="n">
        <v>0</v>
      </c>
      <c r="AF40" s="68" t="n">
        <v>0</v>
      </c>
      <c r="AG40" s="68" t="n">
        <v>1</v>
      </c>
      <c r="AH40" s="68" t="n">
        <v>1</v>
      </c>
      <c r="AI40" s="67" t="n">
        <v>0</v>
      </c>
      <c r="AJ40" s="140" t="n">
        <v>1</v>
      </c>
      <c r="AK40" s="140" t="inlineStr">
        <is>
          <t>none_reported</t>
        </is>
      </c>
      <c r="AL40" s="67" t="n"/>
      <c r="AM40" s="68" t="inlineStr">
        <is>
          <t>RB</t>
        </is>
      </c>
      <c r="AN40" s="68" t="inlineStr">
        <is>
          <t>Tomado completo desde archivo RB según asignación</t>
        </is>
      </c>
      <c r="AO40" s="68" t="n">
        <v>0</v>
      </c>
      <c r="AP40" s="68" t="n">
        <v>0</v>
      </c>
      <c r="AQ40" s="68" t="n">
        <v>0</v>
      </c>
      <c r="AR40" s="68" t="n">
        <v>0</v>
      </c>
      <c r="AS40" s="68" t="n">
        <v>0</v>
      </c>
      <c r="AT40" s="68" t="n">
        <v>0</v>
      </c>
      <c r="AU40" s="68" t="n">
        <v>0</v>
      </c>
      <c r="AV40" s="68" t="n">
        <v>0</v>
      </c>
      <c r="AW40" s="67" t="inlineStr">
        <is>
          <t>finalized_from_available_evidence</t>
        </is>
      </c>
      <c r="AX40" s="68" t="inlineStr">
        <is>
          <t>0 means no reported evidence in title/abstract/notes/coding; it is not proof of true absence.</t>
        </is>
      </c>
    </row>
    <row r="41" ht="28" customHeight="1">
      <c r="A41" s="138" t="n">
        <v>40</v>
      </c>
      <c r="B41" s="138" t="n">
        <v>41</v>
      </c>
      <c r="C41" s="68" t="inlineStr">
        <is>
          <t>Revisor A</t>
        </is>
      </c>
      <c r="D41" s="68" t="inlineStr">
        <is>
          <t>RA</t>
        </is>
      </c>
      <c r="E41" s="138" t="n">
        <v>2023</v>
      </c>
      <c r="F41" s="68" t="inlineStr">
        <is>
          <t>No especificado</t>
        </is>
      </c>
      <c r="G41" s="68" t="inlineStr">
        <is>
          <t>No especificado</t>
        </is>
      </c>
      <c r="H41" s="68" t="inlineStr">
        <is>
          <t>https://doi.org/10.1007/s00787-023-02189-6</t>
        </is>
      </c>
      <c r="I41" s="67" t="inlineStr">
        <is>
          <t>Predictors of age at diagnosis in autism spectrum disorders: the use of multiple regression analyses and a classification tree on a clinical sample</t>
        </is>
      </c>
      <c r="J41" s="68"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s="68" t="inlineStr">
        <is>
          <t>Supervised</t>
        </is>
      </c>
      <c r="L41" s="68" t="inlineStr">
        <is>
          <t>Decision Tree</t>
        </is>
      </c>
      <c r="M41" s="68" t="inlineStr">
        <is>
          <t>Regression (score / severity / risk)</t>
        </is>
      </c>
      <c r="N41" s="68" t="inlineStr">
        <is>
          <t>Not clear</t>
        </is>
      </c>
      <c r="O41" s="68" t="inlineStr">
        <is>
          <t>High</t>
        </is>
      </c>
      <c r="P41" s="68" t="n">
        <v>0</v>
      </c>
      <c r="Q41" s="68" t="n">
        <v>0</v>
      </c>
      <c r="R41" s="68" t="n">
        <v>0</v>
      </c>
      <c r="S41" s="68" t="n">
        <v>0</v>
      </c>
      <c r="T41" s="68" t="n">
        <v>1</v>
      </c>
      <c r="U41" s="68" t="n">
        <v>0</v>
      </c>
      <c r="V41" s="68" t="n">
        <v>0</v>
      </c>
      <c r="W41" s="68" t="n">
        <v>0</v>
      </c>
      <c r="X41" s="68" t="n">
        <v>0</v>
      </c>
      <c r="Y41" s="68" t="n">
        <v>0</v>
      </c>
      <c r="Z41" s="68" t="n">
        <v>0</v>
      </c>
      <c r="AA41" s="68" t="n">
        <v>0</v>
      </c>
      <c r="AB41" s="140" t="n">
        <v>0</v>
      </c>
      <c r="AC41" s="68" t="n">
        <v>0</v>
      </c>
      <c r="AD41" s="68" t="n">
        <v>0</v>
      </c>
      <c r="AE41" s="68" t="n">
        <v>0</v>
      </c>
      <c r="AF41" s="68" t="n">
        <v>0</v>
      </c>
      <c r="AG41" s="68" t="n">
        <v>1</v>
      </c>
      <c r="AH41" s="68" t="n">
        <v>1</v>
      </c>
      <c r="AI41" s="67" t="n"/>
      <c r="AJ41" s="140" t="n"/>
      <c r="AK41" s="140" t="inlineStr">
        <is>
          <t>none_reported</t>
        </is>
      </c>
      <c r="AL41" s="67" t="inlineStr">
        <is>
          <t>Análisis de predictores de edad al diagnóstico (regresión + árbol); no encaja claramente en una etapa clínica RQ1.</t>
        </is>
      </c>
      <c r="AM41" s="68" t="inlineStr">
        <is>
          <t>RA</t>
        </is>
      </c>
      <c r="AN41" s="68" t="inlineStr">
        <is>
          <t>Tomado completo desde archivo RA según asignación</t>
        </is>
      </c>
      <c r="AO41" s="68" t="n">
        <v>0</v>
      </c>
      <c r="AP41" s="68" t="n">
        <v>0</v>
      </c>
      <c r="AQ41" s="68" t="n">
        <v>0</v>
      </c>
      <c r="AR41" s="68" t="n">
        <v>0</v>
      </c>
      <c r="AS41" s="68" t="n">
        <v>0</v>
      </c>
      <c r="AT41" s="68" t="n">
        <v>0</v>
      </c>
      <c r="AU41" s="68" t="n">
        <v>0</v>
      </c>
      <c r="AV41" s="68" t="n">
        <v>0</v>
      </c>
      <c r="AW41" s="67" t="inlineStr">
        <is>
          <t>finalized_from_available_evidence</t>
        </is>
      </c>
      <c r="AX41" s="68" t="inlineStr">
        <is>
          <t>0 means no reported evidence in title/abstract/notes/coding; it is not proof of true absence.</t>
        </is>
      </c>
    </row>
    <row r="42" ht="28" customHeight="1">
      <c r="A42" s="138" t="n">
        <v>41</v>
      </c>
      <c r="B42" s="138" t="n">
        <v>42</v>
      </c>
      <c r="C42" s="68" t="inlineStr">
        <is>
          <t>Ambos (piloto)</t>
        </is>
      </c>
      <c r="D42" s="68" t="inlineStr">
        <is>
          <t>RA</t>
        </is>
      </c>
      <c r="E42" s="138" t="n">
        <v>2024</v>
      </c>
      <c r="F42" s="68" t="inlineStr">
        <is>
          <t>Señales fisiológicas</t>
        </is>
      </c>
      <c r="G42" s="68" t="inlineStr">
        <is>
          <t>Híbrido</t>
        </is>
      </c>
      <c r="H42" s="68" t="inlineStr">
        <is>
          <t>https://doi.org/10.1016/j.ridd.2024.104688</t>
        </is>
      </c>
      <c r="I42" s="67" t="inlineStr">
        <is>
          <t>Promoting emotional and behavioral interventions in ASD treatment: Evidence from EPIGRAM, A naturalistic, prospective and longitudinal study</t>
        </is>
      </c>
      <c r="J42" s="68"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s="68" t="inlineStr">
        <is>
          <t>Supervised</t>
        </is>
      </c>
      <c r="L42" s="68" t="inlineStr">
        <is>
          <t>Decision Tree</t>
        </is>
      </c>
      <c r="M42" s="68" t="inlineStr">
        <is>
          <t>Prediction (time-to-event / prognosis)</t>
        </is>
      </c>
      <c r="N42" s="68" t="inlineStr">
        <is>
          <t>Monitoring/intervention</t>
        </is>
      </c>
      <c r="O42" s="68" t="inlineStr">
        <is>
          <t>High</t>
        </is>
      </c>
      <c r="P42" s="68" t="n">
        <v>0</v>
      </c>
      <c r="Q42" s="68" t="n">
        <v>0</v>
      </c>
      <c r="R42" s="68" t="n">
        <v>0</v>
      </c>
      <c r="S42" s="68" t="n">
        <v>0</v>
      </c>
      <c r="T42" s="68" t="n">
        <v>1</v>
      </c>
      <c r="U42" s="68" t="n">
        <v>0</v>
      </c>
      <c r="V42" s="68" t="n">
        <v>0</v>
      </c>
      <c r="W42" s="68" t="n">
        <v>0</v>
      </c>
      <c r="X42" s="68" t="n">
        <v>0</v>
      </c>
      <c r="Y42" s="68" t="n">
        <v>0</v>
      </c>
      <c r="Z42" s="68" t="n">
        <v>1</v>
      </c>
      <c r="AA42" s="68" t="n">
        <v>1</v>
      </c>
      <c r="AB42" s="140" t="n">
        <v>1</v>
      </c>
      <c r="AC42" s="68" t="n">
        <v>0</v>
      </c>
      <c r="AD42" s="68" t="n">
        <v>0</v>
      </c>
      <c r="AE42" s="68" t="n">
        <v>0</v>
      </c>
      <c r="AF42" s="68" t="n">
        <v>0</v>
      </c>
      <c r="AG42" s="68" t="n">
        <v>0</v>
      </c>
      <c r="AH42" s="68" t="n">
        <v>1</v>
      </c>
      <c r="AI42" s="67" t="n"/>
      <c r="AJ42" s="140" t="n"/>
      <c r="AK42" s="140" t="inlineStr">
        <is>
          <t>none_reported</t>
        </is>
      </c>
      <c r="AL42" s="67" t="n"/>
      <c r="AM42" s="68" t="inlineStr">
        <is>
          <t>RA</t>
        </is>
      </c>
      <c r="AN42" s="68" t="inlineStr">
        <is>
          <t>Tomado completo desde archivo RA según asignación</t>
        </is>
      </c>
      <c r="AO42" s="68" t="n">
        <v>0</v>
      </c>
      <c r="AP42" s="68" t="n">
        <v>0</v>
      </c>
      <c r="AQ42" s="68" t="n">
        <v>0</v>
      </c>
      <c r="AR42" s="68" t="n">
        <v>0</v>
      </c>
      <c r="AS42" s="68" t="n">
        <v>0</v>
      </c>
      <c r="AT42" s="68" t="n">
        <v>0</v>
      </c>
      <c r="AU42" s="68" t="n">
        <v>0</v>
      </c>
      <c r="AV42" s="68" t="n">
        <v>0</v>
      </c>
      <c r="AW42" s="67" t="inlineStr">
        <is>
          <t>finalized_from_available_evidence</t>
        </is>
      </c>
      <c r="AX42" s="68" t="inlineStr">
        <is>
          <t>0 means no reported evidence in title/abstract/notes/coding; it is not proof of true absence.</t>
        </is>
      </c>
    </row>
    <row r="43" ht="28" customHeight="1">
      <c r="A43" s="138" t="n">
        <v>42</v>
      </c>
      <c r="B43" s="138" t="n">
        <v>43</v>
      </c>
      <c r="C43" s="68" t="inlineStr">
        <is>
          <t>Revisor B</t>
        </is>
      </c>
      <c r="D43" s="68" t="n"/>
      <c r="E43" s="138" t="n">
        <v>2025</v>
      </c>
      <c r="F43" s="68" t="inlineStr">
        <is>
          <t>Multimodal</t>
        </is>
      </c>
      <c r="G43" s="68" t="inlineStr">
        <is>
          <t>Deep Learning</t>
        </is>
      </c>
      <c r="H43" s="68" t="inlineStr">
        <is>
          <t>https://doi.org/10.1093/cercor/bhaf022</t>
        </is>
      </c>
      <c r="I43" s="67" t="inlineStr">
        <is>
          <t>The role of the dopamine system in autism spectrum disorder revealed using machine learning: an ABIDE database–based study</t>
        </is>
      </c>
      <c r="J43" s="68"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s="68" t="n"/>
      <c r="L43" s="68" t="n"/>
      <c r="M43" s="68" t="inlineStr">
        <is>
          <t>Imaging-based diagnostic prediction</t>
        </is>
      </c>
      <c r="N43" s="68" t="inlineStr">
        <is>
          <t>Diagnosis</t>
        </is>
      </c>
      <c r="O43" s="68" t="n"/>
      <c r="P43" s="68" t="n"/>
      <c r="Q43" s="68" t="n"/>
      <c r="R43" s="68" t="n"/>
      <c r="S43" s="68" t="n"/>
      <c r="T43" s="68" t="n"/>
      <c r="U43" s="68" t="n"/>
      <c r="V43" s="68" t="n"/>
      <c r="W43" s="68" t="n">
        <v>0</v>
      </c>
      <c r="X43" s="68" t="n">
        <v>0</v>
      </c>
      <c r="Y43" s="68" t="n">
        <v>1</v>
      </c>
      <c r="Z43" s="68" t="n">
        <v>0</v>
      </c>
      <c r="AA43" s="68" t="n">
        <v>0</v>
      </c>
      <c r="AB43" s="140" t="n">
        <v>1</v>
      </c>
      <c r="AC43" s="68" t="n">
        <v>0</v>
      </c>
      <c r="AD43" s="68" t="n">
        <v>0</v>
      </c>
      <c r="AE43" s="68" t="n">
        <v>0</v>
      </c>
      <c r="AF43" s="68" t="n">
        <v>1</v>
      </c>
      <c r="AG43" s="68" t="n"/>
      <c r="AH43" s="68" t="n"/>
      <c r="AI43" s="67" t="n"/>
      <c r="AJ43" s="140" t="n">
        <v>1</v>
      </c>
      <c r="AK43" s="140" t="inlineStr">
        <is>
          <t>multisource_integration; multisite_dataset_broad</t>
        </is>
      </c>
      <c r="AL43" s="67" t="inlineStr">
        <is>
          <t>Usa ABIDE; marcar señal multisitio.</t>
        </is>
      </c>
      <c r="AM43" s="68" t="inlineStr">
        <is>
          <t>RA_fallback</t>
        </is>
      </c>
      <c r="AN43" s="68" t="inlineStr">
        <is>
          <t>Fallback a RA porque el ID no está en RB</t>
        </is>
      </c>
      <c r="AO43" s="68" t="n">
        <v>1</v>
      </c>
      <c r="AP43" s="68" t="n">
        <v>0</v>
      </c>
      <c r="AQ43" s="68" t="n">
        <v>1</v>
      </c>
      <c r="AR43" s="68" t="n">
        <v>0</v>
      </c>
      <c r="AS43" s="68" t="n">
        <v>0</v>
      </c>
      <c r="AT43" s="68" t="n">
        <v>0</v>
      </c>
      <c r="AU43" s="68" t="n">
        <v>0</v>
      </c>
      <c r="AV43" s="68" t="n">
        <v>1</v>
      </c>
      <c r="AW43" s="67" t="inlineStr">
        <is>
          <t>finalized_from_available_evidence</t>
        </is>
      </c>
      <c r="AX43" s="68" t="inlineStr">
        <is>
          <t>0 means no reported evidence in title/abstract/notes/coding; it is not proof of true absence.</t>
        </is>
      </c>
    </row>
    <row r="44" ht="28" customHeight="1">
      <c r="A44" s="138" t="n">
        <v>43</v>
      </c>
      <c r="B44" s="138" t="n">
        <v>44</v>
      </c>
      <c r="C44" s="68" t="inlineStr">
        <is>
          <t>Revisor A</t>
        </is>
      </c>
      <c r="D44" s="68" t="inlineStr">
        <is>
          <t>RA</t>
        </is>
      </c>
      <c r="E44" s="138" t="n">
        <v>2019</v>
      </c>
      <c r="F44" s="68" t="inlineStr">
        <is>
          <t>No especificado</t>
        </is>
      </c>
      <c r="G44" s="68" t="inlineStr">
        <is>
          <t>Machine Learning</t>
        </is>
      </c>
      <c r="H44" s="68" t="inlineStr">
        <is>
          <t>https://doi.org/10.1055/s-0039-1685525</t>
        </is>
      </c>
      <c r="I44" s="67" t="inlineStr">
        <is>
          <t>Using Artificial Intelligence to Identify Factors Associated with Autism Spectrum Disorder in Adolescents with Cerebral Palsy</t>
        </is>
      </c>
      <c r="J44" s="68"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s="68" t="inlineStr">
        <is>
          <t>Supervised</t>
        </is>
      </c>
      <c r="L44" s="68" t="inlineStr">
        <is>
          <t>Logistic Regression</t>
        </is>
      </c>
      <c r="M44" s="68" t="inlineStr">
        <is>
          <t>Classification (ASD vs control / multi-class)</t>
        </is>
      </c>
      <c r="N44" s="68" t="inlineStr">
        <is>
          <t>Diagnosis</t>
        </is>
      </c>
      <c r="O44" s="68" t="inlineStr">
        <is>
          <t>Medium</t>
        </is>
      </c>
      <c r="P44" s="68" t="n">
        <v>0</v>
      </c>
      <c r="Q44" s="68" t="n">
        <v>0</v>
      </c>
      <c r="R44" s="68" t="n">
        <v>0</v>
      </c>
      <c r="S44" s="68" t="n">
        <v>0</v>
      </c>
      <c r="T44" s="68" t="n">
        <v>1</v>
      </c>
      <c r="U44" s="68" t="n">
        <v>0</v>
      </c>
      <c r="V44" s="68" t="n">
        <v>0</v>
      </c>
      <c r="W44" s="68" t="n">
        <v>0</v>
      </c>
      <c r="X44" s="68" t="n">
        <v>0</v>
      </c>
      <c r="Y44" s="68" t="n">
        <v>1</v>
      </c>
      <c r="Z44" s="68" t="n">
        <v>0</v>
      </c>
      <c r="AA44" s="68" t="n">
        <v>0</v>
      </c>
      <c r="AB44" s="140" t="n">
        <v>1</v>
      </c>
      <c r="AC44" s="68" t="n">
        <v>0</v>
      </c>
      <c r="AD44" s="68" t="n">
        <v>0</v>
      </c>
      <c r="AE44" s="68" t="n">
        <v>0</v>
      </c>
      <c r="AF44" s="68" t="n">
        <v>0</v>
      </c>
      <c r="AG44" s="68" t="n">
        <v>1</v>
      </c>
      <c r="AH44" s="68" t="n">
        <v>1</v>
      </c>
      <c r="AI44" s="67" t="n"/>
      <c r="AJ44" s="140" t="n"/>
      <c r="AK44" s="140" t="inlineStr">
        <is>
          <t>multisite_dataset_broad</t>
        </is>
      </c>
      <c r="AL44" s="67" t="inlineStr">
        <is>
          <t>Modelo predictivo con variables clínicas para identificar adolescentes con CP en riesgo de ASD.</t>
        </is>
      </c>
      <c r="AM44" s="68" t="inlineStr">
        <is>
          <t>RA</t>
        </is>
      </c>
      <c r="AN44" s="68" t="inlineStr">
        <is>
          <t>Tomado completo desde archivo RA según asignación</t>
        </is>
      </c>
      <c r="AO44" s="68" t="n">
        <v>0</v>
      </c>
      <c r="AP44" s="68" t="n">
        <v>0</v>
      </c>
      <c r="AQ44" s="68" t="n">
        <v>1</v>
      </c>
      <c r="AR44" s="68" t="n">
        <v>0</v>
      </c>
      <c r="AS44" s="68" t="n">
        <v>0</v>
      </c>
      <c r="AT44" s="68" t="n">
        <v>0</v>
      </c>
      <c r="AU44" s="68" t="n">
        <v>0</v>
      </c>
      <c r="AV44" s="68" t="n">
        <v>0</v>
      </c>
      <c r="AW44" s="67" t="inlineStr">
        <is>
          <t>finalized_from_available_evidence</t>
        </is>
      </c>
      <c r="AX44" s="68" t="inlineStr">
        <is>
          <t>0 means no reported evidence in title/abstract/notes/coding; it is not proof of true absence.</t>
        </is>
      </c>
    </row>
    <row r="45" ht="28" customHeight="1">
      <c r="A45" s="138" t="n">
        <v>44</v>
      </c>
      <c r="B45" s="138" t="n">
        <v>45</v>
      </c>
      <c r="C45" s="68" t="inlineStr">
        <is>
          <t>Ambos (piloto)</t>
        </is>
      </c>
      <c r="D45" s="68" t="inlineStr">
        <is>
          <t>RA</t>
        </is>
      </c>
      <c r="E45" s="138" t="n">
        <v>2018</v>
      </c>
      <c r="F45" s="68" t="inlineStr">
        <is>
          <t>Multimodal</t>
        </is>
      </c>
      <c r="G45" s="68" t="inlineStr">
        <is>
          <t>Híbrido</t>
        </is>
      </c>
      <c r="H45" s="68" t="inlineStr">
        <is>
          <t>https://doi.org/10.1371/journal.pone.0206351</t>
        </is>
      </c>
      <c r="I45" s="67" t="inlineStr">
        <is>
          <t>Using resting state functional MRI to build a personalized autism diagnosis system</t>
        </is>
      </c>
      <c r="J45" s="68"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s="68" t="inlineStr">
        <is>
          <t>Semi-supervised</t>
        </is>
      </c>
      <c r="L45" s="68" t="inlineStr">
        <is>
          <t>Autoencoder</t>
        </is>
      </c>
      <c r="M45" s="68" t="inlineStr">
        <is>
          <t>Classification (ASD vs control / multi-class)</t>
        </is>
      </c>
      <c r="N45" s="68" t="inlineStr">
        <is>
          <t>Diagnosis</t>
        </is>
      </c>
      <c r="O45" s="68" t="inlineStr">
        <is>
          <t>Medium</t>
        </is>
      </c>
      <c r="P45" s="68" t="n">
        <v>1</v>
      </c>
      <c r="Q45" s="68" t="n">
        <v>0</v>
      </c>
      <c r="R45" s="68" t="n">
        <v>0</v>
      </c>
      <c r="S45" s="68" t="n">
        <v>0</v>
      </c>
      <c r="T45" s="68" t="n">
        <v>0</v>
      </c>
      <c r="U45" s="68" t="n">
        <v>0</v>
      </c>
      <c r="V45" s="68" t="n">
        <v>0</v>
      </c>
      <c r="W45" s="68" t="n">
        <v>0</v>
      </c>
      <c r="X45" s="68" t="n">
        <v>0</v>
      </c>
      <c r="Y45" s="68" t="n">
        <v>1</v>
      </c>
      <c r="Z45" s="68" t="n">
        <v>0</v>
      </c>
      <c r="AA45" s="68" t="n">
        <v>0</v>
      </c>
      <c r="AB45" s="140" t="n">
        <v>1</v>
      </c>
      <c r="AC45" s="68" t="n">
        <v>0</v>
      </c>
      <c r="AD45" s="68" t="n">
        <v>0</v>
      </c>
      <c r="AE45" s="68" t="n">
        <v>0</v>
      </c>
      <c r="AF45" s="68" t="n">
        <v>1</v>
      </c>
      <c r="AG45" s="68" t="n">
        <v>0</v>
      </c>
      <c r="AH45" s="68" t="n">
        <v>1</v>
      </c>
      <c r="AI45" s="67" t="n"/>
      <c r="AJ45" s="140" t="n"/>
      <c r="AK45" s="140" t="inlineStr">
        <is>
          <t>multisource_integration</t>
        </is>
      </c>
      <c r="AL45" s="67" t="n"/>
      <c r="AM45" s="68" t="inlineStr">
        <is>
          <t>RA</t>
        </is>
      </c>
      <c r="AN45" s="68" t="inlineStr">
        <is>
          <t>Tomado completo desde archivo RA según asignación</t>
        </is>
      </c>
      <c r="AO45" s="68" t="n">
        <v>0</v>
      </c>
      <c r="AP45" s="68" t="n">
        <v>0</v>
      </c>
      <c r="AQ45" s="68" t="n">
        <v>0</v>
      </c>
      <c r="AR45" s="68" t="n">
        <v>0</v>
      </c>
      <c r="AS45" s="68" t="n">
        <v>0</v>
      </c>
      <c r="AT45" s="68" t="n">
        <v>0</v>
      </c>
      <c r="AU45" s="68" t="n">
        <v>0</v>
      </c>
      <c r="AV45" s="68" t="n">
        <v>1</v>
      </c>
      <c r="AW45" s="67" t="inlineStr">
        <is>
          <t>finalized_from_available_evidence</t>
        </is>
      </c>
      <c r="AX45" s="68" t="inlineStr">
        <is>
          <t>0 means no reported evidence in title/abstract/notes/coding; it is not proof of true absence.</t>
        </is>
      </c>
    </row>
    <row r="46" ht="28" customHeight="1">
      <c r="A46" s="138" t="n">
        <v>45</v>
      </c>
      <c r="B46" s="138" t="n">
        <v>46</v>
      </c>
      <c r="C46" s="68" t="inlineStr">
        <is>
          <t>Revisor A</t>
        </is>
      </c>
      <c r="D46" s="68" t="inlineStr">
        <is>
          <t>RA</t>
        </is>
      </c>
      <c r="E46" s="138" t="n">
        <v>2023</v>
      </c>
      <c r="F46" s="68" t="inlineStr">
        <is>
          <t>Texto · NLP</t>
        </is>
      </c>
      <c r="G46" s="68" t="inlineStr">
        <is>
          <t>Deep Learning</t>
        </is>
      </c>
      <c r="H46" s="68" t="inlineStr">
        <is>
          <t>https://doi.org/10.1007/978-3-031-48642-5_7</t>
        </is>
      </c>
      <c r="I46" s="67" t="inlineStr">
        <is>
          <t>A Model to Support the Prediction of Indicators in the Diagnosis and Intervention of Autism Spectrum Disorder</t>
        </is>
      </c>
      <c r="J46" s="68"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s="68" t="inlineStr">
        <is>
          <t>Supervised</t>
        </is>
      </c>
      <c r="L46" s="68" t="inlineStr">
        <is>
          <t>Transformer</t>
        </is>
      </c>
      <c r="M46" s="68" t="inlineStr">
        <is>
          <t>Classification (ASD vs control / multi-class)</t>
        </is>
      </c>
      <c r="N46" s="68" t="inlineStr">
        <is>
          <t>Monitoring/intervention</t>
        </is>
      </c>
      <c r="O46" s="68" t="inlineStr">
        <is>
          <t>Low</t>
        </is>
      </c>
      <c r="P46" s="68" t="n">
        <v>0</v>
      </c>
      <c r="Q46" s="68" t="n">
        <v>0</v>
      </c>
      <c r="R46" s="68" t="n">
        <v>0</v>
      </c>
      <c r="S46" s="68" t="n">
        <v>1</v>
      </c>
      <c r="T46" s="68" t="n">
        <v>1</v>
      </c>
      <c r="U46" s="68" t="n">
        <v>0</v>
      </c>
      <c r="V46" s="68" t="n">
        <v>0</v>
      </c>
      <c r="W46" s="68" t="n">
        <v>0</v>
      </c>
      <c r="X46" s="68" t="n">
        <v>0</v>
      </c>
      <c r="Y46" s="68" t="n">
        <v>0</v>
      </c>
      <c r="Z46" s="68" t="n">
        <v>0</v>
      </c>
      <c r="AA46" s="68" t="n">
        <v>1</v>
      </c>
      <c r="AB46" s="140" t="n">
        <v>1</v>
      </c>
      <c r="AC46" s="68" t="n">
        <v>0</v>
      </c>
      <c r="AD46" s="68" t="n">
        <v>0</v>
      </c>
      <c r="AE46" s="68" t="n">
        <v>0</v>
      </c>
      <c r="AF46" s="68" t="n">
        <v>1</v>
      </c>
      <c r="AG46" s="68" t="n">
        <v>1</v>
      </c>
      <c r="AH46" s="68" t="n">
        <v>2</v>
      </c>
      <c r="AI46" s="67" t="inlineStr">
        <is>
          <t>text / NLP</t>
        </is>
      </c>
      <c r="AJ46" s="140" t="n"/>
      <c r="AK46" s="140" t="inlineStr">
        <is>
          <t>multisource_integration</t>
        </is>
      </c>
      <c r="AL46" s="67" t="inlineStr">
        <is>
          <t>Proyecto en curso basado en conversaciones/escritura para apoyar indicadores diagnósticos/intervención; confirmar arquitectura final.</t>
        </is>
      </c>
      <c r="AM46" s="68" t="inlineStr">
        <is>
          <t>RA</t>
        </is>
      </c>
      <c r="AN46" s="68" t="inlineStr">
        <is>
          <t>Tomado completo desde archivo RA según asignación</t>
        </is>
      </c>
      <c r="AO46" s="68" t="n">
        <v>0</v>
      </c>
      <c r="AP46" s="68" t="n">
        <v>0</v>
      </c>
      <c r="AQ46" s="68" t="n">
        <v>0</v>
      </c>
      <c r="AR46" s="68" t="n">
        <v>0</v>
      </c>
      <c r="AS46" s="68" t="n">
        <v>0</v>
      </c>
      <c r="AT46" s="68" t="n">
        <v>0</v>
      </c>
      <c r="AU46" s="68" t="n">
        <v>0</v>
      </c>
      <c r="AV46" s="68" t="n">
        <v>1</v>
      </c>
      <c r="AW46" s="67" t="inlineStr">
        <is>
          <t>finalized_from_available_evidence</t>
        </is>
      </c>
      <c r="AX46" s="68" t="inlineStr">
        <is>
          <t>0 means no reported evidence in title/abstract/notes/coding; it is not proof of true absence.</t>
        </is>
      </c>
    </row>
    <row r="47" ht="28" customHeight="1">
      <c r="A47" s="138" t="n">
        <v>46</v>
      </c>
      <c r="B47" s="138" t="n">
        <v>47</v>
      </c>
      <c r="C47" s="68" t="inlineStr">
        <is>
          <t>Revisor B</t>
        </is>
      </c>
      <c r="D47" s="68" t="n"/>
      <c r="E47" s="138" t="n">
        <v>2024</v>
      </c>
      <c r="F47" s="68" t="inlineStr">
        <is>
          <t>Imagen</t>
        </is>
      </c>
      <c r="G47" s="68" t="inlineStr">
        <is>
          <t>No especificado</t>
        </is>
      </c>
      <c r="H47" s="68" t="inlineStr">
        <is>
          <t>https://doi.org/10.1007/s13755-024-00299-2</t>
        </is>
      </c>
      <c r="I47" s="67" t="inlineStr">
        <is>
          <t>A novel multi-modal model to assist the diagnosis of autism spectrum disorder using eye-tracking data</t>
        </is>
      </c>
      <c r="J47" s="68"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s="68" t="inlineStr">
        <is>
          <t>Supervised</t>
        </is>
      </c>
      <c r="L47" s="68" t="inlineStr">
        <is>
          <t>RNN/LSTM/GRU</t>
        </is>
      </c>
      <c r="M47" s="68" t="inlineStr">
        <is>
          <t>Classification (binary/multi-class; incl. ASD vs control)/ multi-class)</t>
        </is>
      </c>
      <c r="N47" s="68" t="inlineStr">
        <is>
          <t>diagnosis</t>
        </is>
      </c>
      <c r="O47" s="68" t="inlineStr">
        <is>
          <t>high</t>
        </is>
      </c>
      <c r="P47" s="68" t="n">
        <v>0</v>
      </c>
      <c r="Q47" s="68" t="n">
        <v>0</v>
      </c>
      <c r="R47" s="68" t="n">
        <v>1</v>
      </c>
      <c r="S47" s="68" t="n">
        <v>0</v>
      </c>
      <c r="T47" s="68" t="n">
        <v>0</v>
      </c>
      <c r="U47" s="68" t="n">
        <v>0</v>
      </c>
      <c r="V47" s="68" t="n">
        <v>0</v>
      </c>
      <c r="W47" s="68" t="n">
        <v>0</v>
      </c>
      <c r="X47" s="68" t="n">
        <v>0</v>
      </c>
      <c r="Y47" s="68" t="n">
        <v>1</v>
      </c>
      <c r="Z47" s="68" t="n">
        <v>0</v>
      </c>
      <c r="AA47" s="68" t="n">
        <v>1</v>
      </c>
      <c r="AB47" s="140" t="n">
        <v>1</v>
      </c>
      <c r="AC47" s="68" t="n">
        <v>0</v>
      </c>
      <c r="AD47" s="68" t="n">
        <v>0</v>
      </c>
      <c r="AE47" s="68" t="n">
        <v>0</v>
      </c>
      <c r="AF47" s="68" t="n">
        <v>1</v>
      </c>
      <c r="AG47" s="68" t="n">
        <v>1</v>
      </c>
      <c r="AH47" s="68" t="n">
        <v>1</v>
      </c>
      <c r="AI47" s="67" t="n">
        <v>0</v>
      </c>
      <c r="AJ47" s="140" t="n">
        <v>1</v>
      </c>
      <c r="AK47" s="140" t="inlineStr">
        <is>
          <t>multisource_integration</t>
        </is>
      </c>
      <c r="AL47" s="67" t="inlineStr">
        <is>
          <t>Hybrid CNN-GRU-ANN; mapped to RNN/LSTM/GRU as main due to temporal sequence modeling</t>
        </is>
      </c>
      <c r="AM47" s="68" t="inlineStr">
        <is>
          <t>RB</t>
        </is>
      </c>
      <c r="AN47" s="68" t="inlineStr">
        <is>
          <t>Tomado completo desde archivo RB según asignación</t>
        </is>
      </c>
      <c r="AO47" s="68" t="n">
        <v>0</v>
      </c>
      <c r="AP47" s="68" t="n">
        <v>0</v>
      </c>
      <c r="AQ47" s="68" t="n">
        <v>0</v>
      </c>
      <c r="AR47" s="68" t="n">
        <v>0</v>
      </c>
      <c r="AS47" s="68" t="n">
        <v>0</v>
      </c>
      <c r="AT47" s="68" t="n">
        <v>0</v>
      </c>
      <c r="AU47" s="68" t="n">
        <v>0</v>
      </c>
      <c r="AV47" s="68" t="n">
        <v>1</v>
      </c>
      <c r="AW47" s="67" t="inlineStr">
        <is>
          <t>finalized_from_available_evidence</t>
        </is>
      </c>
      <c r="AX47" s="68" t="inlineStr">
        <is>
          <t>0 means no reported evidence in title/abstract/notes/coding; it is not proof of true absence.</t>
        </is>
      </c>
    </row>
    <row r="48" ht="28" customHeight="1">
      <c r="A48" s="138" t="n">
        <v>47</v>
      </c>
      <c r="B48" s="138" t="n">
        <v>48</v>
      </c>
      <c r="C48" s="68" t="inlineStr">
        <is>
          <t>Revisor A</t>
        </is>
      </c>
      <c r="D48" s="68" t="inlineStr">
        <is>
          <t>RA</t>
        </is>
      </c>
      <c r="E48" s="138" t="n">
        <v>2020</v>
      </c>
      <c r="F48" s="68" t="inlineStr">
        <is>
          <t>No especificado</t>
        </is>
      </c>
      <c r="G48" s="68" t="inlineStr">
        <is>
          <t>Machine Learning</t>
        </is>
      </c>
      <c r="H48" s="68" t="inlineStr">
        <is>
          <t>https://doi.org/10.1016/j.psychres.2020.113377</t>
        </is>
      </c>
      <c r="I48" s="67" t="inlineStr">
        <is>
          <t>A randomized controlled trial of 25 sessions comparing music therapy and music listening for children with autism spectrum disorder</t>
        </is>
      </c>
      <c r="J48" s="6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s="68" t="inlineStr">
        <is>
          <t>Supervised</t>
        </is>
      </c>
      <c r="L48" s="68" t="inlineStr">
        <is>
          <t>Other / Not clear</t>
        </is>
      </c>
      <c r="M48" s="68" t="inlineStr">
        <is>
          <t>Classification (ASD vs control / multi-class)</t>
        </is>
      </c>
      <c r="N48" s="68" t="inlineStr">
        <is>
          <t>Screening</t>
        </is>
      </c>
      <c r="O48" s="68" t="inlineStr">
        <is>
          <t>Low</t>
        </is>
      </c>
      <c r="P48" s="68" t="n">
        <v>0</v>
      </c>
      <c r="Q48" s="68" t="n">
        <v>0</v>
      </c>
      <c r="R48" s="68" t="n">
        <v>1</v>
      </c>
      <c r="S48" s="68" t="n">
        <v>0</v>
      </c>
      <c r="T48" s="68" t="n">
        <v>0</v>
      </c>
      <c r="U48" s="68" t="n">
        <v>0</v>
      </c>
      <c r="V48" s="68" t="n">
        <v>0</v>
      </c>
      <c r="W48" s="68" t="n">
        <v>0</v>
      </c>
      <c r="X48" s="68" t="n">
        <v>1</v>
      </c>
      <c r="Y48" s="68" t="n">
        <v>0</v>
      </c>
      <c r="Z48" s="68" t="n">
        <v>0</v>
      </c>
      <c r="AA48" s="68" t="n">
        <v>0</v>
      </c>
      <c r="AB48" s="140" t="n">
        <v>0</v>
      </c>
      <c r="AC48" s="68" t="n">
        <v>0</v>
      </c>
      <c r="AD48" s="68" t="n">
        <v>0</v>
      </c>
      <c r="AE48" s="68" t="n">
        <v>0</v>
      </c>
      <c r="AF48" s="68" t="n">
        <v>0</v>
      </c>
      <c r="AG48" s="68" t="n">
        <v>1</v>
      </c>
      <c r="AH48" s="68" t="n">
        <v>1</v>
      </c>
      <c r="AI48" s="67" t="n"/>
      <c r="AJ48" s="140" t="n"/>
      <c r="AK48" s="140" t="inlineStr">
        <is>
          <t>none_reported</t>
        </is>
      </c>
      <c r="AL48" s="67" t="inlineStr">
        <is>
          <t>Posible desajuste título-abstract; el abstract describe detección por eye-tracking temporal.</t>
        </is>
      </c>
      <c r="AM48" s="68" t="inlineStr">
        <is>
          <t>RA</t>
        </is>
      </c>
      <c r="AN48" s="68" t="inlineStr">
        <is>
          <t>Tomado completo desde archivo RA según asignación</t>
        </is>
      </c>
      <c r="AO48" s="68" t="n">
        <v>0</v>
      </c>
      <c r="AP48" s="68" t="n">
        <v>0</v>
      </c>
      <c r="AQ48" s="68" t="n">
        <v>0</v>
      </c>
      <c r="AR48" s="68" t="n">
        <v>0</v>
      </c>
      <c r="AS48" s="68" t="n">
        <v>0</v>
      </c>
      <c r="AT48" s="68" t="n">
        <v>0</v>
      </c>
      <c r="AU48" s="68" t="n">
        <v>0</v>
      </c>
      <c r="AV48" s="68" t="n">
        <v>0</v>
      </c>
      <c r="AW48" s="67" t="inlineStr">
        <is>
          <t>finalized_from_available_evidence</t>
        </is>
      </c>
      <c r="AX48" s="68" t="inlineStr">
        <is>
          <t>0 means no reported evidence in title/abstract/notes/coding; it is not proof of true absence.</t>
        </is>
      </c>
    </row>
    <row r="49" ht="28" customHeight="1">
      <c r="A49" s="138" t="n">
        <v>48</v>
      </c>
      <c r="B49" s="138" t="n">
        <v>49</v>
      </c>
      <c r="C49" s="68" t="inlineStr">
        <is>
          <t>Revisor B</t>
        </is>
      </c>
      <c r="D49" s="68" t="n"/>
      <c r="E49" s="138" t="n">
        <v>2021</v>
      </c>
      <c r="F49" s="68" t="inlineStr">
        <is>
          <t>Señales fisiológicas</t>
        </is>
      </c>
      <c r="G49" s="68" t="inlineStr">
        <is>
          <t>Deep Learning</t>
        </is>
      </c>
      <c r="H49" s="68" t="inlineStr">
        <is>
          <t>https://doi.org/10.1007/978-3-030-93049-3_30</t>
        </is>
      </c>
      <c r="I49" s="67" t="inlineStr">
        <is>
          <t>A Triple-Pooling Graph Neural Network for\&amp;#xa0;Multi-scale Topological Learning of\&amp;#xa0;Brain Functional Connectivity: Application to\&amp;#xa0;ASD Diagnosis</t>
        </is>
      </c>
      <c r="J49" s="68"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s="68" t="inlineStr">
        <is>
          <t>Supervised</t>
        </is>
      </c>
      <c r="L49" s="68" t="inlineStr">
        <is>
          <t>Other</t>
        </is>
      </c>
      <c r="M49" s="68" t="inlineStr">
        <is>
          <t>Classification (binary/multi-class; incl. ASD vs control)/ multi-class)</t>
        </is>
      </c>
      <c r="N49" s="68" t="inlineStr">
        <is>
          <t>Diagnosis</t>
        </is>
      </c>
      <c r="O49" s="68" t="inlineStr">
        <is>
          <t>medium</t>
        </is>
      </c>
      <c r="P49" s="68" t="n">
        <v>1</v>
      </c>
      <c r="Q49" s="68" t="n">
        <v>0</v>
      </c>
      <c r="R49" s="68" t="n">
        <v>0</v>
      </c>
      <c r="S49" s="68" t="n">
        <v>0</v>
      </c>
      <c r="T49" s="68" t="n">
        <v>0</v>
      </c>
      <c r="U49" s="68" t="n">
        <v>0</v>
      </c>
      <c r="V49" s="68" t="n">
        <v>0</v>
      </c>
      <c r="W49" s="68" t="n">
        <v>0</v>
      </c>
      <c r="X49" s="68" t="n">
        <v>0</v>
      </c>
      <c r="Y49" s="68" t="n">
        <v>0</v>
      </c>
      <c r="Z49" s="68" t="n">
        <v>0</v>
      </c>
      <c r="AA49" s="68" t="n">
        <v>0</v>
      </c>
      <c r="AB49" s="140" t="n">
        <v>1</v>
      </c>
      <c r="AC49" s="68" t="n">
        <v>0</v>
      </c>
      <c r="AD49" s="68" t="n">
        <v>0</v>
      </c>
      <c r="AE49" s="68" t="n">
        <v>0</v>
      </c>
      <c r="AF49" s="68" t="n">
        <v>0</v>
      </c>
      <c r="AG49" s="68" t="n">
        <v>0</v>
      </c>
      <c r="AH49" s="68" t="n">
        <v>1</v>
      </c>
      <c r="AI49" s="67" t="n">
        <v>0</v>
      </c>
      <c r="AJ49" s="140" t="n">
        <v>1</v>
      </c>
      <c r="AK49" s="140" t="inlineStr">
        <is>
          <t>none_reported</t>
        </is>
      </c>
      <c r="AL49" s="67" t="inlineStr">
        <is>
          <t>Graph Neural Network (TPGNN) for rs-fMRI functional connectivity; mapped to Other (GNN not in list)</t>
        </is>
      </c>
      <c r="AM49" s="68" t="inlineStr">
        <is>
          <t>RB</t>
        </is>
      </c>
      <c r="AN49" s="68" t="inlineStr">
        <is>
          <t>Tomado completo desde archivo RB según asignación</t>
        </is>
      </c>
      <c r="AO49" s="68" t="n">
        <v>0</v>
      </c>
      <c r="AP49" s="68" t="n">
        <v>0</v>
      </c>
      <c r="AQ49" s="68" t="n">
        <v>0</v>
      </c>
      <c r="AR49" s="68" t="n">
        <v>0</v>
      </c>
      <c r="AS49" s="68" t="n">
        <v>0</v>
      </c>
      <c r="AT49" s="68" t="n">
        <v>0</v>
      </c>
      <c r="AU49" s="68" t="n">
        <v>0</v>
      </c>
      <c r="AV49" s="68" t="n">
        <v>0</v>
      </c>
      <c r="AW49" s="67" t="inlineStr">
        <is>
          <t>finalized_from_available_evidence</t>
        </is>
      </c>
      <c r="AX49" s="68" t="inlineStr">
        <is>
          <t>0 means no reported evidence in title/abstract/notes/coding; it is not proof of true absence.</t>
        </is>
      </c>
    </row>
    <row r="50" ht="28" customHeight="1">
      <c r="A50" s="138" t="n">
        <v>49</v>
      </c>
      <c r="B50" s="138" t="n">
        <v>51</v>
      </c>
      <c r="C50" s="68" t="inlineStr">
        <is>
          <t>Revisor A</t>
        </is>
      </c>
      <c r="D50" s="68" t="inlineStr">
        <is>
          <t>RA</t>
        </is>
      </c>
      <c r="E50" s="138" t="n">
        <v>2024</v>
      </c>
      <c r="F50" s="68" t="inlineStr">
        <is>
          <t>Multimodal</t>
        </is>
      </c>
      <c r="G50" s="68" t="inlineStr">
        <is>
          <t>No especificado</t>
        </is>
      </c>
      <c r="H50" s="68" t="inlineStr">
        <is>
          <t>https://doi.org/10.1007/s12539-024-00651-w</t>
        </is>
      </c>
      <c r="I50" s="67" t="inlineStr">
        <is>
          <t>Bilinear Perceptual Fusion Algorithm Based on Brain Functional and Structural Data for ASD Diagnosis and Regions of Interest Identification</t>
        </is>
      </c>
      <c r="J50" s="68"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s="68" t="inlineStr">
        <is>
          <t>Supervised</t>
        </is>
      </c>
      <c r="L50" s="68" t="inlineStr">
        <is>
          <t>CNN</t>
        </is>
      </c>
      <c r="M50" s="68" t="inlineStr">
        <is>
          <t>Classification (ASD vs control / multi-class)</t>
        </is>
      </c>
      <c r="N50" s="68" t="inlineStr">
        <is>
          <t>Diagnosis</t>
        </is>
      </c>
      <c r="O50" s="68" t="inlineStr">
        <is>
          <t>High</t>
        </is>
      </c>
      <c r="P50" s="68" t="n">
        <v>1</v>
      </c>
      <c r="Q50" s="68" t="n">
        <v>0</v>
      </c>
      <c r="R50" s="68" t="n">
        <v>0</v>
      </c>
      <c r="S50" s="68" t="n">
        <v>0</v>
      </c>
      <c r="T50" s="68" t="n">
        <v>0</v>
      </c>
      <c r="U50" s="68" t="n">
        <v>0</v>
      </c>
      <c r="V50" s="68" t="n">
        <v>0</v>
      </c>
      <c r="W50" s="68" t="n">
        <v>0</v>
      </c>
      <c r="X50" s="68" t="n">
        <v>0</v>
      </c>
      <c r="Y50" s="68" t="n">
        <v>1</v>
      </c>
      <c r="Z50" s="68" t="n">
        <v>0</v>
      </c>
      <c r="AA50" s="68" t="n">
        <v>0</v>
      </c>
      <c r="AB50" s="140" t="n">
        <v>1</v>
      </c>
      <c r="AC50" s="68" t="n">
        <v>0</v>
      </c>
      <c r="AD50" s="68" t="n">
        <v>0</v>
      </c>
      <c r="AE50" s="68" t="n">
        <v>0</v>
      </c>
      <c r="AF50" s="68" t="n">
        <v>1</v>
      </c>
      <c r="AG50" s="68" t="n">
        <v>1</v>
      </c>
      <c r="AH50" s="68" t="n">
        <v>1</v>
      </c>
      <c r="AI50" s="67" t="n"/>
      <c r="AJ50" s="140" t="n"/>
      <c r="AK50" s="140" t="inlineStr">
        <is>
          <t>multisource_integration</t>
        </is>
      </c>
      <c r="AL50" s="67" t="inlineStr">
        <is>
          <t>Fusión multimodal de datos cerebrales estructurales/funcionales; arquitectura GCN fuera del codebook.</t>
        </is>
      </c>
      <c r="AM50" s="68" t="inlineStr">
        <is>
          <t>RA</t>
        </is>
      </c>
      <c r="AN50" s="68" t="inlineStr">
        <is>
          <t>Tomado completo desde archivo RA según asignación</t>
        </is>
      </c>
      <c r="AO50" s="68" t="n">
        <v>0</v>
      </c>
      <c r="AP50" s="68" t="n">
        <v>0</v>
      </c>
      <c r="AQ50" s="68" t="n">
        <v>0</v>
      </c>
      <c r="AR50" s="68" t="n">
        <v>0</v>
      </c>
      <c r="AS50" s="68" t="n">
        <v>0</v>
      </c>
      <c r="AT50" s="68" t="n">
        <v>0</v>
      </c>
      <c r="AU50" s="68" t="n">
        <v>0</v>
      </c>
      <c r="AV50" s="68" t="n">
        <v>1</v>
      </c>
      <c r="AW50" s="67" t="inlineStr">
        <is>
          <t>finalized_from_available_evidence</t>
        </is>
      </c>
      <c r="AX50" s="68" t="inlineStr">
        <is>
          <t>0 means no reported evidence in title/abstract/notes/coding; it is not proof of true absence.</t>
        </is>
      </c>
    </row>
    <row r="51" ht="28" customHeight="1">
      <c r="A51" s="138" t="n">
        <v>50</v>
      </c>
      <c r="B51" s="138" t="n">
        <v>52</v>
      </c>
      <c r="C51" s="68" t="inlineStr">
        <is>
          <t>Revisor A</t>
        </is>
      </c>
      <c r="D51" s="68" t="inlineStr">
        <is>
          <t>RA</t>
        </is>
      </c>
      <c r="E51" s="138" t="n">
        <v>2023</v>
      </c>
      <c r="F51" s="68" t="inlineStr">
        <is>
          <t>Señales fisiológicas</t>
        </is>
      </c>
      <c r="G51" s="68" t="inlineStr">
        <is>
          <t>Híbrido</t>
        </is>
      </c>
      <c r="H51" s="68" t="inlineStr">
        <is>
          <t>https://doi.org/10.1177/09544119221141751</t>
        </is>
      </c>
      <c r="I51" s="67" t="inlineStr">
        <is>
          <t>Computer-aided diagnosis of autism spectrum disorder from EEG signals using deep learning with FAWT and multiscale permutation entropy features</t>
        </is>
      </c>
      <c r="J51" s="68"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s="68" t="inlineStr">
        <is>
          <t>Supervised</t>
        </is>
      </c>
      <c r="L51" s="68" t="inlineStr">
        <is>
          <t>CNN</t>
        </is>
      </c>
      <c r="M51" s="68" t="inlineStr">
        <is>
          <t>Classification (ASD vs control / multi-class)</t>
        </is>
      </c>
      <c r="N51" s="68" t="inlineStr">
        <is>
          <t>Diagnosis</t>
        </is>
      </c>
      <c r="O51" s="68" t="inlineStr">
        <is>
          <t>High</t>
        </is>
      </c>
      <c r="P51" s="68" t="n">
        <v>0</v>
      </c>
      <c r="Q51" s="68" t="n">
        <v>1</v>
      </c>
      <c r="R51" s="68" t="n">
        <v>0</v>
      </c>
      <c r="S51" s="68" t="n">
        <v>0</v>
      </c>
      <c r="T51" s="68" t="n">
        <v>0</v>
      </c>
      <c r="U51" s="68" t="n">
        <v>0</v>
      </c>
      <c r="V51" s="68" t="n">
        <v>0</v>
      </c>
      <c r="W51" s="68" t="n">
        <v>0</v>
      </c>
      <c r="X51" s="68" t="n">
        <v>0</v>
      </c>
      <c r="Y51" s="68" t="n">
        <v>1</v>
      </c>
      <c r="Z51" s="68" t="n">
        <v>0</v>
      </c>
      <c r="AA51" s="68" t="n">
        <v>0</v>
      </c>
      <c r="AB51" s="140" t="n">
        <v>1</v>
      </c>
      <c r="AC51" s="68" t="n">
        <v>0</v>
      </c>
      <c r="AD51" s="68" t="n">
        <v>0</v>
      </c>
      <c r="AE51" s="68" t="n">
        <v>0</v>
      </c>
      <c r="AF51" s="68" t="n">
        <v>0</v>
      </c>
      <c r="AG51" s="68" t="n">
        <v>0</v>
      </c>
      <c r="AH51" s="68" t="n">
        <v>1</v>
      </c>
      <c r="AI51" s="67" t="n"/>
      <c r="AJ51" s="140" t="n"/>
      <c r="AK51" s="140" t="inlineStr">
        <is>
          <t>none_reported</t>
        </is>
      </c>
      <c r="AL51" s="67" t="n"/>
      <c r="AM51" s="68" t="inlineStr">
        <is>
          <t>RA</t>
        </is>
      </c>
      <c r="AN51" s="68" t="inlineStr">
        <is>
          <t>Tomado completo desde archivo RA según asignación</t>
        </is>
      </c>
      <c r="AO51" s="68" t="n">
        <v>0</v>
      </c>
      <c r="AP51" s="68" t="n">
        <v>0</v>
      </c>
      <c r="AQ51" s="68" t="n">
        <v>0</v>
      </c>
      <c r="AR51" s="68" t="n">
        <v>0</v>
      </c>
      <c r="AS51" s="68" t="n">
        <v>0</v>
      </c>
      <c r="AT51" s="68" t="n">
        <v>0</v>
      </c>
      <c r="AU51" s="68" t="n">
        <v>0</v>
      </c>
      <c r="AV51" s="68" t="n">
        <v>0</v>
      </c>
      <c r="AW51" s="67" t="inlineStr">
        <is>
          <t>finalized_from_available_evidence</t>
        </is>
      </c>
      <c r="AX51" s="68" t="inlineStr">
        <is>
          <t>0 means no reported evidence in title/abstract/notes/coding; it is not proof of true absence.</t>
        </is>
      </c>
    </row>
    <row r="52" ht="28" customHeight="1">
      <c r="A52" s="138" t="n">
        <v>51</v>
      </c>
      <c r="B52" s="138" t="n">
        <v>53</v>
      </c>
      <c r="C52" s="68" t="inlineStr">
        <is>
          <t>Revisor B</t>
        </is>
      </c>
      <c r="D52" s="68" t="n"/>
      <c r="E52" s="138" t="n">
        <v>2023</v>
      </c>
      <c r="F52" s="68" t="inlineStr">
        <is>
          <t>No especificado</t>
        </is>
      </c>
      <c r="G52" s="68" t="inlineStr">
        <is>
          <t>Machine Learning</t>
        </is>
      </c>
      <c r="H52" s="68" t="inlineStr">
        <is>
          <t>https://doi.org/10.1002/AUR.2912</t>
        </is>
      </c>
      <c r="I52" s="67" t="inlineStr">
        <is>
          <t>Development and validation of a machine learning-based tool to predict autism among children</t>
        </is>
      </c>
      <c r="J52" s="68"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s="68" t="inlineStr">
        <is>
          <t>Supervised</t>
        </is>
      </c>
      <c r="L52" s="68" t="inlineStr">
        <is>
          <t>Logistic Regression</t>
        </is>
      </c>
      <c r="M52" s="68" t="inlineStr">
        <is>
          <t>Prediction (time-to-event / prognosis)</t>
        </is>
      </c>
      <c r="N52" s="68" t="inlineStr">
        <is>
          <t>diagnosis</t>
        </is>
      </c>
      <c r="O52" s="68" t="inlineStr">
        <is>
          <t>high</t>
        </is>
      </c>
      <c r="P52" s="68" t="n">
        <v>1</v>
      </c>
      <c r="Q52" s="68" t="n">
        <v>0</v>
      </c>
      <c r="R52" s="68" t="n">
        <v>0</v>
      </c>
      <c r="S52" s="68" t="n">
        <v>0</v>
      </c>
      <c r="T52" s="68" t="n">
        <v>0</v>
      </c>
      <c r="U52" s="68" t="n">
        <v>0</v>
      </c>
      <c r="V52" s="68" t="n">
        <v>0</v>
      </c>
      <c r="W52" s="68" t="n">
        <v>0</v>
      </c>
      <c r="X52" s="68" t="n">
        <v>0</v>
      </c>
      <c r="Y52" s="68" t="n">
        <v>1</v>
      </c>
      <c r="Z52" s="68" t="n">
        <v>0</v>
      </c>
      <c r="AA52" s="68" t="n">
        <v>0</v>
      </c>
      <c r="AB52" s="140" t="n">
        <v>1</v>
      </c>
      <c r="AC52" s="68" t="n">
        <v>0</v>
      </c>
      <c r="AD52" s="68" t="n">
        <v>0</v>
      </c>
      <c r="AE52" s="68" t="n">
        <v>0</v>
      </c>
      <c r="AF52" s="68" t="n">
        <v>0</v>
      </c>
      <c r="AG52" s="68" t="n">
        <v>0</v>
      </c>
      <c r="AH52" s="68" t="n">
        <v>1</v>
      </c>
      <c r="AI52" s="67" t="n">
        <v>0</v>
      </c>
      <c r="AJ52" s="140" t="n">
        <v>1</v>
      </c>
      <c r="AK52" s="140" t="inlineStr">
        <is>
          <t>none_reported</t>
        </is>
      </c>
      <c r="AL52" s="67" t="inlineStr">
        <is>
          <t>También entrenan Gradient Boosted Trees (XGBoost/GBDT) y reportan desempeño comparable en validación.</t>
        </is>
      </c>
      <c r="AM52" s="68" t="inlineStr">
        <is>
          <t>RB</t>
        </is>
      </c>
      <c r="AN52" s="68" t="inlineStr">
        <is>
          <t>Tomado completo desde archivo RB según asignación</t>
        </is>
      </c>
      <c r="AO52" s="68" t="n">
        <v>0</v>
      </c>
      <c r="AP52" s="68" t="n">
        <v>0</v>
      </c>
      <c r="AQ52" s="68" t="n">
        <v>0</v>
      </c>
      <c r="AR52" s="68" t="n">
        <v>0</v>
      </c>
      <c r="AS52" s="68" t="n">
        <v>0</v>
      </c>
      <c r="AT52" s="68" t="n">
        <v>0</v>
      </c>
      <c r="AU52" s="68" t="n">
        <v>0</v>
      </c>
      <c r="AV52" s="68" t="n">
        <v>0</v>
      </c>
      <c r="AW52" s="67" t="inlineStr">
        <is>
          <t>finalized_from_available_evidence</t>
        </is>
      </c>
      <c r="AX52" s="68" t="inlineStr">
        <is>
          <t>0 means no reported evidence in title/abstract/notes/coding; it is not proof of true absence.</t>
        </is>
      </c>
    </row>
    <row r="53" ht="28" customHeight="1">
      <c r="A53" s="138" t="n">
        <v>52</v>
      </c>
      <c r="B53" s="138" t="n">
        <v>54</v>
      </c>
      <c r="C53" s="68" t="inlineStr">
        <is>
          <t>Revisor B</t>
        </is>
      </c>
      <c r="D53" s="68" t="n"/>
      <c r="E53" s="138" t="n">
        <v>2015</v>
      </c>
      <c r="F53" s="68" t="inlineStr">
        <is>
          <t>Señales fisiológicas</t>
        </is>
      </c>
      <c r="G53" s="68" t="inlineStr">
        <is>
          <t>Machine Learning</t>
        </is>
      </c>
      <c r="H53" s="68" t="inlineStr">
        <is>
          <t>https://doi.org/10.1016/j.nicl.2015.04.002</t>
        </is>
      </c>
      <c r="I53" s="67" t="inlineStr">
        <is>
          <t>Diagnostic classification of intrinsic functional connectivity highlights somatosensory, default mode, and visual regions in autism</t>
        </is>
      </c>
      <c r="J53" s="68"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s="68" t="inlineStr">
        <is>
          <t>Supervised</t>
        </is>
      </c>
      <c r="L53" s="68" t="inlineStr">
        <is>
          <t>Random Forest</t>
        </is>
      </c>
      <c r="M53" s="68" t="inlineStr">
        <is>
          <t>Classification (binary/multi-class; incl. ASD vs control)/ multi-class)</t>
        </is>
      </c>
      <c r="N53" s="68" t="inlineStr">
        <is>
          <t>diagnosis</t>
        </is>
      </c>
      <c r="O53" s="68" t="inlineStr">
        <is>
          <t>high</t>
        </is>
      </c>
      <c r="P53" s="68" t="n">
        <v>0</v>
      </c>
      <c r="Q53" s="68" t="n">
        <v>0</v>
      </c>
      <c r="R53" s="68" t="n">
        <v>1</v>
      </c>
      <c r="S53" s="68" t="n">
        <v>0</v>
      </c>
      <c r="T53" s="68" t="n">
        <v>0</v>
      </c>
      <c r="U53" s="68" t="n">
        <v>0</v>
      </c>
      <c r="V53" s="68" t="n">
        <v>0</v>
      </c>
      <c r="W53" s="68" t="n">
        <v>0</v>
      </c>
      <c r="X53" s="68" t="n">
        <v>0</v>
      </c>
      <c r="Y53" s="68" t="n">
        <v>1</v>
      </c>
      <c r="Z53" s="68" t="n">
        <v>1</v>
      </c>
      <c r="AA53" s="68" t="n">
        <v>1</v>
      </c>
      <c r="AB53" s="140" t="n">
        <v>1</v>
      </c>
      <c r="AC53" s="68" t="n">
        <v>0</v>
      </c>
      <c r="AD53" s="68" t="n">
        <v>0</v>
      </c>
      <c r="AE53" s="68" t="n">
        <v>0</v>
      </c>
      <c r="AF53" s="68" t="n">
        <v>0</v>
      </c>
      <c r="AG53" s="68" t="n">
        <v>0</v>
      </c>
      <c r="AH53" s="68" t="n">
        <v>1</v>
      </c>
      <c r="AI53" s="67" t="n">
        <v>0</v>
      </c>
      <c r="AJ53" s="140" t="n">
        <v>0</v>
      </c>
      <c r="AK53" s="140" t="inlineStr">
        <is>
          <t>multisite_dataset_broad</t>
        </is>
      </c>
      <c r="AL53" s="67" t="n"/>
      <c r="AM53" s="68" t="inlineStr">
        <is>
          <t>RB</t>
        </is>
      </c>
      <c r="AN53" s="68" t="inlineStr">
        <is>
          <t>Tomado completo desde archivo RB según asignación</t>
        </is>
      </c>
      <c r="AO53" s="68" t="n">
        <v>0</v>
      </c>
      <c r="AP53" s="68" t="n">
        <v>0</v>
      </c>
      <c r="AQ53" s="68" t="n">
        <v>1</v>
      </c>
      <c r="AR53" s="68" t="n">
        <v>0</v>
      </c>
      <c r="AS53" s="68" t="n">
        <v>0</v>
      </c>
      <c r="AT53" s="68" t="n">
        <v>0</v>
      </c>
      <c r="AU53" s="68" t="n">
        <v>0</v>
      </c>
      <c r="AV53" s="68" t="n">
        <v>0</v>
      </c>
      <c r="AW53" s="67" t="inlineStr">
        <is>
          <t>finalized_from_available_evidence</t>
        </is>
      </c>
      <c r="AX53" s="68" t="inlineStr">
        <is>
          <t>0 means no reported evidence in title/abstract/notes/coding; it is not proof of true absence.</t>
        </is>
      </c>
    </row>
    <row r="54" ht="28" customHeight="1">
      <c r="A54" s="138" t="n">
        <v>53</v>
      </c>
      <c r="B54" s="138" t="n">
        <v>56</v>
      </c>
      <c r="C54" s="68" t="inlineStr">
        <is>
          <t>Revisor B</t>
        </is>
      </c>
      <c r="D54" s="68" t="n"/>
      <c r="E54" s="138" t="n">
        <v>2023</v>
      </c>
      <c r="F54" s="68" t="inlineStr">
        <is>
          <t>Imagen</t>
        </is>
      </c>
      <c r="G54" s="68" t="inlineStr">
        <is>
          <t>Deep Learning</t>
        </is>
      </c>
      <c r="H54" s="68" t="inlineStr">
        <is>
          <t>https://doi.org/10.1038/s41380-022-01917-9</t>
        </is>
      </c>
      <c r="I54" s="67" t="inlineStr">
        <is>
          <t>Epigenomic signatures reveal mechanistic clues and predictive markers for autism spectrum disorder</t>
        </is>
      </c>
      <c r="J54" s="68"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s="68" t="n"/>
      <c r="L54" s="68" t="n"/>
      <c r="M54" s="68" t="n"/>
      <c r="N54" s="68" t="n"/>
      <c r="O54" s="68" t="n"/>
      <c r="P54" s="68" t="n"/>
      <c r="Q54" s="68" t="n"/>
      <c r="R54" s="68" t="n"/>
      <c r="S54" s="68" t="n"/>
      <c r="T54" s="68" t="n"/>
      <c r="U54" s="68" t="n"/>
      <c r="V54" s="68" t="n"/>
      <c r="W54" s="68" t="n"/>
      <c r="X54" s="68" t="n"/>
      <c r="Y54" s="68" t="n"/>
      <c r="Z54" s="68" t="n"/>
      <c r="AA54" s="68" t="n"/>
      <c r="AB54" s="140" t="n">
        <v>0</v>
      </c>
      <c r="AC54" s="68" t="n">
        <v>0</v>
      </c>
      <c r="AD54" s="68" t="n">
        <v>0</v>
      </c>
      <c r="AE54" s="68" t="n">
        <v>0</v>
      </c>
      <c r="AF54" s="68" t="n">
        <v>0</v>
      </c>
      <c r="AG54" s="68" t="n"/>
      <c r="AH54" s="68" t="n"/>
      <c r="AI54" s="67" t="n"/>
      <c r="AJ54" s="140" t="n">
        <v>0</v>
      </c>
      <c r="AK54" s="140" t="inlineStr">
        <is>
          <t>none_reported</t>
        </is>
      </c>
      <c r="AL54" s="67" t="inlineStr">
        <is>
          <t>Sin señal explícita Q3 en título/abstract.</t>
        </is>
      </c>
      <c r="AM54" s="68" t="inlineStr">
        <is>
          <t>RA_fallback</t>
        </is>
      </c>
      <c r="AN54" s="68" t="inlineStr">
        <is>
          <t>Fallback a RA porque el ID no está en RB</t>
        </is>
      </c>
      <c r="AO54" s="68" t="n">
        <v>1</v>
      </c>
      <c r="AP54" s="68" t="n">
        <v>0</v>
      </c>
      <c r="AQ54" s="68" t="n">
        <v>0</v>
      </c>
      <c r="AR54" s="68" t="n">
        <v>0</v>
      </c>
      <c r="AS54" s="68" t="n">
        <v>0</v>
      </c>
      <c r="AT54" s="68" t="n">
        <v>0</v>
      </c>
      <c r="AU54" s="68" t="n">
        <v>0</v>
      </c>
      <c r="AV54" s="68" t="n">
        <v>0</v>
      </c>
      <c r="AW54" s="67" t="inlineStr">
        <is>
          <t>finalized_from_available_evidence</t>
        </is>
      </c>
      <c r="AX54" s="68" t="inlineStr">
        <is>
          <t>0 means no reported evidence in title/abstract/notes/coding; it is not proof of true absence.</t>
        </is>
      </c>
    </row>
    <row r="55" ht="28" customHeight="1">
      <c r="A55" s="138" t="n">
        <v>54</v>
      </c>
      <c r="B55" s="138" t="n">
        <v>57</v>
      </c>
      <c r="C55" s="68" t="inlineStr">
        <is>
          <t>Revisor A</t>
        </is>
      </c>
      <c r="D55" s="68" t="inlineStr">
        <is>
          <t>RA</t>
        </is>
      </c>
      <c r="E55" s="138" t="n">
        <v>2024</v>
      </c>
      <c r="F55" s="68" t="inlineStr">
        <is>
          <t>Texto · NLP</t>
        </is>
      </c>
      <c r="G55" s="68" t="inlineStr">
        <is>
          <t>Machine Learning</t>
        </is>
      </c>
      <c r="H55" s="68" t="inlineStr">
        <is>
          <t>https://doi.org/10.1007/s00521-024-09905-6</t>
        </is>
      </c>
      <c r="I55" s="67" t="inlineStr">
        <is>
          <t>Evaluation and benchmarking of hybrid machine learning models for autism spectrum disorder diagnosis using a 2-tuple linguistic neutrosophic fuzzy sets-based decision-making model</t>
        </is>
      </c>
      <c r="J55" s="68"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s="68" t="inlineStr">
        <is>
          <t>Supervised</t>
        </is>
      </c>
      <c r="L55" s="68" t="inlineStr">
        <is>
          <t>Decision Tree</t>
        </is>
      </c>
      <c r="M55" s="68" t="inlineStr">
        <is>
          <t>Classification (ASD vs control / multi-class)</t>
        </is>
      </c>
      <c r="N55" s="68" t="inlineStr">
        <is>
          <t>Diagnosis</t>
        </is>
      </c>
      <c r="O55" s="68" t="inlineStr">
        <is>
          <t>Medium</t>
        </is>
      </c>
      <c r="P55" s="68" t="n">
        <v>0</v>
      </c>
      <c r="Q55" s="68" t="n">
        <v>0</v>
      </c>
      <c r="R55" s="68" t="n">
        <v>0</v>
      </c>
      <c r="S55" s="68" t="n">
        <v>0</v>
      </c>
      <c r="T55" s="68" t="n">
        <v>1</v>
      </c>
      <c r="U55" s="68" t="n">
        <v>0</v>
      </c>
      <c r="V55" s="68" t="n">
        <v>0</v>
      </c>
      <c r="W55" s="68" t="n">
        <v>0</v>
      </c>
      <c r="X55" s="68" t="n">
        <v>0</v>
      </c>
      <c r="Y55" s="68" t="n">
        <v>1</v>
      </c>
      <c r="Z55" s="68" t="n">
        <v>0</v>
      </c>
      <c r="AA55" s="68" t="n">
        <v>0</v>
      </c>
      <c r="AB55" s="140" t="n">
        <v>1</v>
      </c>
      <c r="AC55" s="68" t="n">
        <v>0</v>
      </c>
      <c r="AD55" s="68" t="n">
        <v>0</v>
      </c>
      <c r="AE55" s="68" t="n">
        <v>0</v>
      </c>
      <c r="AF55" s="68" t="n">
        <v>0</v>
      </c>
      <c r="AG55" s="68" t="n">
        <v>1</v>
      </c>
      <c r="AH55" s="68" t="n">
        <v>1</v>
      </c>
      <c r="AI55" s="67" t="n"/>
      <c r="AJ55" s="140" t="n"/>
      <c r="AK55" s="140" t="inlineStr">
        <is>
          <t>none_reported</t>
        </is>
      </c>
      <c r="AL55" s="67" t="inlineStr">
        <is>
          <t>Algoritmo principal no explícito o fuera del codebook; Confirmar algoritmo principal en full-text; Se comparan varios modelos; se eligió el principal/mejor reportado</t>
        </is>
      </c>
      <c r="AM55" s="68" t="inlineStr">
        <is>
          <t>RA</t>
        </is>
      </c>
      <c r="AN55" s="68" t="inlineStr">
        <is>
          <t>Tomado completo desde archivo RA según asignación</t>
        </is>
      </c>
      <c r="AO55" s="68" t="n">
        <v>0</v>
      </c>
      <c r="AP55" s="68" t="n">
        <v>0</v>
      </c>
      <c r="AQ55" s="68" t="n">
        <v>0</v>
      </c>
      <c r="AR55" s="68" t="n">
        <v>0</v>
      </c>
      <c r="AS55" s="68" t="n">
        <v>0</v>
      </c>
      <c r="AT55" s="68" t="n">
        <v>0</v>
      </c>
      <c r="AU55" s="68" t="n">
        <v>0</v>
      </c>
      <c r="AV55" s="68" t="n">
        <v>0</v>
      </c>
      <c r="AW55" s="67" t="inlineStr">
        <is>
          <t>finalized_from_available_evidence</t>
        </is>
      </c>
      <c r="AX55" s="68" t="inlineStr">
        <is>
          <t>0 means no reported evidence in title/abstract/notes/coding; it is not proof of true absence.</t>
        </is>
      </c>
    </row>
    <row r="56" ht="28" customHeight="1">
      <c r="A56" s="138" t="n">
        <v>55</v>
      </c>
      <c r="B56" s="138" t="n">
        <v>58</v>
      </c>
      <c r="C56" s="68" t="inlineStr">
        <is>
          <t>Revisor B</t>
        </is>
      </c>
      <c r="D56" s="68" t="n"/>
      <c r="E56" s="138" t="n">
        <v>2021</v>
      </c>
      <c r="F56" s="68" t="inlineStr">
        <is>
          <t>No especificado</t>
        </is>
      </c>
      <c r="G56" s="68" t="inlineStr">
        <is>
          <t>Machine Learning</t>
        </is>
      </c>
      <c r="H56" s="68" t="inlineStr">
        <is>
          <t>https://doi.org/10.1007/978-3-030-88163-4_7</t>
        </is>
      </c>
      <c r="I56" s="67" t="inlineStr">
        <is>
          <t>Event Related Potential Analysis Using Machine Learning to Predict Diagnostic Outcome of Autism Spectrum Disorder</t>
        </is>
      </c>
      <c r="J56" s="68"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s="68" t="inlineStr">
        <is>
          <t>Supervised</t>
        </is>
      </c>
      <c r="L56" s="68" t="inlineStr">
        <is>
          <t>Decision Tree</t>
        </is>
      </c>
      <c r="M56" s="68" t="inlineStr">
        <is>
          <t>Prediction (time-to-event / prognosis)</t>
        </is>
      </c>
      <c r="N56" s="68" t="inlineStr">
        <is>
          <t>diagnosis</t>
        </is>
      </c>
      <c r="O56" s="68" t="inlineStr">
        <is>
          <t>high</t>
        </is>
      </c>
      <c r="P56" s="68" t="n">
        <v>1</v>
      </c>
      <c r="Q56" s="68" t="n">
        <v>0</v>
      </c>
      <c r="R56" s="68" t="n">
        <v>0</v>
      </c>
      <c r="S56" s="68" t="n">
        <v>0</v>
      </c>
      <c r="T56" s="68" t="n">
        <v>0</v>
      </c>
      <c r="U56" s="68" t="n">
        <v>0</v>
      </c>
      <c r="V56" s="68" t="n">
        <v>0</v>
      </c>
      <c r="W56" s="68" t="n">
        <v>0</v>
      </c>
      <c r="X56" s="68" t="n">
        <v>0</v>
      </c>
      <c r="Y56" s="68" t="n">
        <v>1</v>
      </c>
      <c r="Z56" s="68" t="n">
        <v>0</v>
      </c>
      <c r="AA56" s="68" t="n">
        <v>0</v>
      </c>
      <c r="AB56" s="140" t="n">
        <v>1</v>
      </c>
      <c r="AC56" s="68" t="n">
        <v>0</v>
      </c>
      <c r="AD56" s="68" t="n">
        <v>0</v>
      </c>
      <c r="AE56" s="68" t="n">
        <v>0</v>
      </c>
      <c r="AF56" s="68" t="n">
        <v>0</v>
      </c>
      <c r="AG56" s="68" t="n">
        <v>0</v>
      </c>
      <c r="AH56" s="68" t="n">
        <v>1</v>
      </c>
      <c r="AI56" s="67" t="n">
        <v>0</v>
      </c>
      <c r="AJ56" s="140" t="n">
        <v>1</v>
      </c>
      <c r="AK56" s="140" t="inlineStr">
        <is>
          <t>none_reported</t>
        </is>
      </c>
      <c r="AL56" s="67" t="n"/>
      <c r="AM56" s="68" t="inlineStr">
        <is>
          <t>RB</t>
        </is>
      </c>
      <c r="AN56" s="68" t="inlineStr">
        <is>
          <t>Tomado completo desde archivo RB según asignación</t>
        </is>
      </c>
      <c r="AO56" s="68" t="n">
        <v>0</v>
      </c>
      <c r="AP56" s="68" t="n">
        <v>0</v>
      </c>
      <c r="AQ56" s="68" t="n">
        <v>0</v>
      </c>
      <c r="AR56" s="68" t="n">
        <v>0</v>
      </c>
      <c r="AS56" s="68" t="n">
        <v>0</v>
      </c>
      <c r="AT56" s="68" t="n">
        <v>0</v>
      </c>
      <c r="AU56" s="68" t="n">
        <v>0</v>
      </c>
      <c r="AV56" s="68" t="n">
        <v>0</v>
      </c>
      <c r="AW56" s="67" t="inlineStr">
        <is>
          <t>finalized_from_available_evidence</t>
        </is>
      </c>
      <c r="AX56" s="68" t="inlineStr">
        <is>
          <t>0 means no reported evidence in title/abstract/notes/coding; it is not proof of true absence.</t>
        </is>
      </c>
    </row>
    <row r="57" ht="28" customHeight="1">
      <c r="A57" s="138" t="n">
        <v>56</v>
      </c>
      <c r="B57" s="138" t="n">
        <v>59</v>
      </c>
      <c r="C57" s="68" t="inlineStr">
        <is>
          <t>Revisor B</t>
        </is>
      </c>
      <c r="D57" s="68" t="n"/>
      <c r="E57" s="138" t="n">
        <v>2019</v>
      </c>
      <c r="F57" s="68" t="inlineStr">
        <is>
          <t>Multimodal</t>
        </is>
      </c>
      <c r="G57" s="68" t="inlineStr">
        <is>
          <t>Machine Learning</t>
        </is>
      </c>
      <c r="H57" s="68" t="inlineStr">
        <is>
          <t>https://doi.org/10.1089/brain.2019.0689</t>
        </is>
      </c>
      <c r="I57" s="67" t="inlineStr">
        <is>
          <t>Functional Connectivities Are More Informative Than Anatomical Variables in Diagnostic Classification of Autism</t>
        </is>
      </c>
      <c r="J57" s="68"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s="68" t="inlineStr">
        <is>
          <t>Supervised</t>
        </is>
      </c>
      <c r="L57" s="68" t="inlineStr">
        <is>
          <t>Random Forest</t>
        </is>
      </c>
      <c r="M57" s="68" t="inlineStr">
        <is>
          <t>Classification (binary/multi-class; incl. ASD vs control)/ multi-class)</t>
        </is>
      </c>
      <c r="N57" s="68" t="inlineStr">
        <is>
          <t>monitoring_intervention</t>
        </is>
      </c>
      <c r="O57" s="68" t="inlineStr">
        <is>
          <t>high</t>
        </is>
      </c>
      <c r="P57" s="68" t="n">
        <v>0</v>
      </c>
      <c r="Q57" s="68" t="n">
        <v>0</v>
      </c>
      <c r="R57" s="68" t="n">
        <v>0</v>
      </c>
      <c r="S57" s="68" t="n">
        <v>0</v>
      </c>
      <c r="T57" s="68" t="n">
        <v>0</v>
      </c>
      <c r="U57" s="68" t="n">
        <v>1</v>
      </c>
      <c r="V57" s="68" t="n">
        <v>0</v>
      </c>
      <c r="W57" s="68" t="n">
        <v>0</v>
      </c>
      <c r="X57" s="68" t="n">
        <v>0</v>
      </c>
      <c r="Y57" s="68" t="n">
        <v>0</v>
      </c>
      <c r="Z57" s="68" t="n">
        <v>0</v>
      </c>
      <c r="AA57" s="68" t="n">
        <v>1</v>
      </c>
      <c r="AB57" s="140" t="n">
        <v>1</v>
      </c>
      <c r="AC57" s="68" t="n">
        <v>0</v>
      </c>
      <c r="AD57" s="68" t="n">
        <v>0</v>
      </c>
      <c r="AE57" s="68" t="n">
        <v>0</v>
      </c>
      <c r="AF57" s="68" t="n">
        <v>1</v>
      </c>
      <c r="AG57" s="68" t="n">
        <v>1</v>
      </c>
      <c r="AH57" s="68" t="n">
        <v>1</v>
      </c>
      <c r="AI57" s="67" t="n">
        <v>0</v>
      </c>
      <c r="AJ57" s="140" t="n">
        <v>1</v>
      </c>
      <c r="AK57" s="140" t="inlineStr">
        <is>
          <t>multisource_integration</t>
        </is>
      </c>
      <c r="AL57" s="67" t="n"/>
      <c r="AM57" s="68" t="inlineStr">
        <is>
          <t>RB</t>
        </is>
      </c>
      <c r="AN57" s="68" t="inlineStr">
        <is>
          <t>Tomado completo desde archivo RB según asignación</t>
        </is>
      </c>
      <c r="AO57" s="68" t="n">
        <v>0</v>
      </c>
      <c r="AP57" s="68" t="n">
        <v>0</v>
      </c>
      <c r="AQ57" s="68" t="n">
        <v>0</v>
      </c>
      <c r="AR57" s="68" t="n">
        <v>0</v>
      </c>
      <c r="AS57" s="68" t="n">
        <v>0</v>
      </c>
      <c r="AT57" s="68" t="n">
        <v>0</v>
      </c>
      <c r="AU57" s="68" t="n">
        <v>0</v>
      </c>
      <c r="AV57" s="68" t="n">
        <v>1</v>
      </c>
      <c r="AW57" s="67" t="inlineStr">
        <is>
          <t>finalized_from_available_evidence</t>
        </is>
      </c>
      <c r="AX57" s="68" t="inlineStr">
        <is>
          <t>0 means no reported evidence in title/abstract/notes/coding; it is not proof of true absence.</t>
        </is>
      </c>
    </row>
    <row r="58" ht="28" customHeight="1">
      <c r="A58" s="138" t="n">
        <v>57</v>
      </c>
      <c r="B58" s="138" t="n">
        <v>60</v>
      </c>
      <c r="C58" s="68" t="inlineStr">
        <is>
          <t>Revisor A</t>
        </is>
      </c>
      <c r="D58" s="68" t="inlineStr">
        <is>
          <t>RA</t>
        </is>
      </c>
      <c r="E58" s="138" t="n">
        <v>2017</v>
      </c>
      <c r="F58" s="68" t="inlineStr">
        <is>
          <t>No especificado</t>
        </is>
      </c>
      <c r="G58" s="68" t="inlineStr">
        <is>
          <t>Deep Learning</t>
        </is>
      </c>
      <c r="H58" s="68" t="inlineStr">
        <is>
          <t>https://doi.org/10.1016/j.eurpsy.2017.02.198</t>
        </is>
      </c>
      <c r="I58" s="67" t="inlineStr">
        <is>
          <t>Hyperuricemia and Metabolic Adverse Effect in Children and Adolescents with Autism Spectrum Disorder Treated with Risperidone</t>
        </is>
      </c>
      <c r="J58" s="6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s="68" t="inlineStr">
        <is>
          <t>Supervised</t>
        </is>
      </c>
      <c r="L58" s="68" t="inlineStr">
        <is>
          <t>Other / Not clear</t>
        </is>
      </c>
      <c r="M58" s="68" t="inlineStr">
        <is>
          <t>Regression (score / severity / risk)</t>
        </is>
      </c>
      <c r="N58" s="68" t="inlineStr">
        <is>
          <t>Monitoring/intervention</t>
        </is>
      </c>
      <c r="O58" s="68" t="inlineStr">
        <is>
          <t>High</t>
        </is>
      </c>
      <c r="P58" s="68" t="n">
        <v>0</v>
      </c>
      <c r="Q58" s="68" t="n">
        <v>0</v>
      </c>
      <c r="R58" s="68" t="n">
        <v>0</v>
      </c>
      <c r="S58" s="68" t="n">
        <v>0</v>
      </c>
      <c r="T58" s="68" t="n">
        <v>1</v>
      </c>
      <c r="U58" s="68" t="n">
        <v>1</v>
      </c>
      <c r="V58" s="68" t="n">
        <v>0</v>
      </c>
      <c r="W58" s="68" t="n">
        <v>0</v>
      </c>
      <c r="X58" s="68" t="n">
        <v>0</v>
      </c>
      <c r="Y58" s="68" t="n">
        <v>0</v>
      </c>
      <c r="Z58" s="68" t="n">
        <v>0</v>
      </c>
      <c r="AA58" s="68" t="n">
        <v>1</v>
      </c>
      <c r="AB58" s="140" t="n">
        <v>0</v>
      </c>
      <c r="AC58" s="68" t="n">
        <v>0</v>
      </c>
      <c r="AD58" s="68" t="n">
        <v>0</v>
      </c>
      <c r="AE58" s="68" t="n">
        <v>0</v>
      </c>
      <c r="AF58" s="68" t="n">
        <v>1</v>
      </c>
      <c r="AG58" s="68" t="n">
        <v>1</v>
      </c>
      <c r="AH58" s="68" t="n">
        <v>2</v>
      </c>
      <c r="AI58" s="67" t="n"/>
      <c r="AJ58" s="140" t="n"/>
      <c r="AK58" s="140" t="inlineStr">
        <is>
          <t>multisource_integration</t>
        </is>
      </c>
      <c r="AL58" s="67" t="inlineStr">
        <is>
          <t>Estudio principalmente clínico/estadístico sobre efectos metabólicos de risperidona; relevancia de IA ambigua.</t>
        </is>
      </c>
      <c r="AM58" s="68" t="inlineStr">
        <is>
          <t>RA</t>
        </is>
      </c>
      <c r="AN58" s="68" t="inlineStr">
        <is>
          <t>Tomado completo desde archivo RA según asignación</t>
        </is>
      </c>
      <c r="AO58" s="68" t="n">
        <v>0</v>
      </c>
      <c r="AP58" s="68" t="n">
        <v>0</v>
      </c>
      <c r="AQ58" s="68" t="n">
        <v>0</v>
      </c>
      <c r="AR58" s="68" t="n">
        <v>0</v>
      </c>
      <c r="AS58" s="68" t="n">
        <v>0</v>
      </c>
      <c r="AT58" s="68" t="n">
        <v>0</v>
      </c>
      <c r="AU58" s="68" t="n">
        <v>0</v>
      </c>
      <c r="AV58" s="68" t="n">
        <v>1</v>
      </c>
      <c r="AW58" s="67" t="inlineStr">
        <is>
          <t>finalized_from_available_evidence</t>
        </is>
      </c>
      <c r="AX58" s="68" t="inlineStr">
        <is>
          <t>0 means no reported evidence in title/abstract/notes/coding; it is not proof of true absence.</t>
        </is>
      </c>
    </row>
    <row r="59" ht="28" customHeight="1">
      <c r="A59" s="138" t="n">
        <v>58</v>
      </c>
      <c r="B59" s="138" t="n">
        <v>61</v>
      </c>
      <c r="C59" s="68" t="inlineStr">
        <is>
          <t>Revisor B</t>
        </is>
      </c>
      <c r="D59" s="68" t="n"/>
      <c r="E59" s="138" t="n">
        <v>2022</v>
      </c>
      <c r="F59" s="68" t="inlineStr">
        <is>
          <t>Imagen</t>
        </is>
      </c>
      <c r="G59" s="68" t="inlineStr">
        <is>
          <t>Deep Learning</t>
        </is>
      </c>
      <c r="H59" s="68" t="inlineStr">
        <is>
          <t>https://doi.org/10.1007/s12539-022-00510-6</t>
        </is>
      </c>
      <c r="I59" s="67" t="inlineStr">
        <is>
          <t>Identifying Visual Attention Features Accurately Discerning Between Autism and Typically Developing: a Deep Learning Framework</t>
        </is>
      </c>
      <c r="J59" s="68"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s="68" t="inlineStr">
        <is>
          <t>Supervised</t>
        </is>
      </c>
      <c r="L59" s="68" t="inlineStr">
        <is>
          <t>CNN</t>
        </is>
      </c>
      <c r="M59" s="68" t="inlineStr">
        <is>
          <t>Classification (binary/multi-class; incl. ASD vs control)/ multi-class)</t>
        </is>
      </c>
      <c r="N59" s="68" t="inlineStr">
        <is>
          <t>monitoring_intervention</t>
        </is>
      </c>
      <c r="O59" s="68" t="inlineStr">
        <is>
          <t>medium</t>
        </is>
      </c>
      <c r="P59" s="68" t="n">
        <v>0</v>
      </c>
      <c r="Q59" s="68" t="n">
        <v>0</v>
      </c>
      <c r="R59" s="68" t="n">
        <v>0</v>
      </c>
      <c r="S59" s="68" t="n">
        <v>0</v>
      </c>
      <c r="T59" s="68" t="n">
        <v>0</v>
      </c>
      <c r="U59" s="68" t="n">
        <v>0</v>
      </c>
      <c r="V59" s="68" t="n">
        <v>0</v>
      </c>
      <c r="W59" s="68" t="n">
        <v>0</v>
      </c>
      <c r="X59" s="68" t="n">
        <v>0</v>
      </c>
      <c r="Y59" s="68" t="n">
        <v>0</v>
      </c>
      <c r="Z59" s="68" t="n">
        <v>0</v>
      </c>
      <c r="AA59" s="68" t="n">
        <v>1</v>
      </c>
      <c r="AB59" s="140" t="n">
        <v>1</v>
      </c>
      <c r="AC59" s="68" t="n">
        <v>0</v>
      </c>
      <c r="AD59" s="68" t="n">
        <v>0</v>
      </c>
      <c r="AE59" s="68" t="n">
        <v>0</v>
      </c>
      <c r="AF59" s="68" t="n">
        <v>0</v>
      </c>
      <c r="AG59" s="68" t="n">
        <v>1</v>
      </c>
      <c r="AH59" s="68" t="n">
        <v>0</v>
      </c>
      <c r="AI59" s="67" t="n">
        <v>0</v>
      </c>
      <c r="AJ59" s="140" t="n">
        <v>1</v>
      </c>
      <c r="AK59" s="140" t="inlineStr">
        <is>
          <t>none_reported</t>
        </is>
      </c>
      <c r="AL59" s="67" t="n"/>
      <c r="AM59" s="68" t="inlineStr">
        <is>
          <t>RB</t>
        </is>
      </c>
      <c r="AN59" s="68" t="inlineStr">
        <is>
          <t>Tomado completo desde archivo RB según asignación</t>
        </is>
      </c>
      <c r="AO59" s="68" t="n">
        <v>0</v>
      </c>
      <c r="AP59" s="68" t="n">
        <v>0</v>
      </c>
      <c r="AQ59" s="68" t="n">
        <v>0</v>
      </c>
      <c r="AR59" s="68" t="n">
        <v>0</v>
      </c>
      <c r="AS59" s="68" t="n">
        <v>0</v>
      </c>
      <c r="AT59" s="68" t="n">
        <v>0</v>
      </c>
      <c r="AU59" s="68" t="n">
        <v>0</v>
      </c>
      <c r="AV59" s="68" t="n">
        <v>0</v>
      </c>
      <c r="AW59" s="67" t="inlineStr">
        <is>
          <t>finalized_from_available_evidence</t>
        </is>
      </c>
      <c r="AX59" s="68" t="inlineStr">
        <is>
          <t>0 means no reported evidence in title/abstract/notes/coding; it is not proof of true absence.</t>
        </is>
      </c>
    </row>
    <row r="60" ht="28" customHeight="1">
      <c r="A60" s="138" t="n">
        <v>59</v>
      </c>
      <c r="B60" s="138" t="n">
        <v>62</v>
      </c>
      <c r="C60" s="68" t="inlineStr">
        <is>
          <t>Revisor A</t>
        </is>
      </c>
      <c r="D60" s="68" t="inlineStr">
        <is>
          <t>RA</t>
        </is>
      </c>
      <c r="E60" s="138" t="n">
        <v>2016</v>
      </c>
      <c r="F60" s="68" t="inlineStr">
        <is>
          <t>No especificado</t>
        </is>
      </c>
      <c r="G60" s="68" t="inlineStr">
        <is>
          <t>Machine Learning</t>
        </is>
      </c>
      <c r="H60" s="68" t="inlineStr">
        <is>
          <t>https://doi.org/10.1016/j.eurpsy.2016.01.060</t>
        </is>
      </c>
      <c r="I60" s="67" t="inlineStr">
        <is>
          <t>Impact of DRD2 polymorphisms on prolactin level in risperidone-treated Thai children and adolescent with autism spectrum disorders</t>
        </is>
      </c>
      <c r="J60" s="68"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s="68" t="inlineStr">
        <is>
          <t>Other / Not clear</t>
        </is>
      </c>
      <c r="L60" s="68" t="inlineStr">
        <is>
          <t>Other / Not clear</t>
        </is>
      </c>
      <c r="M60" s="68" t="inlineStr">
        <is>
          <t>Other / Not clear</t>
        </is>
      </c>
      <c r="N60" s="68" t="inlineStr">
        <is>
          <t>Monitoring/intervention</t>
        </is>
      </c>
      <c r="O60" s="68" t="inlineStr">
        <is>
          <t>High</t>
        </is>
      </c>
      <c r="P60" s="68" t="n">
        <v>0</v>
      </c>
      <c r="Q60" s="68" t="n">
        <v>0</v>
      </c>
      <c r="R60" s="68" t="n">
        <v>0</v>
      </c>
      <c r="S60" s="68" t="n">
        <v>0</v>
      </c>
      <c r="T60" s="68" t="n">
        <v>1</v>
      </c>
      <c r="U60" s="68" t="n">
        <v>1</v>
      </c>
      <c r="V60" s="68" t="n">
        <v>0</v>
      </c>
      <c r="W60" s="68" t="n">
        <v>0</v>
      </c>
      <c r="X60" s="68" t="n">
        <v>0</v>
      </c>
      <c r="Y60" s="68" t="n">
        <v>0</v>
      </c>
      <c r="Z60" s="68" t="n">
        <v>0</v>
      </c>
      <c r="AA60" s="68" t="n">
        <v>1</v>
      </c>
      <c r="AB60" s="140" t="n">
        <v>1</v>
      </c>
      <c r="AC60" s="68" t="n">
        <v>0</v>
      </c>
      <c r="AD60" s="68" t="n">
        <v>0</v>
      </c>
      <c r="AE60" s="68" t="n">
        <v>0</v>
      </c>
      <c r="AF60" s="68" t="n">
        <v>1</v>
      </c>
      <c r="AG60" s="68" t="n">
        <v>1</v>
      </c>
      <c r="AH60" s="68" t="n">
        <v>2</v>
      </c>
      <c r="AI60" s="67" t="n"/>
      <c r="AJ60" s="140" t="n"/>
      <c r="AK60" s="140" t="inlineStr">
        <is>
          <t>multisource_integration</t>
        </is>
      </c>
      <c r="AL60" s="67" t="inlineStr">
        <is>
          <t>Estudio farmacogenético de prolactina en tratamiento con risperidona; uso de IA/ML no claramente descrito.</t>
        </is>
      </c>
      <c r="AM60" s="68" t="inlineStr">
        <is>
          <t>RA</t>
        </is>
      </c>
      <c r="AN60" s="68" t="inlineStr">
        <is>
          <t>Tomado completo desde archivo RA según asignación</t>
        </is>
      </c>
      <c r="AO60" s="68" t="n">
        <v>0</v>
      </c>
      <c r="AP60" s="68" t="n">
        <v>0</v>
      </c>
      <c r="AQ60" s="68" t="n">
        <v>0</v>
      </c>
      <c r="AR60" s="68" t="n">
        <v>0</v>
      </c>
      <c r="AS60" s="68" t="n">
        <v>0</v>
      </c>
      <c r="AT60" s="68" t="n">
        <v>0</v>
      </c>
      <c r="AU60" s="68" t="n">
        <v>0</v>
      </c>
      <c r="AV60" s="68" t="n">
        <v>1</v>
      </c>
      <c r="AW60" s="67" t="inlineStr">
        <is>
          <t>finalized_from_available_evidence</t>
        </is>
      </c>
      <c r="AX60" s="68" t="inlineStr">
        <is>
          <t>0 means no reported evidence in title/abstract/notes/coding; it is not proof of true absence.</t>
        </is>
      </c>
    </row>
    <row r="61" ht="28" customHeight="1">
      <c r="A61" s="138" t="n">
        <v>60</v>
      </c>
      <c r="B61" s="138" t="n">
        <v>63</v>
      </c>
      <c r="C61" s="68" t="inlineStr">
        <is>
          <t>Revisor A</t>
        </is>
      </c>
      <c r="D61" s="68" t="inlineStr">
        <is>
          <t>RA</t>
        </is>
      </c>
      <c r="E61" s="138" t="n">
        <v>2025</v>
      </c>
      <c r="F61" s="68" t="inlineStr">
        <is>
          <t>Imagen</t>
        </is>
      </c>
      <c r="G61" s="68" t="inlineStr">
        <is>
          <t>Machine Learning</t>
        </is>
      </c>
      <c r="H61" s="68" t="inlineStr">
        <is>
          <t>https://doi.org/10.1109/TNSRE.2024.3516216</t>
        </is>
      </c>
      <c r="I61" s="67" t="inlineStr">
        <is>
          <t>Improving fMRI-Based Autism Severity Identification via Brain Network Distance and Adaptive Label Distribution Learning</t>
        </is>
      </c>
      <c r="J61" s="68"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s="68" t="inlineStr">
        <is>
          <t>Supervised</t>
        </is>
      </c>
      <c r="L61" s="68" t="inlineStr">
        <is>
          <t>MLP</t>
        </is>
      </c>
      <c r="M61" s="68" t="inlineStr">
        <is>
          <t>Regression (score / severity / risk)</t>
        </is>
      </c>
      <c r="N61" s="68" t="inlineStr">
        <is>
          <t>Diagnosis</t>
        </is>
      </c>
      <c r="O61" s="68" t="inlineStr">
        <is>
          <t>Medium</t>
        </is>
      </c>
      <c r="P61" s="68" t="n">
        <v>1</v>
      </c>
      <c r="Q61" s="68" t="n">
        <v>0</v>
      </c>
      <c r="R61" s="68" t="n">
        <v>0</v>
      </c>
      <c r="S61" s="68" t="n">
        <v>0</v>
      </c>
      <c r="T61" s="68" t="n">
        <v>0</v>
      </c>
      <c r="U61" s="68" t="n">
        <v>0</v>
      </c>
      <c r="V61" s="68" t="n">
        <v>0</v>
      </c>
      <c r="W61" s="68" t="n">
        <v>0</v>
      </c>
      <c r="X61" s="68" t="n">
        <v>0</v>
      </c>
      <c r="Y61" s="68" t="n">
        <v>1</v>
      </c>
      <c r="Z61" s="68" t="n">
        <v>0</v>
      </c>
      <c r="AA61" s="68" t="n">
        <v>0</v>
      </c>
      <c r="AB61" s="140" t="n">
        <v>1</v>
      </c>
      <c r="AC61" s="68" t="n">
        <v>0</v>
      </c>
      <c r="AD61" s="68" t="n">
        <v>0</v>
      </c>
      <c r="AE61" s="68" t="n">
        <v>0</v>
      </c>
      <c r="AF61" s="68" t="n">
        <v>0</v>
      </c>
      <c r="AG61" s="68" t="n">
        <v>1</v>
      </c>
      <c r="AH61" s="68" t="n">
        <v>1</v>
      </c>
      <c r="AI61" s="67" t="n"/>
      <c r="AJ61" s="140" t="n"/>
      <c r="AK61" s="140" t="inlineStr">
        <is>
          <t>multisite_dataset_broad</t>
        </is>
      </c>
      <c r="AL61" s="67" t="inlineStr">
        <is>
          <t>Algoritmo principal no explícito o fuera del codebook; Confirmar algoritmo principal en full-text</t>
        </is>
      </c>
      <c r="AM61" s="68" t="inlineStr">
        <is>
          <t>RA</t>
        </is>
      </c>
      <c r="AN61" s="68" t="inlineStr">
        <is>
          <t>Tomado completo desde archivo RA según asignación</t>
        </is>
      </c>
      <c r="AO61" s="68" t="n">
        <v>0</v>
      </c>
      <c r="AP61" s="68" t="n">
        <v>0</v>
      </c>
      <c r="AQ61" s="68" t="n">
        <v>1</v>
      </c>
      <c r="AR61" s="68" t="n">
        <v>0</v>
      </c>
      <c r="AS61" s="68" t="n">
        <v>0</v>
      </c>
      <c r="AT61" s="68" t="n">
        <v>0</v>
      </c>
      <c r="AU61" s="68" t="n">
        <v>0</v>
      </c>
      <c r="AV61" s="68" t="n">
        <v>0</v>
      </c>
      <c r="AW61" s="67" t="inlineStr">
        <is>
          <t>finalized_from_available_evidence</t>
        </is>
      </c>
      <c r="AX61" s="68" t="inlineStr">
        <is>
          <t>0 means no reported evidence in title/abstract/notes/coding; it is not proof of true absence.</t>
        </is>
      </c>
    </row>
    <row r="62" ht="28" customHeight="1">
      <c r="A62" s="138" t="n">
        <v>61</v>
      </c>
      <c r="B62" s="138" t="n">
        <v>64</v>
      </c>
      <c r="C62" s="68" t="inlineStr">
        <is>
          <t>Revisor B</t>
        </is>
      </c>
      <c r="D62" s="68" t="n"/>
      <c r="E62" s="138" t="n">
        <v>2025</v>
      </c>
      <c r="F62" s="68" t="inlineStr">
        <is>
          <t>Imagen</t>
        </is>
      </c>
      <c r="G62" s="68" t="inlineStr">
        <is>
          <t>Híbrido</t>
        </is>
      </c>
      <c r="H62" s="68" t="inlineStr">
        <is>
          <t>https://doi.org/10.1016/j.mex.2025.103166</t>
        </is>
      </c>
      <c r="I62" s="67" t="inlineStr">
        <is>
          <t>Leveraging hybrid model of ConvNextBase and LightGBM for early ASD detection via eye-gaze analysis</t>
        </is>
      </c>
      <c r="J62" s="68"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s="68" t="inlineStr">
        <is>
          <t>Supervised</t>
        </is>
      </c>
      <c r="L62" s="68" t="inlineStr">
        <is>
          <t>XGBoost / GBDT</t>
        </is>
      </c>
      <c r="M62" s="68" t="inlineStr">
        <is>
          <t>Classification (binary/multi-class; incl. ASD vs control)/ multi-class)</t>
        </is>
      </c>
      <c r="N62" s="68" t="inlineStr">
        <is>
          <t>screening</t>
        </is>
      </c>
      <c r="O62" s="68" t="inlineStr">
        <is>
          <t>high</t>
        </is>
      </c>
      <c r="P62" s="68" t="n">
        <v>0</v>
      </c>
      <c r="Q62" s="68" t="n">
        <v>0</v>
      </c>
      <c r="R62" s="68" t="n">
        <v>0</v>
      </c>
      <c r="S62" s="68" t="n">
        <v>0</v>
      </c>
      <c r="T62" s="68" t="n">
        <v>0</v>
      </c>
      <c r="U62" s="68" t="n">
        <v>0</v>
      </c>
      <c r="V62" s="68" t="n">
        <v>0</v>
      </c>
      <c r="W62" s="68" t="n">
        <v>0</v>
      </c>
      <c r="X62" s="68" t="n">
        <v>1</v>
      </c>
      <c r="Y62" s="68" t="n">
        <v>1</v>
      </c>
      <c r="Z62" s="68" t="n">
        <v>1</v>
      </c>
      <c r="AA62" s="68" t="n">
        <v>0</v>
      </c>
      <c r="AB62" s="140" t="n">
        <v>1</v>
      </c>
      <c r="AC62" s="68" t="n">
        <v>0</v>
      </c>
      <c r="AD62" s="68" t="n">
        <v>0</v>
      </c>
      <c r="AE62" s="68" t="n">
        <v>0</v>
      </c>
      <c r="AF62" s="68" t="n">
        <v>0</v>
      </c>
      <c r="AG62" s="68" t="n">
        <v>1</v>
      </c>
      <c r="AH62" s="68" t="n">
        <v>0</v>
      </c>
      <c r="AI62" s="67" t="n">
        <v>0</v>
      </c>
      <c r="AJ62" s="140" t="n">
        <v>0</v>
      </c>
      <c r="AK62" s="140" t="inlineStr">
        <is>
          <t>internal_validation_only</t>
        </is>
      </c>
      <c r="AL62" s="67" t="inlineStr">
        <is>
          <t>Es un híbrido: ConvNeXtBase (CNN) como extractor de características + LightGBM (GBDT) como clasificador.</t>
        </is>
      </c>
      <c r="AM62" s="68" t="inlineStr">
        <is>
          <t>RB</t>
        </is>
      </c>
      <c r="AN62" s="68" t="inlineStr">
        <is>
          <t>Tomado completo desde archivo RB según asignación</t>
        </is>
      </c>
      <c r="AO62" s="68" t="n">
        <v>0</v>
      </c>
      <c r="AP62" s="68" t="n">
        <v>0</v>
      </c>
      <c r="AQ62" s="68" t="n">
        <v>0</v>
      </c>
      <c r="AR62" s="68" t="n">
        <v>1</v>
      </c>
      <c r="AS62" s="68" t="n">
        <v>0</v>
      </c>
      <c r="AT62" s="68" t="n">
        <v>0</v>
      </c>
      <c r="AU62" s="68" t="n">
        <v>0</v>
      </c>
      <c r="AV62" s="68" t="n">
        <v>0</v>
      </c>
      <c r="AW62" s="67" t="inlineStr">
        <is>
          <t>finalized_from_available_evidence</t>
        </is>
      </c>
      <c r="AX62" s="68" t="inlineStr">
        <is>
          <t>0 means no reported evidence in title/abstract/notes/coding; it is not proof of true absence.</t>
        </is>
      </c>
    </row>
    <row r="63" ht="28" customHeight="1">
      <c r="A63" s="138" t="n">
        <v>62</v>
      </c>
      <c r="B63" s="138" t="n">
        <v>65</v>
      </c>
      <c r="C63" s="68" t="inlineStr">
        <is>
          <t>Revisor A</t>
        </is>
      </c>
      <c r="D63" s="68" t="inlineStr">
        <is>
          <t>RA</t>
        </is>
      </c>
      <c r="E63" s="138" t="n">
        <v>2020</v>
      </c>
      <c r="F63" s="68" t="inlineStr">
        <is>
          <t>No especificado</t>
        </is>
      </c>
      <c r="G63" s="68" t="inlineStr">
        <is>
          <t>Machine Learning</t>
        </is>
      </c>
      <c r="H63" s="68" t="inlineStr">
        <is>
          <t>https://doi.org/10.1016/j.phycom.2020.101115</t>
        </is>
      </c>
      <c r="I63" s="67" t="inlineStr">
        <is>
          <t>Modified Grasshopper Optimization Algorithm for detection of Autism Spectrum Disorder</t>
        </is>
      </c>
      <c r="J63" s="68"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s="68" t="inlineStr">
        <is>
          <t>Supervised</t>
        </is>
      </c>
      <c r="L63" s="68" t="inlineStr">
        <is>
          <t>Random Forest</t>
        </is>
      </c>
      <c r="M63" s="68" t="inlineStr">
        <is>
          <t>Other / Not clear</t>
        </is>
      </c>
      <c r="N63" s="68" t="inlineStr">
        <is>
          <t>Screening</t>
        </is>
      </c>
      <c r="O63" s="68" t="inlineStr">
        <is>
          <t>High</t>
        </is>
      </c>
      <c r="P63" s="68" t="n">
        <v>0</v>
      </c>
      <c r="Q63" s="68" t="n">
        <v>0</v>
      </c>
      <c r="R63" s="68" t="n">
        <v>0</v>
      </c>
      <c r="S63" s="68" t="n">
        <v>0</v>
      </c>
      <c r="T63" s="68" t="n">
        <v>1</v>
      </c>
      <c r="U63" s="68" t="n">
        <v>0</v>
      </c>
      <c r="V63" s="68" t="n">
        <v>0</v>
      </c>
      <c r="W63" s="68" t="n">
        <v>0</v>
      </c>
      <c r="X63" s="68" t="n">
        <v>1</v>
      </c>
      <c r="Y63" s="68" t="n">
        <v>0</v>
      </c>
      <c r="Z63" s="68" t="n">
        <v>0</v>
      </c>
      <c r="AA63" s="68" t="n">
        <v>0</v>
      </c>
      <c r="AB63" s="140" t="n">
        <v>1</v>
      </c>
      <c r="AC63" s="68" t="n">
        <v>0</v>
      </c>
      <c r="AD63" s="68" t="n">
        <v>0</v>
      </c>
      <c r="AE63" s="68" t="n">
        <v>0</v>
      </c>
      <c r="AF63" s="68" t="n">
        <v>0</v>
      </c>
      <c r="AG63" s="68" t="n">
        <v>1</v>
      </c>
      <c r="AH63" s="68" t="n">
        <v>1</v>
      </c>
      <c r="AI63" s="67" t="n"/>
      <c r="AJ63" s="140" t="n"/>
      <c r="AK63" s="140" t="inlineStr">
        <is>
          <t>none_reported</t>
        </is>
      </c>
      <c r="AL63" s="67" t="inlineStr">
        <is>
          <t>Algoritmo principal no explícito o fuera del codebook; Confirmar algoritmo principal en full-text</t>
        </is>
      </c>
      <c r="AM63" s="68" t="inlineStr">
        <is>
          <t>RA</t>
        </is>
      </c>
      <c r="AN63" s="68" t="inlineStr">
        <is>
          <t>Tomado completo desde archivo RA según asignación</t>
        </is>
      </c>
      <c r="AO63" s="68" t="n">
        <v>0</v>
      </c>
      <c r="AP63" s="68" t="n">
        <v>0</v>
      </c>
      <c r="AQ63" s="68" t="n">
        <v>0</v>
      </c>
      <c r="AR63" s="68" t="n">
        <v>0</v>
      </c>
      <c r="AS63" s="68" t="n">
        <v>0</v>
      </c>
      <c r="AT63" s="68" t="n">
        <v>0</v>
      </c>
      <c r="AU63" s="68" t="n">
        <v>0</v>
      </c>
      <c r="AV63" s="68" t="n">
        <v>0</v>
      </c>
      <c r="AW63" s="67" t="inlineStr">
        <is>
          <t>finalized_from_available_evidence</t>
        </is>
      </c>
      <c r="AX63" s="68" t="inlineStr">
        <is>
          <t>0 means no reported evidence in title/abstract/notes/coding; it is not proof of true absence.</t>
        </is>
      </c>
    </row>
    <row r="64" ht="28" customHeight="1">
      <c r="A64" s="138" t="n">
        <v>63</v>
      </c>
      <c r="B64" s="138" t="n">
        <v>66</v>
      </c>
      <c r="C64" s="68" t="inlineStr">
        <is>
          <t>Revisor A</t>
        </is>
      </c>
      <c r="D64" s="68" t="inlineStr">
        <is>
          <t>RA</t>
        </is>
      </c>
      <c r="E64" s="138" t="n">
        <v>2023</v>
      </c>
      <c r="F64" s="68" t="inlineStr">
        <is>
          <t>Imagen</t>
        </is>
      </c>
      <c r="G64" s="68" t="inlineStr">
        <is>
          <t>Deep Learning</t>
        </is>
      </c>
      <c r="H64" s="68" t="inlineStr">
        <is>
          <t>https://doi.org/10.1007/s10803-023-06171-8</t>
        </is>
      </c>
      <c r="I64" s="67" t="inlineStr">
        <is>
          <t>Motor Signature Differences Between Autism Spectrum Disorder and Developmental Coordination Disorder, and Their Neural Mechanisms</t>
        </is>
      </c>
      <c r="J64" s="68"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s="68" t="inlineStr">
        <is>
          <t>Supervised</t>
        </is>
      </c>
      <c r="L64" s="68" t="inlineStr">
        <is>
          <t>Other / Not clear</t>
        </is>
      </c>
      <c r="M64" s="68" t="inlineStr">
        <is>
          <t>Classification (ASD vs control / multi-class)</t>
        </is>
      </c>
      <c r="N64" s="68" t="inlineStr">
        <is>
          <t>Diagnosis</t>
        </is>
      </c>
      <c r="O64" s="68" t="inlineStr">
        <is>
          <t>Medium</t>
        </is>
      </c>
      <c r="P64" s="68" t="n">
        <v>1</v>
      </c>
      <c r="Q64" s="68" t="n">
        <v>0</v>
      </c>
      <c r="R64" s="68" t="n">
        <v>1</v>
      </c>
      <c r="S64" s="68" t="n">
        <v>0</v>
      </c>
      <c r="T64" s="68" t="n">
        <v>0</v>
      </c>
      <c r="U64" s="68" t="n">
        <v>0</v>
      </c>
      <c r="V64" s="68" t="n">
        <v>0</v>
      </c>
      <c r="W64" s="68" t="n">
        <v>0</v>
      </c>
      <c r="X64" s="68" t="n">
        <v>0</v>
      </c>
      <c r="Y64" s="68" t="n">
        <v>1</v>
      </c>
      <c r="Z64" s="68" t="n">
        <v>0</v>
      </c>
      <c r="AA64" s="68" t="n">
        <v>0</v>
      </c>
      <c r="AB64" s="140" t="n">
        <v>1</v>
      </c>
      <c r="AC64" s="68" t="n">
        <v>0</v>
      </c>
      <c r="AD64" s="68" t="n">
        <v>0</v>
      </c>
      <c r="AE64" s="68" t="n">
        <v>0</v>
      </c>
      <c r="AF64" s="68" t="n">
        <v>1</v>
      </c>
      <c r="AG64" s="68" t="n">
        <v>1</v>
      </c>
      <c r="AH64" s="68" t="n">
        <v>2</v>
      </c>
      <c r="AI64" s="67" t="n"/>
      <c r="AJ64" s="140" t="n"/>
      <c r="AK64" s="140" t="inlineStr">
        <is>
          <t>multisource_integration</t>
        </is>
      </c>
      <c r="AL64" s="67" t="inlineStr">
        <is>
          <t>Combina kinemática de tablet/video y fMRI para diferenciar ASD, DCD y TD; algoritmo principal no explícito.</t>
        </is>
      </c>
      <c r="AM64" s="68" t="inlineStr">
        <is>
          <t>RA</t>
        </is>
      </c>
      <c r="AN64" s="68" t="inlineStr">
        <is>
          <t>Tomado completo desde archivo RA según asignación</t>
        </is>
      </c>
      <c r="AO64" s="68" t="n">
        <v>0</v>
      </c>
      <c r="AP64" s="68" t="n">
        <v>0</v>
      </c>
      <c r="AQ64" s="68" t="n">
        <v>0</v>
      </c>
      <c r="AR64" s="68" t="n">
        <v>0</v>
      </c>
      <c r="AS64" s="68" t="n">
        <v>0</v>
      </c>
      <c r="AT64" s="68" t="n">
        <v>0</v>
      </c>
      <c r="AU64" s="68" t="n">
        <v>0</v>
      </c>
      <c r="AV64" s="68" t="n">
        <v>1</v>
      </c>
      <c r="AW64" s="67" t="inlineStr">
        <is>
          <t>finalized_from_available_evidence</t>
        </is>
      </c>
      <c r="AX64" s="68" t="inlineStr">
        <is>
          <t>0 means no reported evidence in title/abstract/notes/coding; it is not proof of true absence.</t>
        </is>
      </c>
    </row>
    <row r="65" ht="28" customHeight="1">
      <c r="A65" s="138" t="n">
        <v>64</v>
      </c>
      <c r="B65" s="138" t="n">
        <v>67</v>
      </c>
      <c r="C65" s="68" t="inlineStr">
        <is>
          <t>Revisor A</t>
        </is>
      </c>
      <c r="D65" s="68" t="inlineStr">
        <is>
          <t>RA</t>
        </is>
      </c>
      <c r="E65" s="138" t="n">
        <v>2018</v>
      </c>
      <c r="F65" s="68" t="inlineStr">
        <is>
          <t>Señales fisiológicas</t>
        </is>
      </c>
      <c r="G65" s="68" t="inlineStr">
        <is>
          <t>Híbrido</t>
        </is>
      </c>
      <c r="H65" s="68" t="inlineStr">
        <is>
          <t>https://doi.org/10.3390/s18103533</t>
        </is>
      </c>
      <c r="I65" s="67" t="inlineStr">
        <is>
          <t>Novelty detection using deep normative modeling for imu-based abnormal movement monitoring in parkinson’s disease and autism spectrum disorders</t>
        </is>
      </c>
      <c r="J65" s="68"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s="68" t="inlineStr">
        <is>
          <t>Unsupervised</t>
        </is>
      </c>
      <c r="L65" s="68" t="inlineStr">
        <is>
          <t>Autoencoder</t>
        </is>
      </c>
      <c r="M65" s="68" t="inlineStr">
        <is>
          <t>Detection / segmentation</t>
        </is>
      </c>
      <c r="N65" s="68" t="inlineStr">
        <is>
          <t>Monitoring/intervention</t>
        </is>
      </c>
      <c r="O65" s="68" t="inlineStr">
        <is>
          <t>High</t>
        </is>
      </c>
      <c r="P65" s="68" t="n">
        <v>0</v>
      </c>
      <c r="Q65" s="68" t="n">
        <v>1</v>
      </c>
      <c r="R65" s="68" t="n">
        <v>0</v>
      </c>
      <c r="S65" s="68" t="n">
        <v>0</v>
      </c>
      <c r="T65" s="68" t="n">
        <v>0</v>
      </c>
      <c r="U65" s="68" t="n">
        <v>0</v>
      </c>
      <c r="V65" s="68" t="n">
        <v>0</v>
      </c>
      <c r="W65" s="68" t="n">
        <v>0</v>
      </c>
      <c r="X65" s="68" t="n">
        <v>0</v>
      </c>
      <c r="Y65" s="68" t="n">
        <v>0</v>
      </c>
      <c r="Z65" s="68" t="n">
        <v>0</v>
      </c>
      <c r="AA65" s="68" t="n">
        <v>1</v>
      </c>
      <c r="AB65" s="140" t="n">
        <v>1</v>
      </c>
      <c r="AC65" s="68" t="n">
        <v>0</v>
      </c>
      <c r="AD65" s="68" t="n">
        <v>0</v>
      </c>
      <c r="AE65" s="68" t="n">
        <v>0</v>
      </c>
      <c r="AF65" s="68" t="n">
        <v>0</v>
      </c>
      <c r="AG65" s="68" t="n">
        <v>1</v>
      </c>
      <c r="AH65" s="68" t="n">
        <v>1</v>
      </c>
      <c r="AI65" s="67" t="inlineStr">
        <is>
          <t>sensor / other</t>
        </is>
      </c>
      <c r="AJ65" s="140" t="n"/>
      <c r="AK65" s="140" t="inlineStr">
        <is>
          <t>none_reported</t>
        </is>
      </c>
      <c r="AL65" s="67" t="inlineStr">
        <is>
          <t>Monitorización de movimiento anómalo con IMU mediante novelty/deep normative modeling; confirmar modelo principal.</t>
        </is>
      </c>
      <c r="AM65" s="68" t="inlineStr">
        <is>
          <t>RA</t>
        </is>
      </c>
      <c r="AN65" s="68" t="inlineStr">
        <is>
          <t>Tomado completo desde archivo RA según asignación</t>
        </is>
      </c>
      <c r="AO65" s="68" t="n">
        <v>0</v>
      </c>
      <c r="AP65" s="68" t="n">
        <v>0</v>
      </c>
      <c r="AQ65" s="68" t="n">
        <v>0</v>
      </c>
      <c r="AR65" s="68" t="n">
        <v>0</v>
      </c>
      <c r="AS65" s="68" t="n">
        <v>0</v>
      </c>
      <c r="AT65" s="68" t="n">
        <v>0</v>
      </c>
      <c r="AU65" s="68" t="n">
        <v>0</v>
      </c>
      <c r="AV65" s="68" t="n">
        <v>0</v>
      </c>
      <c r="AW65" s="67" t="inlineStr">
        <is>
          <t>finalized_from_available_evidence</t>
        </is>
      </c>
      <c r="AX65" s="68" t="inlineStr">
        <is>
          <t>0 means no reported evidence in title/abstract/notes/coding; it is not proof of true absence.</t>
        </is>
      </c>
    </row>
    <row r="66" ht="28" customHeight="1">
      <c r="A66" s="138" t="n">
        <v>65</v>
      </c>
      <c r="B66" s="138" t="n">
        <v>68</v>
      </c>
      <c r="C66" s="68" t="inlineStr">
        <is>
          <t>Revisor B</t>
        </is>
      </c>
      <c r="D66" s="68" t="n"/>
      <c r="E66" s="138" t="n">
        <v>2017</v>
      </c>
      <c r="F66" s="68" t="inlineStr">
        <is>
          <t>Texto · NLP</t>
        </is>
      </c>
      <c r="G66" s="68" t="inlineStr">
        <is>
          <t>Machine Learning</t>
        </is>
      </c>
      <c r="H66" s="68" t="inlineStr">
        <is>
          <t>https://doi.org/10.1002/AUR.1735</t>
        </is>
      </c>
      <c r="I66" s="67" t="inlineStr">
        <is>
          <t>Perceived social support in adults with autism spectrum disorder and attention-deficit/hyperactivity disorder</t>
        </is>
      </c>
      <c r="J66" s="68"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s="68" t="inlineStr">
        <is>
          <t>Supervised</t>
        </is>
      </c>
      <c r="L66" s="68" t="inlineStr">
        <is>
          <t>Random Forest</t>
        </is>
      </c>
      <c r="M66" s="68" t="inlineStr">
        <is>
          <t>Regression (score / severity / risk)</t>
        </is>
      </c>
      <c r="N66" s="68" t="inlineStr">
        <is>
          <t>diagnosis</t>
        </is>
      </c>
      <c r="O66" s="68" t="inlineStr">
        <is>
          <t>high</t>
        </is>
      </c>
      <c r="P66" s="68" t="n">
        <v>0</v>
      </c>
      <c r="Q66" s="68" t="n">
        <v>1</v>
      </c>
      <c r="R66" s="68" t="n">
        <v>0</v>
      </c>
      <c r="S66" s="68" t="n">
        <v>0</v>
      </c>
      <c r="T66" s="68" t="n">
        <v>0</v>
      </c>
      <c r="U66" s="68" t="n">
        <v>0</v>
      </c>
      <c r="V66" s="68" t="n">
        <v>0</v>
      </c>
      <c r="W66" s="68" t="n">
        <v>0</v>
      </c>
      <c r="X66" s="68" t="n">
        <v>0</v>
      </c>
      <c r="Y66" s="68" t="n">
        <v>1</v>
      </c>
      <c r="Z66" s="68" t="n">
        <v>0</v>
      </c>
      <c r="AA66" s="68" t="n">
        <v>0</v>
      </c>
      <c r="AB66" s="140" t="n">
        <v>1</v>
      </c>
      <c r="AC66" s="68" t="n">
        <v>0</v>
      </c>
      <c r="AD66" s="68" t="n">
        <v>0</v>
      </c>
      <c r="AE66" s="68" t="n">
        <v>0</v>
      </c>
      <c r="AF66" s="68" t="n">
        <v>0</v>
      </c>
      <c r="AG66" s="68" t="n">
        <v>0</v>
      </c>
      <c r="AH66" s="68" t="n">
        <v>1</v>
      </c>
      <c r="AI66" s="67" t="n">
        <v>0</v>
      </c>
      <c r="AJ66" s="140" t="n">
        <v>0</v>
      </c>
      <c r="AK66" s="140" t="inlineStr">
        <is>
          <t>none_reported</t>
        </is>
      </c>
      <c r="AL66" s="67" t="inlineStr">
        <is>
          <t>ste paper no es diagnóstico ASD vs control; usa ML para modelar/predicir un puntaje de apoyo social percibido (MSPSS-f) en grupos ASD/ADHD/controles.</t>
        </is>
      </c>
      <c r="AM66" s="68" t="inlineStr">
        <is>
          <t>RB</t>
        </is>
      </c>
      <c r="AN66" s="68" t="inlineStr">
        <is>
          <t>Tomado completo desde archivo RB según asignación</t>
        </is>
      </c>
      <c r="AO66" s="68" t="n">
        <v>0</v>
      </c>
      <c r="AP66" s="68" t="n">
        <v>0</v>
      </c>
      <c r="AQ66" s="68" t="n">
        <v>0</v>
      </c>
      <c r="AR66" s="68" t="n">
        <v>0</v>
      </c>
      <c r="AS66" s="68" t="n">
        <v>0</v>
      </c>
      <c r="AT66" s="68" t="n">
        <v>0</v>
      </c>
      <c r="AU66" s="68" t="n">
        <v>0</v>
      </c>
      <c r="AV66" s="68" t="n">
        <v>0</v>
      </c>
      <c r="AW66" s="67" t="inlineStr">
        <is>
          <t>finalized_from_available_evidence</t>
        </is>
      </c>
      <c r="AX66" s="68" t="inlineStr">
        <is>
          <t>0 means no reported evidence in title/abstract/notes/coding; it is not proof of true absence.</t>
        </is>
      </c>
    </row>
    <row r="67" ht="28" customHeight="1">
      <c r="A67" s="138" t="n">
        <v>66</v>
      </c>
      <c r="B67" s="138" t="n">
        <v>69</v>
      </c>
      <c r="C67" s="68" t="inlineStr">
        <is>
          <t>Revisor A</t>
        </is>
      </c>
      <c r="D67" s="68" t="inlineStr">
        <is>
          <t>RA</t>
        </is>
      </c>
      <c r="E67" s="138" t="n">
        <v>2024</v>
      </c>
      <c r="F67" s="68" t="inlineStr">
        <is>
          <t>Señales fisiológicas</t>
        </is>
      </c>
      <c r="G67" s="68" t="inlineStr">
        <is>
          <t>Deep Learning</t>
        </is>
      </c>
      <c r="H67" s="68" t="inlineStr">
        <is>
          <t>https://doi.org/10.1109/TNSRE.2023.3347134</t>
        </is>
      </c>
      <c r="I67" s="67" t="inlineStr">
        <is>
          <t>Regional-Asymmetric Adaptive Graph Convolutional Neural Network for Diagnosis of Autism in Children with Resting-State EEG</t>
        </is>
      </c>
      <c r="J67" s="68"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s="68" t="inlineStr">
        <is>
          <t>Supervised</t>
        </is>
      </c>
      <c r="L67" s="68" t="inlineStr">
        <is>
          <t>CNN</t>
        </is>
      </c>
      <c r="M67" s="68" t="inlineStr">
        <is>
          <t>Classification (ASD vs control / multi-class)</t>
        </is>
      </c>
      <c r="N67" s="68" t="inlineStr">
        <is>
          <t>Diagnosis</t>
        </is>
      </c>
      <c r="O67" s="68" t="inlineStr">
        <is>
          <t>High</t>
        </is>
      </c>
      <c r="P67" s="68" t="n">
        <v>0</v>
      </c>
      <c r="Q67" s="68" t="n">
        <v>1</v>
      </c>
      <c r="R67" s="68" t="n">
        <v>0</v>
      </c>
      <c r="S67" s="68" t="n">
        <v>0</v>
      </c>
      <c r="T67" s="68" t="n">
        <v>0</v>
      </c>
      <c r="U67" s="68" t="n">
        <v>0</v>
      </c>
      <c r="V67" s="68" t="n">
        <v>0</v>
      </c>
      <c r="W67" s="68" t="n">
        <v>0</v>
      </c>
      <c r="X67" s="68" t="n">
        <v>0</v>
      </c>
      <c r="Y67" s="68" t="n">
        <v>1</v>
      </c>
      <c r="Z67" s="68" t="n">
        <v>0</v>
      </c>
      <c r="AA67" s="68" t="n">
        <v>0</v>
      </c>
      <c r="AB67" s="140" t="n">
        <v>1</v>
      </c>
      <c r="AC67" s="68" t="n">
        <v>0</v>
      </c>
      <c r="AD67" s="68" t="n">
        <v>0</v>
      </c>
      <c r="AE67" s="68" t="n">
        <v>0</v>
      </c>
      <c r="AF67" s="68" t="n">
        <v>0</v>
      </c>
      <c r="AG67" s="68" t="n">
        <v>1</v>
      </c>
      <c r="AH67" s="68" t="n">
        <v>1</v>
      </c>
      <c r="AI67" s="67" t="n"/>
      <c r="AJ67" s="140" t="n"/>
      <c r="AK67" s="140" t="inlineStr">
        <is>
          <t>internal_validation_only</t>
        </is>
      </c>
      <c r="AL67" s="67" t="inlineStr">
        <is>
          <t>Red neuronal convolucional en grafos sobre EEG; arquitectura fuera del codebook.</t>
        </is>
      </c>
      <c r="AM67" s="68" t="inlineStr">
        <is>
          <t>RA</t>
        </is>
      </c>
      <c r="AN67" s="68" t="inlineStr">
        <is>
          <t>Tomado completo desde archivo RA según asignación</t>
        </is>
      </c>
      <c r="AO67" s="68" t="n">
        <v>0</v>
      </c>
      <c r="AP67" s="68" t="n">
        <v>0</v>
      </c>
      <c r="AQ67" s="68" t="n">
        <v>0</v>
      </c>
      <c r="AR67" s="68" t="n">
        <v>1</v>
      </c>
      <c r="AS67" s="68" t="n">
        <v>0</v>
      </c>
      <c r="AT67" s="68" t="n">
        <v>0</v>
      </c>
      <c r="AU67" s="68" t="n">
        <v>0</v>
      </c>
      <c r="AV67" s="68" t="n">
        <v>0</v>
      </c>
      <c r="AW67" s="67" t="inlineStr">
        <is>
          <t>finalized_from_available_evidence</t>
        </is>
      </c>
      <c r="AX67" s="68" t="inlineStr">
        <is>
          <t>0 means no reported evidence in title/abstract/notes/coding; it is not proof of true absence.</t>
        </is>
      </c>
    </row>
    <row r="68" ht="28" customHeight="1">
      <c r="A68" s="138" t="n">
        <v>67</v>
      </c>
      <c r="B68" s="138" t="n">
        <v>70</v>
      </c>
      <c r="C68" s="68" t="inlineStr">
        <is>
          <t>Revisor B</t>
        </is>
      </c>
      <c r="D68" s="68" t="n"/>
      <c r="E68" s="138" t="n">
        <v>2024</v>
      </c>
      <c r="F68" s="68" t="inlineStr">
        <is>
          <t>Señales fisiológicas</t>
        </is>
      </c>
      <c r="G68" s="68" t="inlineStr">
        <is>
          <t>Deep Learning</t>
        </is>
      </c>
      <c r="H68" s="68" t="inlineStr">
        <is>
          <t>https://doi.org/10.1016/j.pscychresns.2023.111762</t>
        </is>
      </c>
      <c r="I68" s="67" t="inlineStr">
        <is>
          <t>Relationship between abnormal intrinsic functional connectivity of subcortices and autism symptoms in high-functioning adults with autism spectrum disorder</t>
        </is>
      </c>
      <c r="J68" s="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s="68" t="inlineStr">
        <is>
          <t>Supervised</t>
        </is>
      </c>
      <c r="L68" s="68" t="inlineStr">
        <is>
          <t>Not clear</t>
        </is>
      </c>
      <c r="M68" s="68" t="inlineStr">
        <is>
          <t>Classification (binary/multi-class; incl. ASD vs control)/ multi-class)</t>
        </is>
      </c>
      <c r="N68" s="68" t="inlineStr">
        <is>
          <t>prognosis</t>
        </is>
      </c>
      <c r="O68" s="68" t="inlineStr">
        <is>
          <t>high</t>
        </is>
      </c>
      <c r="P68" s="68" t="n">
        <v>0</v>
      </c>
      <c r="Q68" s="68" t="n">
        <v>1</v>
      </c>
      <c r="R68" s="68" t="n">
        <v>0</v>
      </c>
      <c r="S68" s="68" t="n">
        <v>0</v>
      </c>
      <c r="T68" s="68" t="n">
        <v>0</v>
      </c>
      <c r="U68" s="68" t="n">
        <v>0</v>
      </c>
      <c r="V68" s="68" t="n">
        <v>0</v>
      </c>
      <c r="W68" s="68" t="n">
        <v>0</v>
      </c>
      <c r="X68" s="68" t="n">
        <v>0</v>
      </c>
      <c r="Y68" s="68" t="n">
        <v>0</v>
      </c>
      <c r="Z68" s="68" t="n">
        <v>1</v>
      </c>
      <c r="AA68" s="68" t="n">
        <v>1</v>
      </c>
      <c r="AB68" s="140" t="n">
        <v>1</v>
      </c>
      <c r="AC68" s="68" t="n">
        <v>0</v>
      </c>
      <c r="AD68" s="68" t="n">
        <v>0</v>
      </c>
      <c r="AE68" s="68" t="n">
        <v>0</v>
      </c>
      <c r="AF68" s="68" t="n">
        <v>0</v>
      </c>
      <c r="AG68" s="68" t="n">
        <v>0</v>
      </c>
      <c r="AH68" s="68" t="n">
        <v>1</v>
      </c>
      <c r="AI68" s="67" t="n">
        <v>0</v>
      </c>
      <c r="AJ68" s="140" t="n">
        <v>1</v>
      </c>
      <c r="AK68" s="140" t="inlineStr">
        <is>
          <t>none_reported</t>
        </is>
      </c>
      <c r="AL68" s="67" t="n"/>
      <c r="AM68" s="68" t="inlineStr">
        <is>
          <t>RB</t>
        </is>
      </c>
      <c r="AN68" s="68" t="inlineStr">
        <is>
          <t>Tomado completo desde archivo RB según asignación</t>
        </is>
      </c>
      <c r="AO68" s="68" t="n">
        <v>0</v>
      </c>
      <c r="AP68" s="68" t="n">
        <v>0</v>
      </c>
      <c r="AQ68" s="68" t="n">
        <v>0</v>
      </c>
      <c r="AR68" s="68" t="n">
        <v>0</v>
      </c>
      <c r="AS68" s="68" t="n">
        <v>0</v>
      </c>
      <c r="AT68" s="68" t="n">
        <v>0</v>
      </c>
      <c r="AU68" s="68" t="n">
        <v>0</v>
      </c>
      <c r="AV68" s="68" t="n">
        <v>0</v>
      </c>
      <c r="AW68" s="67" t="inlineStr">
        <is>
          <t>finalized_from_available_evidence</t>
        </is>
      </c>
      <c r="AX68" s="68" t="inlineStr">
        <is>
          <t>0 means no reported evidence in title/abstract/notes/coding; it is not proof of true absence.</t>
        </is>
      </c>
    </row>
    <row r="69" ht="28" customHeight="1">
      <c r="A69" s="138" t="n">
        <v>68</v>
      </c>
      <c r="B69" s="138" t="n">
        <v>72</v>
      </c>
      <c r="C69" s="68" t="inlineStr">
        <is>
          <t>Revisor A</t>
        </is>
      </c>
      <c r="D69" s="68" t="inlineStr">
        <is>
          <t>RA</t>
        </is>
      </c>
      <c r="E69" s="138" t="n">
        <v>2022</v>
      </c>
      <c r="F69" s="68" t="inlineStr">
        <is>
          <t>Multimodal</t>
        </is>
      </c>
      <c r="G69" s="68" t="inlineStr">
        <is>
          <t>Deep Learning</t>
        </is>
      </c>
      <c r="H69" s="68" t="inlineStr">
        <is>
          <t>https://doi.org/10.1186/s12888-022-03734-4</t>
        </is>
      </c>
      <c r="I69" s="67" t="inlineStr">
        <is>
          <t>Transdiagnostic symptom subtypes across autism spectrum disorders and attention deficit hyperactivity disorder: validated by measures of neurocognition and structural connectivity</t>
        </is>
      </c>
      <c r="J69" s="68"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s="68" t="inlineStr">
        <is>
          <t>Unsupervised</t>
        </is>
      </c>
      <c r="L69" s="68" t="inlineStr">
        <is>
          <t>Clustering (k-means / GMM / ...)</t>
        </is>
      </c>
      <c r="M69" s="68" t="inlineStr">
        <is>
          <t>Clustering / subtyping</t>
        </is>
      </c>
      <c r="N69" s="68" t="inlineStr">
        <is>
          <t>Diagnosis</t>
        </is>
      </c>
      <c r="O69" s="68" t="inlineStr">
        <is>
          <t>High</t>
        </is>
      </c>
      <c r="P69" s="68" t="n">
        <v>1</v>
      </c>
      <c r="Q69" s="68" t="n">
        <v>0</v>
      </c>
      <c r="R69" s="68" t="n">
        <v>0</v>
      </c>
      <c r="S69" s="68" t="n">
        <v>0</v>
      </c>
      <c r="T69" s="68" t="n">
        <v>1</v>
      </c>
      <c r="U69" s="68" t="n">
        <v>0</v>
      </c>
      <c r="V69" s="68" t="n">
        <v>0</v>
      </c>
      <c r="W69" s="68" t="n">
        <v>0</v>
      </c>
      <c r="X69" s="68" t="n">
        <v>0</v>
      </c>
      <c r="Y69" s="68" t="n">
        <v>1</v>
      </c>
      <c r="Z69" s="68" t="n">
        <v>0</v>
      </c>
      <c r="AA69" s="68" t="n">
        <v>0</v>
      </c>
      <c r="AB69" s="140" t="n">
        <v>0</v>
      </c>
      <c r="AC69" s="68" t="n">
        <v>0</v>
      </c>
      <c r="AD69" s="68" t="n">
        <v>0</v>
      </c>
      <c r="AE69" s="68" t="n">
        <v>0</v>
      </c>
      <c r="AF69" s="68" t="n">
        <v>1</v>
      </c>
      <c r="AG69" s="68" t="n">
        <v>0</v>
      </c>
      <c r="AH69" s="68" t="n">
        <v>2</v>
      </c>
      <c r="AI69" s="67" t="n"/>
      <c r="AJ69" s="140" t="n"/>
      <c r="AK69" s="140" t="inlineStr">
        <is>
          <t>multisource_integration</t>
        </is>
      </c>
      <c r="AL69" s="67" t="inlineStr">
        <is>
          <t>Subtipado transdiagnóstico validado con neurocognición y conectividad estructural.</t>
        </is>
      </c>
      <c r="AM69" s="68" t="inlineStr">
        <is>
          <t>RA</t>
        </is>
      </c>
      <c r="AN69" s="68" t="inlineStr">
        <is>
          <t>Tomado completo desde archivo RA según asignación</t>
        </is>
      </c>
      <c r="AO69" s="68" t="n">
        <v>0</v>
      </c>
      <c r="AP69" s="68" t="n">
        <v>0</v>
      </c>
      <c r="AQ69" s="68" t="n">
        <v>0</v>
      </c>
      <c r="AR69" s="68" t="n">
        <v>0</v>
      </c>
      <c r="AS69" s="68" t="n">
        <v>0</v>
      </c>
      <c r="AT69" s="68" t="n">
        <v>0</v>
      </c>
      <c r="AU69" s="68" t="n">
        <v>0</v>
      </c>
      <c r="AV69" s="68" t="n">
        <v>1</v>
      </c>
      <c r="AW69" s="67" t="inlineStr">
        <is>
          <t>finalized_from_available_evidence</t>
        </is>
      </c>
      <c r="AX69" s="68" t="inlineStr">
        <is>
          <t>0 means no reported evidence in title/abstract/notes/coding; it is not proof of true absence.</t>
        </is>
      </c>
    </row>
    <row r="70" ht="28" customHeight="1">
      <c r="A70" s="138" t="n">
        <v>69</v>
      </c>
      <c r="B70" s="138" t="n">
        <v>73</v>
      </c>
      <c r="C70" s="68" t="inlineStr">
        <is>
          <t>Revisor B</t>
        </is>
      </c>
      <c r="D70" s="68" t="n"/>
      <c r="E70" s="138" t="n">
        <v>2021</v>
      </c>
      <c r="F70" s="68" t="inlineStr">
        <is>
          <t>No especificado</t>
        </is>
      </c>
      <c r="G70" s="68" t="inlineStr">
        <is>
          <t>Deep Learning</t>
        </is>
      </c>
      <c r="H70" s="68" t="inlineStr">
        <is>
          <t>https://doi.org/10.1109/TNSRE.2021.3120024</t>
        </is>
      </c>
      <c r="I70" s="67" t="inlineStr">
        <is>
          <t>A Convolutional Neural Network Combined With Prototype Learning Framework for Brain Functional Network Classification of Autism Spectrum Disorder</t>
        </is>
      </c>
      <c r="J70" s="68"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s="68" t="inlineStr">
        <is>
          <t>Supervised</t>
        </is>
      </c>
      <c r="L70" s="68" t="inlineStr">
        <is>
          <t>CNN</t>
        </is>
      </c>
      <c r="M70" s="68" t="inlineStr">
        <is>
          <t>Classification (binary/multi-class; incl. ASD vs control)/ multi-class)</t>
        </is>
      </c>
      <c r="N70" s="68" t="inlineStr">
        <is>
          <t>diagnosis</t>
        </is>
      </c>
      <c r="O70" s="68" t="inlineStr">
        <is>
          <t>high</t>
        </is>
      </c>
      <c r="P70" s="68" t="n">
        <v>1</v>
      </c>
      <c r="Q70" s="68" t="n">
        <v>0</v>
      </c>
      <c r="R70" s="68" t="n">
        <v>0</v>
      </c>
      <c r="S70" s="68" t="n">
        <v>0</v>
      </c>
      <c r="T70" s="68" t="n">
        <v>0</v>
      </c>
      <c r="U70" s="68" t="n">
        <v>0</v>
      </c>
      <c r="V70" s="68" t="n">
        <v>0</v>
      </c>
      <c r="W70" s="68" t="n">
        <v>0</v>
      </c>
      <c r="X70" s="68" t="n">
        <v>0</v>
      </c>
      <c r="Y70" s="68" t="n">
        <v>1</v>
      </c>
      <c r="Z70" s="68" t="n">
        <v>0</v>
      </c>
      <c r="AA70" s="68" t="n">
        <v>0</v>
      </c>
      <c r="AB70" s="140" t="n">
        <v>1</v>
      </c>
      <c r="AC70" s="68" t="n">
        <v>0</v>
      </c>
      <c r="AD70" s="68" t="n">
        <v>0</v>
      </c>
      <c r="AE70" s="68" t="n">
        <v>0</v>
      </c>
      <c r="AF70" s="68" t="n">
        <v>0</v>
      </c>
      <c r="AG70" s="68" t="n">
        <v>0</v>
      </c>
      <c r="AH70" s="68" t="n">
        <v>1</v>
      </c>
      <c r="AI70" s="67" t="n">
        <v>0</v>
      </c>
      <c r="AJ70" s="140" t="n">
        <v>0</v>
      </c>
      <c r="AK70" s="140" t="inlineStr">
        <is>
          <t>none_reported</t>
        </is>
      </c>
      <c r="AL70" s="67" t="n"/>
      <c r="AM70" s="68" t="inlineStr">
        <is>
          <t>RB</t>
        </is>
      </c>
      <c r="AN70" s="68" t="inlineStr">
        <is>
          <t>Tomado completo desde archivo RB según asignación</t>
        </is>
      </c>
      <c r="AO70" s="68" t="n">
        <v>0</v>
      </c>
      <c r="AP70" s="68" t="n">
        <v>0</v>
      </c>
      <c r="AQ70" s="68" t="n">
        <v>0</v>
      </c>
      <c r="AR70" s="68" t="n">
        <v>0</v>
      </c>
      <c r="AS70" s="68" t="n">
        <v>0</v>
      </c>
      <c r="AT70" s="68" t="n">
        <v>0</v>
      </c>
      <c r="AU70" s="68" t="n">
        <v>0</v>
      </c>
      <c r="AV70" s="68" t="n">
        <v>0</v>
      </c>
      <c r="AW70" s="67" t="inlineStr">
        <is>
          <t>finalized_from_available_evidence</t>
        </is>
      </c>
      <c r="AX70" s="68" t="inlineStr">
        <is>
          <t>0 means no reported evidence in title/abstract/notes/coding; it is not proof of true absence.</t>
        </is>
      </c>
    </row>
    <row r="71" ht="28" customHeight="1">
      <c r="A71" s="138" t="n">
        <v>70</v>
      </c>
      <c r="B71" s="138" t="n">
        <v>74</v>
      </c>
      <c r="C71" s="68" t="inlineStr">
        <is>
          <t>Revisor A</t>
        </is>
      </c>
      <c r="D71" s="68" t="inlineStr">
        <is>
          <t>RA</t>
        </is>
      </c>
      <c r="E71" s="138" t="n">
        <v>2023</v>
      </c>
      <c r="F71" s="68" t="inlineStr">
        <is>
          <t>Señales fisiológicas</t>
        </is>
      </c>
      <c r="G71" s="68" t="inlineStr">
        <is>
          <t>Deep Learning</t>
        </is>
      </c>
      <c r="H71" s="68" t="inlineStr">
        <is>
          <t>https://doi.org/10.1186/S12859-023-05495-7</t>
        </is>
      </c>
      <c r="I71" s="67" t="inlineStr">
        <is>
          <t>A heterogeneous graph convolutional attention network method for classification of autism spectrum disorder</t>
        </is>
      </c>
      <c r="J71" s="68"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s="68" t="inlineStr">
        <is>
          <t>Supervised</t>
        </is>
      </c>
      <c r="L71" s="68" t="inlineStr">
        <is>
          <t>MLP</t>
        </is>
      </c>
      <c r="M71" s="68" t="inlineStr">
        <is>
          <t>Classification (ASD vs control / multi-class)</t>
        </is>
      </c>
      <c r="N71" s="68" t="inlineStr">
        <is>
          <t>Diagnosis</t>
        </is>
      </c>
      <c r="O71" s="68" t="inlineStr">
        <is>
          <t>High</t>
        </is>
      </c>
      <c r="P71" s="68" t="n">
        <v>1</v>
      </c>
      <c r="Q71" s="68" t="n">
        <v>0</v>
      </c>
      <c r="R71" s="68" t="n">
        <v>0</v>
      </c>
      <c r="S71" s="68" t="n">
        <v>0</v>
      </c>
      <c r="T71" s="68" t="n">
        <v>1</v>
      </c>
      <c r="U71" s="68" t="n">
        <v>0</v>
      </c>
      <c r="V71" s="68" t="n">
        <v>0</v>
      </c>
      <c r="W71" s="68" t="n">
        <v>0</v>
      </c>
      <c r="X71" s="68" t="n">
        <v>0</v>
      </c>
      <c r="Y71" s="68" t="n">
        <v>1</v>
      </c>
      <c r="Z71" s="68" t="n">
        <v>0</v>
      </c>
      <c r="AA71" s="68" t="n">
        <v>0</v>
      </c>
      <c r="AB71" s="140" t="n">
        <v>1</v>
      </c>
      <c r="AC71" s="68" t="n">
        <v>0</v>
      </c>
      <c r="AD71" s="68" t="n">
        <v>1</v>
      </c>
      <c r="AE71" s="68" t="n">
        <v>0</v>
      </c>
      <c r="AF71" s="68" t="n">
        <v>1</v>
      </c>
      <c r="AG71" s="68" t="n">
        <v>1</v>
      </c>
      <c r="AH71" s="68" t="n">
        <v>2</v>
      </c>
      <c r="AI71" s="67" t="n"/>
      <c r="AJ71" s="140" t="n"/>
      <c r="AK71" s="140" t="inlineStr">
        <is>
          <t>explainability_or_interpretability; multisource_integration; multisite_dataset_broad</t>
        </is>
      </c>
      <c r="AL71" s="67" t="inlineStr">
        <is>
          <t>Algoritmo principal no explícito o fuera del codebook; Confirmar algoritmo principal en full-text; Se comparan varios modelos; se eligió el principal/mejor reportado</t>
        </is>
      </c>
      <c r="AM71" s="68" t="inlineStr">
        <is>
          <t>RA</t>
        </is>
      </c>
      <c r="AN71" s="68" t="inlineStr">
        <is>
          <t>Tomado completo desde archivo RA según asignación</t>
        </is>
      </c>
      <c r="AO71" s="68" t="n">
        <v>0</v>
      </c>
      <c r="AP71" s="68" t="n">
        <v>0</v>
      </c>
      <c r="AQ71" s="68" t="n">
        <v>1</v>
      </c>
      <c r="AR71" s="68" t="n">
        <v>0</v>
      </c>
      <c r="AS71" s="68" t="n">
        <v>0</v>
      </c>
      <c r="AT71" s="68" t="n">
        <v>0</v>
      </c>
      <c r="AU71" s="68" t="n">
        <v>1</v>
      </c>
      <c r="AV71" s="68" t="n">
        <v>1</v>
      </c>
      <c r="AW71" s="67" t="inlineStr">
        <is>
          <t>finalized_from_available_evidence</t>
        </is>
      </c>
      <c r="AX71" s="68" t="inlineStr">
        <is>
          <t>0 means no reported evidence in title/abstract/notes/coding; it is not proof of true absence.</t>
        </is>
      </c>
    </row>
    <row r="72" ht="28" customHeight="1">
      <c r="A72" s="138" t="n">
        <v>71</v>
      </c>
      <c r="B72" s="138" t="n">
        <v>75</v>
      </c>
      <c r="C72" s="68" t="inlineStr">
        <is>
          <t>Revisor B</t>
        </is>
      </c>
      <c r="D72" s="68" t="n"/>
      <c r="E72" s="138" t="n">
        <v>2020</v>
      </c>
      <c r="F72" s="68" t="inlineStr">
        <is>
          <t>Señales fisiológicas</t>
        </is>
      </c>
      <c r="G72" s="68" t="inlineStr">
        <is>
          <t>No especificado</t>
        </is>
      </c>
      <c r="H72" s="68" t="inlineStr">
        <is>
          <t>https://doi.org/10.1007/978-3-030-59277-6_23</t>
        </is>
      </c>
      <c r="I72" s="67" t="inlineStr">
        <is>
          <t>A monitoring system for patients of autism spectrum disorder using artificial intelligence</t>
        </is>
      </c>
      <c r="J72" s="68"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s="68" t="n"/>
      <c r="L72" s="68" t="n"/>
      <c r="M72" s="68" t="inlineStr">
        <is>
          <t>Monitoring / adaptive intervention</t>
        </is>
      </c>
      <c r="N72" s="68" t="inlineStr">
        <is>
          <t>Monitoring/intervention</t>
        </is>
      </c>
      <c r="O72" s="68" t="n"/>
      <c r="P72" s="68" t="n"/>
      <c r="Q72" s="68" t="n"/>
      <c r="R72" s="68" t="n"/>
      <c r="S72" s="68" t="n"/>
      <c r="T72" s="68" t="n"/>
      <c r="U72" s="68" t="n"/>
      <c r="V72" s="68" t="n"/>
      <c r="W72" s="68" t="n">
        <v>0</v>
      </c>
      <c r="X72" s="68" t="n">
        <v>0</v>
      </c>
      <c r="Y72" s="68" t="n">
        <v>0</v>
      </c>
      <c r="Z72" s="68" t="n">
        <v>0</v>
      </c>
      <c r="AA72" s="68" t="n">
        <v>1</v>
      </c>
      <c r="AB72" s="140" t="n">
        <v>1</v>
      </c>
      <c r="AC72" s="68" t="n">
        <v>0</v>
      </c>
      <c r="AD72" s="68" t="n">
        <v>0</v>
      </c>
      <c r="AE72" s="68" t="n">
        <v>0</v>
      </c>
      <c r="AF72" s="68" t="n">
        <v>0</v>
      </c>
      <c r="AG72" s="68" t="n"/>
      <c r="AH72" s="68" t="n"/>
      <c r="AI72" s="67" t="n"/>
      <c r="AJ72" s="140" t="n">
        <v>1</v>
      </c>
      <c r="AK72" s="140" t="inlineStr">
        <is>
          <t>none_reported</t>
        </is>
      </c>
      <c r="AL72" s="67" t="inlineStr">
        <is>
          <t>Sin señal explícita Q3 en título/abstract.</t>
        </is>
      </c>
      <c r="AM72" s="68" t="inlineStr">
        <is>
          <t>RA_fallback</t>
        </is>
      </c>
      <c r="AN72" s="68" t="inlineStr">
        <is>
          <t>Fallback a RA porque el ID no está en RB</t>
        </is>
      </c>
      <c r="AO72" s="68" t="n">
        <v>1</v>
      </c>
      <c r="AP72" s="68" t="n">
        <v>0</v>
      </c>
      <c r="AQ72" s="68" t="n">
        <v>0</v>
      </c>
      <c r="AR72" s="68" t="n">
        <v>0</v>
      </c>
      <c r="AS72" s="68" t="n">
        <v>0</v>
      </c>
      <c r="AT72" s="68" t="n">
        <v>0</v>
      </c>
      <c r="AU72" s="68" t="n">
        <v>0</v>
      </c>
      <c r="AV72" s="68" t="n">
        <v>0</v>
      </c>
      <c r="AW72" s="67" t="inlineStr">
        <is>
          <t>finalized_from_available_evidence</t>
        </is>
      </c>
      <c r="AX72" s="68" t="inlineStr">
        <is>
          <t>0 means no reported evidence in title/abstract/notes/coding; it is not proof of true absence.</t>
        </is>
      </c>
    </row>
    <row r="73" ht="28" customHeight="1">
      <c r="A73" s="138" t="n">
        <v>72</v>
      </c>
      <c r="B73" s="138" t="n">
        <v>77</v>
      </c>
      <c r="C73" s="68" t="inlineStr">
        <is>
          <t>Revisor A</t>
        </is>
      </c>
      <c r="D73" s="68" t="inlineStr">
        <is>
          <t>RA</t>
        </is>
      </c>
      <c r="E73" s="138" t="n">
        <v>2023</v>
      </c>
      <c r="F73" s="68" t="inlineStr">
        <is>
          <t>Señales fisiológicas</t>
        </is>
      </c>
      <c r="G73" s="68" t="inlineStr">
        <is>
          <t>Deep Learning</t>
        </is>
      </c>
      <c r="H73" s="68" t="inlineStr">
        <is>
          <t>https://doi.org/10.3233/SHTI230794</t>
        </is>
      </c>
      <c r="I73" s="67" t="inlineStr">
        <is>
          <t>Age-Specific Diagnostic Classification of ASD Using Deep Learning Approaches</t>
        </is>
      </c>
      <c r="J73" s="68"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s="68" t="inlineStr">
        <is>
          <t>Supervised</t>
        </is>
      </c>
      <c r="L73" s="68" t="inlineStr">
        <is>
          <t>CNN</t>
        </is>
      </c>
      <c r="M73" s="68" t="inlineStr">
        <is>
          <t>Classification (ASD vs control / multi-class)</t>
        </is>
      </c>
      <c r="N73" s="68" t="inlineStr">
        <is>
          <t>Diagnosis</t>
        </is>
      </c>
      <c r="O73" s="68" t="inlineStr">
        <is>
          <t>High</t>
        </is>
      </c>
      <c r="P73" s="68" t="n">
        <v>1</v>
      </c>
      <c r="Q73" s="68" t="n">
        <v>0</v>
      </c>
      <c r="R73" s="68" t="n">
        <v>0</v>
      </c>
      <c r="S73" s="68" t="n">
        <v>0</v>
      </c>
      <c r="T73" s="68" t="n">
        <v>0</v>
      </c>
      <c r="U73" s="68" t="n">
        <v>0</v>
      </c>
      <c r="V73" s="68" t="n">
        <v>0</v>
      </c>
      <c r="W73" s="68" t="n">
        <v>0</v>
      </c>
      <c r="X73" s="68" t="n">
        <v>0</v>
      </c>
      <c r="Y73" s="68" t="n">
        <v>1</v>
      </c>
      <c r="Z73" s="68" t="n">
        <v>0</v>
      </c>
      <c r="AA73" s="68" t="n">
        <v>0</v>
      </c>
      <c r="AB73" s="140" t="n">
        <v>1</v>
      </c>
      <c r="AC73" s="68" t="n">
        <v>0</v>
      </c>
      <c r="AD73" s="68" t="n">
        <v>0</v>
      </c>
      <c r="AE73" s="68" t="n">
        <v>0</v>
      </c>
      <c r="AF73" s="68" t="n">
        <v>0</v>
      </c>
      <c r="AG73" s="68" t="n">
        <v>0</v>
      </c>
      <c r="AH73" s="68" t="n">
        <v>1</v>
      </c>
      <c r="AI73" s="67" t="n"/>
      <c r="AJ73" s="140" t="n"/>
      <c r="AK73" s="140" t="inlineStr">
        <is>
          <t>multisite_dataset_broad</t>
        </is>
      </c>
      <c r="AL73" s="67" t="n"/>
      <c r="AM73" s="68" t="inlineStr">
        <is>
          <t>RA</t>
        </is>
      </c>
      <c r="AN73" s="68" t="inlineStr">
        <is>
          <t>Tomado completo desde archivo RA según asignación</t>
        </is>
      </c>
      <c r="AO73" s="68" t="n">
        <v>0</v>
      </c>
      <c r="AP73" s="68" t="n">
        <v>0</v>
      </c>
      <c r="AQ73" s="68" t="n">
        <v>1</v>
      </c>
      <c r="AR73" s="68" t="n">
        <v>0</v>
      </c>
      <c r="AS73" s="68" t="n">
        <v>0</v>
      </c>
      <c r="AT73" s="68" t="n">
        <v>0</v>
      </c>
      <c r="AU73" s="68" t="n">
        <v>0</v>
      </c>
      <c r="AV73" s="68" t="n">
        <v>0</v>
      </c>
      <c r="AW73" s="67" t="inlineStr">
        <is>
          <t>finalized_from_available_evidence</t>
        </is>
      </c>
      <c r="AX73" s="68" t="inlineStr">
        <is>
          <t>0 means no reported evidence in title/abstract/notes/coding; it is not proof of true absence.</t>
        </is>
      </c>
    </row>
    <row r="74" ht="28" customHeight="1">
      <c r="A74" s="138" t="n">
        <v>73</v>
      </c>
      <c r="B74" s="138" t="n">
        <v>78</v>
      </c>
      <c r="C74" s="68" t="inlineStr">
        <is>
          <t>Revisor A</t>
        </is>
      </c>
      <c r="D74" s="68" t="inlineStr">
        <is>
          <t>RA</t>
        </is>
      </c>
      <c r="E74" s="138" t="n">
        <v>2024</v>
      </c>
      <c r="F74" s="68" t="inlineStr">
        <is>
          <t>Señales fisiológicas</t>
        </is>
      </c>
      <c r="G74" s="68" t="inlineStr">
        <is>
          <t>Deep Learning</t>
        </is>
      </c>
      <c r="H74" s="68" t="inlineStr">
        <is>
          <t>https://doi.org/10.1109/JSEN.2024.3362341</t>
        </is>
      </c>
      <c r="I74" s="67" t="inlineStr">
        <is>
          <t>An Automatic Framework for Detecting Autism Spectrum Disorder From EEG Signals Using TFD</t>
        </is>
      </c>
      <c r="J74" s="68"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s="68" t="inlineStr">
        <is>
          <t>Supervised</t>
        </is>
      </c>
      <c r="L74" s="68" t="inlineStr">
        <is>
          <t>CNN</t>
        </is>
      </c>
      <c r="M74" s="68" t="inlineStr">
        <is>
          <t>Classification (ASD vs control / multi-class)</t>
        </is>
      </c>
      <c r="N74" s="68" t="inlineStr">
        <is>
          <t>Diagnosis</t>
        </is>
      </c>
      <c r="O74" s="68" t="inlineStr">
        <is>
          <t>High</t>
        </is>
      </c>
      <c r="P74" s="68" t="n">
        <v>0</v>
      </c>
      <c r="Q74" s="68" t="n">
        <v>1</v>
      </c>
      <c r="R74" s="68" t="n">
        <v>0</v>
      </c>
      <c r="S74" s="68" t="n">
        <v>0</v>
      </c>
      <c r="T74" s="68" t="n">
        <v>0</v>
      </c>
      <c r="U74" s="68" t="n">
        <v>0</v>
      </c>
      <c r="V74" s="68" t="n">
        <v>0</v>
      </c>
      <c r="W74" s="68" t="n">
        <v>0</v>
      </c>
      <c r="X74" s="68" t="n">
        <v>0</v>
      </c>
      <c r="Y74" s="68" t="n">
        <v>1</v>
      </c>
      <c r="Z74" s="68" t="n">
        <v>0</v>
      </c>
      <c r="AA74" s="68" t="n">
        <v>0</v>
      </c>
      <c r="AB74" s="140" t="n">
        <v>1</v>
      </c>
      <c r="AC74" s="68" t="n">
        <v>0</v>
      </c>
      <c r="AD74" s="68" t="n">
        <v>0</v>
      </c>
      <c r="AE74" s="68" t="n">
        <v>0</v>
      </c>
      <c r="AF74" s="68" t="n">
        <v>0</v>
      </c>
      <c r="AG74" s="68" t="n">
        <v>0</v>
      </c>
      <c r="AH74" s="68" t="n">
        <v>1</v>
      </c>
      <c r="AI74" s="67" t="n"/>
      <c r="AJ74" s="140" t="n"/>
      <c r="AK74" s="140" t="inlineStr">
        <is>
          <t>none_reported</t>
        </is>
      </c>
      <c r="AL74" s="67" t="inlineStr">
        <is>
          <t>Se comparan varios modelos; se eligió el principal/mejor reportado</t>
        </is>
      </c>
      <c r="AM74" s="68" t="inlineStr">
        <is>
          <t>RA</t>
        </is>
      </c>
      <c r="AN74" s="68" t="inlineStr">
        <is>
          <t>Tomado completo desde archivo RA según asignación</t>
        </is>
      </c>
      <c r="AO74" s="68" t="n">
        <v>0</v>
      </c>
      <c r="AP74" s="68" t="n">
        <v>0</v>
      </c>
      <c r="AQ74" s="68" t="n">
        <v>0</v>
      </c>
      <c r="AR74" s="68" t="n">
        <v>0</v>
      </c>
      <c r="AS74" s="68" t="n">
        <v>0</v>
      </c>
      <c r="AT74" s="68" t="n">
        <v>0</v>
      </c>
      <c r="AU74" s="68" t="n">
        <v>0</v>
      </c>
      <c r="AV74" s="68" t="n">
        <v>0</v>
      </c>
      <c r="AW74" s="67" t="inlineStr">
        <is>
          <t>finalized_from_available_evidence</t>
        </is>
      </c>
      <c r="AX74" s="68" t="inlineStr">
        <is>
          <t>0 means no reported evidence in title/abstract/notes/coding; it is not proof of true absence.</t>
        </is>
      </c>
    </row>
    <row r="75" ht="28" customHeight="1">
      <c r="A75" s="138" t="n">
        <v>74</v>
      </c>
      <c r="B75" s="138" t="n">
        <v>79</v>
      </c>
      <c r="C75" s="68" t="inlineStr">
        <is>
          <t>Ambos (piloto)</t>
        </is>
      </c>
      <c r="D75" s="68" t="inlineStr">
        <is>
          <t>RA</t>
        </is>
      </c>
      <c r="E75" s="138" t="n">
        <v>2020</v>
      </c>
      <c r="F75" s="68" t="inlineStr">
        <is>
          <t>Multimodal</t>
        </is>
      </c>
      <c r="G75" s="68" t="inlineStr">
        <is>
          <t>Machine Learning</t>
        </is>
      </c>
      <c r="H75" s="68" t="inlineStr">
        <is>
          <t>https://doi.org/10.1038/s41598-020-65384-4</t>
        </is>
      </c>
      <c r="I75" s="67" t="inlineStr">
        <is>
          <t>Applying Machine Learning to Kinematic and Eye Movement Features of a Movement Imitation Task to Predict Autism Diagnosis</t>
        </is>
      </c>
      <c r="J75" s="68"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s="68" t="inlineStr">
        <is>
          <t>Supervised</t>
        </is>
      </c>
      <c r="L75" s="68" t="inlineStr">
        <is>
          <t>Other / Not clear</t>
        </is>
      </c>
      <c r="M75" s="68" t="inlineStr">
        <is>
          <t>Classification (ASD vs control / multi-class)</t>
        </is>
      </c>
      <c r="N75" s="68" t="inlineStr">
        <is>
          <t>Diagnosis</t>
        </is>
      </c>
      <c r="O75" s="68" t="inlineStr">
        <is>
          <t>Medium</t>
        </is>
      </c>
      <c r="P75" s="68" t="n">
        <v>0</v>
      </c>
      <c r="Q75" s="68" t="n">
        <v>1</v>
      </c>
      <c r="R75" s="68" t="n">
        <v>1</v>
      </c>
      <c r="S75" s="68" t="n">
        <v>0</v>
      </c>
      <c r="T75" s="68" t="n">
        <v>0</v>
      </c>
      <c r="U75" s="68" t="n">
        <v>0</v>
      </c>
      <c r="V75" s="68" t="n">
        <v>0</v>
      </c>
      <c r="W75" s="68" t="n">
        <v>0</v>
      </c>
      <c r="X75" s="68" t="n">
        <v>0</v>
      </c>
      <c r="Y75" s="68" t="n">
        <v>1</v>
      </c>
      <c r="Z75" s="68" t="n">
        <v>0</v>
      </c>
      <c r="AA75" s="68" t="n">
        <v>0</v>
      </c>
      <c r="AB75" s="140" t="n">
        <v>1</v>
      </c>
      <c r="AC75" s="68" t="n">
        <v>1</v>
      </c>
      <c r="AD75" s="68" t="n">
        <v>1</v>
      </c>
      <c r="AE75" s="68" t="n">
        <v>0</v>
      </c>
      <c r="AF75" s="68" t="n">
        <v>1</v>
      </c>
      <c r="AG75" s="68" t="n">
        <v>1</v>
      </c>
      <c r="AH75" s="68" t="n">
        <v>2</v>
      </c>
      <c r="AI75" s="67" t="n"/>
      <c r="AJ75" s="140" t="n"/>
      <c r="AK75" s="140" t="inlineStr">
        <is>
          <t>external_validation; explainability_or_interpretability; multisource_integration</t>
        </is>
      </c>
      <c r="AL75" s="67" t="inlineStr">
        <is>
          <t>Clasifica ASD vs no-ASD con cinemática y eye-tracking en tarea de imitación.</t>
        </is>
      </c>
      <c r="AM75" s="68" t="inlineStr">
        <is>
          <t>RA</t>
        </is>
      </c>
      <c r="AN75" s="68" t="inlineStr">
        <is>
          <t>Tomado completo desde archivo RA según asignación</t>
        </is>
      </c>
      <c r="AO75" s="68" t="n">
        <v>0</v>
      </c>
      <c r="AP75" s="68" t="n">
        <v>0</v>
      </c>
      <c r="AQ75" s="68" t="n">
        <v>0</v>
      </c>
      <c r="AR75" s="68" t="n">
        <v>0</v>
      </c>
      <c r="AS75" s="68" t="n">
        <v>0</v>
      </c>
      <c r="AT75" s="68" t="n">
        <v>0</v>
      </c>
      <c r="AU75" s="68" t="n">
        <v>1</v>
      </c>
      <c r="AV75" s="68" t="n">
        <v>1</v>
      </c>
      <c r="AW75" s="67" t="inlineStr">
        <is>
          <t>finalized_from_available_evidence</t>
        </is>
      </c>
      <c r="AX75" s="68" t="inlineStr">
        <is>
          <t>0 means no reported evidence in title/abstract/notes/coding; it is not proof of true absence.</t>
        </is>
      </c>
    </row>
    <row r="76" ht="28" customHeight="1">
      <c r="A76" s="138" t="n">
        <v>75</v>
      </c>
      <c r="B76" s="138" t="n">
        <v>80</v>
      </c>
      <c r="C76" s="68" t="inlineStr">
        <is>
          <t>Ambos (piloto)</t>
        </is>
      </c>
      <c r="D76" s="68" t="inlineStr">
        <is>
          <t>RA</t>
        </is>
      </c>
      <c r="E76" s="138" t="n">
        <v>2019</v>
      </c>
      <c r="F76" s="68" t="inlineStr">
        <is>
          <t>Señales fisiológicas</t>
        </is>
      </c>
      <c r="G76" s="68" t="inlineStr">
        <is>
          <t>Deep Learning</t>
        </is>
      </c>
      <c r="H76" s="68" t="inlineStr">
        <is>
          <t>https://doi.org/10.1016/j.brainres.2019.146457</t>
        </is>
      </c>
      <c r="I76" s="67" t="inlineStr">
        <is>
          <t>Artificial intelligence analysis of newborn leucocyte epigenomic markers for the prediction of autism</t>
        </is>
      </c>
      <c r="J76" s="68"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s="68" t="inlineStr">
        <is>
          <t>Supervised</t>
        </is>
      </c>
      <c r="L76" s="68" t="inlineStr">
        <is>
          <t>MLP</t>
        </is>
      </c>
      <c r="M76" s="68" t="inlineStr">
        <is>
          <t>Classification (ASD vs control / multi-class)</t>
        </is>
      </c>
      <c r="N76" s="68" t="inlineStr">
        <is>
          <t>Prescreening</t>
        </is>
      </c>
      <c r="O76" s="68" t="inlineStr">
        <is>
          <t>Medium</t>
        </is>
      </c>
      <c r="P76" s="68" t="n">
        <v>0</v>
      </c>
      <c r="Q76" s="68" t="n">
        <v>0</v>
      </c>
      <c r="R76" s="68" t="n">
        <v>0</v>
      </c>
      <c r="S76" s="68" t="n">
        <v>0</v>
      </c>
      <c r="T76" s="68" t="n">
        <v>0</v>
      </c>
      <c r="U76" s="68" t="n">
        <v>1</v>
      </c>
      <c r="V76" s="68" t="n">
        <v>0</v>
      </c>
      <c r="W76" s="68" t="n">
        <v>1</v>
      </c>
      <c r="X76" s="68" t="n">
        <v>0</v>
      </c>
      <c r="Y76" s="68" t="n">
        <v>0</v>
      </c>
      <c r="Z76" s="68" t="n">
        <v>0</v>
      </c>
      <c r="AA76" s="68" t="n">
        <v>0</v>
      </c>
      <c r="AB76" s="140" t="n">
        <v>1</v>
      </c>
      <c r="AC76" s="68" t="n">
        <v>0</v>
      </c>
      <c r="AD76" s="68" t="n">
        <v>0</v>
      </c>
      <c r="AE76" s="68" t="n">
        <v>0</v>
      </c>
      <c r="AF76" s="68" t="n">
        <v>0</v>
      </c>
      <c r="AG76" s="68" t="n">
        <v>1</v>
      </c>
      <c r="AH76" s="68" t="n">
        <v>1</v>
      </c>
      <c r="AI76" s="67" t="n"/>
      <c r="AJ76" s="140" t="n"/>
      <c r="AK76" s="140" t="inlineStr">
        <is>
          <t>none_reported</t>
        </is>
      </c>
      <c r="AL76" s="67" t="inlineStr">
        <is>
          <t>Algoritmo principal no explícito o fuera del codebook; Confirmar algoritmo principal en full-text</t>
        </is>
      </c>
      <c r="AM76" s="68" t="inlineStr">
        <is>
          <t>RA</t>
        </is>
      </c>
      <c r="AN76" s="68" t="inlineStr">
        <is>
          <t>Tomado completo desde archivo RA según asignación</t>
        </is>
      </c>
      <c r="AO76" s="68" t="n">
        <v>0</v>
      </c>
      <c r="AP76" s="68" t="n">
        <v>0</v>
      </c>
      <c r="AQ76" s="68" t="n">
        <v>0</v>
      </c>
      <c r="AR76" s="68" t="n">
        <v>0</v>
      </c>
      <c r="AS76" s="68" t="n">
        <v>0</v>
      </c>
      <c r="AT76" s="68" t="n">
        <v>0</v>
      </c>
      <c r="AU76" s="68" t="n">
        <v>0</v>
      </c>
      <c r="AV76" s="68" t="n">
        <v>0</v>
      </c>
      <c r="AW76" s="67" t="inlineStr">
        <is>
          <t>finalized_from_available_evidence</t>
        </is>
      </c>
      <c r="AX76" s="68" t="inlineStr">
        <is>
          <t>0 means no reported evidence in title/abstract/notes/coding; it is not proof of true absence.</t>
        </is>
      </c>
    </row>
    <row r="77" ht="28" customHeight="1">
      <c r="A77" s="138" t="n">
        <v>76</v>
      </c>
      <c r="B77" s="138" t="n">
        <v>81</v>
      </c>
      <c r="C77" s="68" t="inlineStr">
        <is>
          <t>Revisor A</t>
        </is>
      </c>
      <c r="D77" s="68" t="inlineStr">
        <is>
          <t>RA</t>
        </is>
      </c>
      <c r="E77" s="138" t="n">
        <v>2023</v>
      </c>
      <c r="F77" s="68" t="inlineStr">
        <is>
          <t>Señales fisiológicas</t>
        </is>
      </c>
      <c r="G77" s="68" t="inlineStr">
        <is>
          <t>Machine Learning</t>
        </is>
      </c>
      <c r="H77" s="68" t="inlineStr">
        <is>
          <t>https://doi.org/10.1109/EMBC40787.2023.10340449</t>
        </is>
      </c>
      <c r="I77" s="67" t="inlineStr">
        <is>
          <t>Autism Detection in Children using Common Spatial Patterns of MEG Signals</t>
        </is>
      </c>
      <c r="J77" s="68"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s="68" t="inlineStr">
        <is>
          <t>Supervised</t>
        </is>
      </c>
      <c r="L77" s="68" t="inlineStr">
        <is>
          <t>Other / Not clear</t>
        </is>
      </c>
      <c r="M77" s="68" t="inlineStr">
        <is>
          <t>Classification (ASD vs control / multi-class)</t>
        </is>
      </c>
      <c r="N77" s="68" t="inlineStr">
        <is>
          <t>Diagnosis</t>
        </is>
      </c>
      <c r="O77" s="68" t="inlineStr">
        <is>
          <t>Medium</t>
        </is>
      </c>
      <c r="P77" s="68" t="n">
        <v>0</v>
      </c>
      <c r="Q77" s="68" t="n">
        <v>1</v>
      </c>
      <c r="R77" s="68" t="n">
        <v>0</v>
      </c>
      <c r="S77" s="68" t="n">
        <v>0</v>
      </c>
      <c r="T77" s="68" t="n">
        <v>0</v>
      </c>
      <c r="U77" s="68" t="n">
        <v>0</v>
      </c>
      <c r="V77" s="68" t="n">
        <v>0</v>
      </c>
      <c r="W77" s="68" t="n">
        <v>0</v>
      </c>
      <c r="X77" s="68" t="n">
        <v>0</v>
      </c>
      <c r="Y77" s="68" t="n">
        <v>1</v>
      </c>
      <c r="Z77" s="68" t="n">
        <v>0</v>
      </c>
      <c r="AA77" s="68" t="n">
        <v>0</v>
      </c>
      <c r="AB77" s="140" t="n">
        <v>1</v>
      </c>
      <c r="AC77" s="68" t="n">
        <v>0</v>
      </c>
      <c r="AD77" s="68" t="n">
        <v>0</v>
      </c>
      <c r="AE77" s="68" t="n">
        <v>0</v>
      </c>
      <c r="AF77" s="68" t="n">
        <v>0</v>
      </c>
      <c r="AG77" s="68" t="n">
        <v>1</v>
      </c>
      <c r="AH77" s="68" t="n">
        <v>1</v>
      </c>
      <c r="AI77" s="67" t="n"/>
      <c r="AJ77" s="140" t="n"/>
      <c r="AK77" s="140" t="inlineStr">
        <is>
          <t>none_reported</t>
        </is>
      </c>
      <c r="AL77" s="67" t="inlineStr">
        <is>
          <t>Algoritmo principal no explícito o fuera del codebook; Confirmar algoritmo principal en full-text</t>
        </is>
      </c>
      <c r="AM77" s="68" t="inlineStr">
        <is>
          <t>RA</t>
        </is>
      </c>
      <c r="AN77" s="68" t="inlineStr">
        <is>
          <t>Tomado completo desde archivo RA según asignación</t>
        </is>
      </c>
      <c r="AO77" s="68" t="n">
        <v>0</v>
      </c>
      <c r="AP77" s="68" t="n">
        <v>0</v>
      </c>
      <c r="AQ77" s="68" t="n">
        <v>0</v>
      </c>
      <c r="AR77" s="68" t="n">
        <v>0</v>
      </c>
      <c r="AS77" s="68" t="n">
        <v>0</v>
      </c>
      <c r="AT77" s="68" t="n">
        <v>0</v>
      </c>
      <c r="AU77" s="68" t="n">
        <v>0</v>
      </c>
      <c r="AV77" s="68" t="n">
        <v>0</v>
      </c>
      <c r="AW77" s="67" t="inlineStr">
        <is>
          <t>finalized_from_available_evidence</t>
        </is>
      </c>
      <c r="AX77" s="68" t="inlineStr">
        <is>
          <t>0 means no reported evidence in title/abstract/notes/coding; it is not proof of true absence.</t>
        </is>
      </c>
    </row>
    <row r="78" ht="28" customHeight="1">
      <c r="A78" s="138" t="n">
        <v>77</v>
      </c>
      <c r="B78" s="138" t="n">
        <v>82</v>
      </c>
      <c r="C78" s="68" t="inlineStr">
        <is>
          <t>Revisor A</t>
        </is>
      </c>
      <c r="D78" s="68" t="inlineStr">
        <is>
          <t>RA</t>
        </is>
      </c>
      <c r="E78" s="138" t="n">
        <v>2023</v>
      </c>
      <c r="F78" s="68" t="inlineStr">
        <is>
          <t>Imagen</t>
        </is>
      </c>
      <c r="G78" s="68" t="inlineStr">
        <is>
          <t>Deep Learning</t>
        </is>
      </c>
      <c r="H78" s="68" t="inlineStr">
        <is>
          <t>https://doi.org/10.1016/j.compbiomed.2023.107539</t>
        </is>
      </c>
      <c r="I78" s="67" t="inlineStr">
        <is>
          <t>Autism Spectrum Disorder detection framework for children based on federated learning integrated CNN-LSTM</t>
        </is>
      </c>
      <c r="J78" s="6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s="68" t="inlineStr">
        <is>
          <t>Supervised</t>
        </is>
      </c>
      <c r="L78" s="68" t="inlineStr">
        <is>
          <t>RNN/LSTM/GRU</t>
        </is>
      </c>
      <c r="M78" s="68" t="inlineStr">
        <is>
          <t>Classification (ASD vs control / multi-class)</t>
        </is>
      </c>
      <c r="N78" s="68" t="inlineStr">
        <is>
          <t>Screening</t>
        </is>
      </c>
      <c r="O78" s="68" t="inlineStr">
        <is>
          <t>Medium</t>
        </is>
      </c>
      <c r="P78" s="68" t="n">
        <v>0</v>
      </c>
      <c r="Q78" s="68" t="n">
        <v>0</v>
      </c>
      <c r="R78" s="68" t="n">
        <v>0</v>
      </c>
      <c r="S78" s="68" t="n">
        <v>0</v>
      </c>
      <c r="T78" s="68" t="n">
        <v>1</v>
      </c>
      <c r="U78" s="68" t="n">
        <v>0</v>
      </c>
      <c r="V78" s="68" t="n">
        <v>0</v>
      </c>
      <c r="W78" s="68" t="n">
        <v>0</v>
      </c>
      <c r="X78" s="68" t="n">
        <v>1</v>
      </c>
      <c r="Y78" s="68" t="n">
        <v>0</v>
      </c>
      <c r="Z78" s="68" t="n">
        <v>0</v>
      </c>
      <c r="AA78" s="68" t="n">
        <v>0</v>
      </c>
      <c r="AB78" s="140" t="n">
        <v>1</v>
      </c>
      <c r="AC78" s="68" t="n">
        <v>0</v>
      </c>
      <c r="AD78" s="68" t="n">
        <v>0</v>
      </c>
      <c r="AE78" s="68" t="n">
        <v>0</v>
      </c>
      <c r="AF78" s="68" t="n">
        <v>1</v>
      </c>
      <c r="AG78" s="68" t="n">
        <v>0</v>
      </c>
      <c r="AH78" s="68" t="n">
        <v>1</v>
      </c>
      <c r="AI78" s="67" t="n"/>
      <c r="AJ78" s="140" t="n"/>
      <c r="AK78" s="140" t="inlineStr">
        <is>
          <t>multisource_integration</t>
        </is>
      </c>
      <c r="AL78" s="67" t="inlineStr">
        <is>
          <t>Marco federado CNN-LSTM con datasets multimodales de cribado; arquitectura híbrida fuera del codebook.</t>
        </is>
      </c>
      <c r="AM78" s="68" t="inlineStr">
        <is>
          <t>RA</t>
        </is>
      </c>
      <c r="AN78" s="68" t="inlineStr">
        <is>
          <t>Tomado completo desde archivo RA según asignación</t>
        </is>
      </c>
      <c r="AO78" s="68" t="n">
        <v>0</v>
      </c>
      <c r="AP78" s="68" t="n">
        <v>0</v>
      </c>
      <c r="AQ78" s="68" t="n">
        <v>0</v>
      </c>
      <c r="AR78" s="68" t="n">
        <v>0</v>
      </c>
      <c r="AS78" s="68" t="n">
        <v>0</v>
      </c>
      <c r="AT78" s="68" t="n">
        <v>0</v>
      </c>
      <c r="AU78" s="68" t="n">
        <v>0</v>
      </c>
      <c r="AV78" s="68" t="n">
        <v>1</v>
      </c>
      <c r="AW78" s="67" t="inlineStr">
        <is>
          <t>finalized_from_available_evidence</t>
        </is>
      </c>
      <c r="AX78" s="68" t="inlineStr">
        <is>
          <t>0 means no reported evidence in title/abstract/notes/coding; it is not proof of true absence.</t>
        </is>
      </c>
    </row>
    <row r="79" ht="28" customHeight="1">
      <c r="A79" s="138" t="n">
        <v>78</v>
      </c>
      <c r="B79" s="138" t="n">
        <v>83</v>
      </c>
      <c r="C79" s="68" t="inlineStr">
        <is>
          <t>Revisor A</t>
        </is>
      </c>
      <c r="D79" s="68" t="n"/>
      <c r="E79" s="138" t="n">
        <v>2025</v>
      </c>
      <c r="F79" s="68" t="inlineStr">
        <is>
          <t>Texto · NLP</t>
        </is>
      </c>
      <c r="G79" s="68" t="inlineStr">
        <is>
          <t>Deep Learning</t>
        </is>
      </c>
      <c r="H79" s="68" t="inlineStr">
        <is>
          <t>https://doi.org/10.2196/70914</t>
        </is>
      </c>
      <c r="I79" s="67" t="inlineStr">
        <is>
          <t>Converging Representations of Attention-Deficit/Hyperactivity Disorder and Autism on Social Media: Linguistic and Topic Analysis of Trends in Reddit Data</t>
        </is>
      </c>
      <c r="J79" s="68"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s="68" t="n"/>
      <c r="L79" s="68" t="n"/>
      <c r="M79" s="68" t="n"/>
      <c r="N79" s="68" t="inlineStr">
        <is>
          <t>diagnosis</t>
        </is>
      </c>
      <c r="O79" s="68" t="inlineStr">
        <is>
          <t>high</t>
        </is>
      </c>
      <c r="P79" s="68" t="n">
        <v>0</v>
      </c>
      <c r="Q79" s="68" t="n">
        <v>0</v>
      </c>
      <c r="R79" s="68" t="n">
        <v>0</v>
      </c>
      <c r="S79" s="68" t="n">
        <v>0</v>
      </c>
      <c r="T79" s="68" t="n">
        <v>1</v>
      </c>
      <c r="U79" s="68" t="n">
        <v>0</v>
      </c>
      <c r="V79" s="68" t="n">
        <v>0</v>
      </c>
      <c r="W79" s="68" t="n">
        <v>0</v>
      </c>
      <c r="X79" s="68" t="n">
        <v>0</v>
      </c>
      <c r="Y79" s="68" t="n">
        <v>1</v>
      </c>
      <c r="Z79" s="68" t="n">
        <v>0</v>
      </c>
      <c r="AA79" s="68" t="n">
        <v>0</v>
      </c>
      <c r="AB79" s="140" t="n">
        <v>1</v>
      </c>
      <c r="AC79" s="68" t="n">
        <v>0</v>
      </c>
      <c r="AD79" s="68" t="n">
        <v>0</v>
      </c>
      <c r="AE79" s="68" t="n">
        <v>0</v>
      </c>
      <c r="AF79" s="68" t="n">
        <v>0</v>
      </c>
      <c r="AG79" s="68" t="n">
        <v>0</v>
      </c>
      <c r="AH79" s="68" t="n">
        <v>1</v>
      </c>
      <c r="AI79" s="67" t="n">
        <v>0</v>
      </c>
      <c r="AJ79" s="140" t="n">
        <v>0</v>
      </c>
      <c r="AK79" s="140" t="inlineStr">
        <is>
          <t>none_reported</t>
        </is>
      </c>
      <c r="AL79" s="67" t="n"/>
      <c r="AM79" s="68" t="inlineStr">
        <is>
          <t>RB_fallback</t>
        </is>
      </c>
      <c r="AN79" s="68" t="inlineStr">
        <is>
          <t>Fallback a RB porque el ID no está en RA</t>
        </is>
      </c>
      <c r="AO79" s="68" t="n">
        <v>0</v>
      </c>
      <c r="AP79" s="68" t="n">
        <v>0</v>
      </c>
      <c r="AQ79" s="68" t="n">
        <v>0</v>
      </c>
      <c r="AR79" s="68" t="n">
        <v>0</v>
      </c>
      <c r="AS79" s="68" t="n">
        <v>0</v>
      </c>
      <c r="AT79" s="68" t="n">
        <v>0</v>
      </c>
      <c r="AU79" s="68" t="n">
        <v>0</v>
      </c>
      <c r="AV79" s="68" t="n">
        <v>0</v>
      </c>
      <c r="AW79" s="67" t="inlineStr">
        <is>
          <t>finalized_from_available_evidence</t>
        </is>
      </c>
      <c r="AX79" s="68" t="inlineStr">
        <is>
          <t>0 means no reported evidence in title/abstract/notes/coding; it is not proof of true absence.</t>
        </is>
      </c>
    </row>
    <row r="80" ht="28" customHeight="1">
      <c r="A80" s="138" t="n">
        <v>79</v>
      </c>
      <c r="B80" s="138" t="n">
        <v>84</v>
      </c>
      <c r="C80" s="68" t="inlineStr">
        <is>
          <t>Revisor B</t>
        </is>
      </c>
      <c r="D80" s="68" t="n"/>
      <c r="E80" s="138" t="n">
        <v>2024</v>
      </c>
      <c r="F80" s="68" t="inlineStr">
        <is>
          <t>Texto · NLP</t>
        </is>
      </c>
      <c r="G80" s="68" t="inlineStr">
        <is>
          <t>Deep Learning</t>
        </is>
      </c>
      <c r="H80" s="68" t="inlineStr">
        <is>
          <t>https://doi.org/10.1371/journal.pone.0311209</t>
        </is>
      </c>
      <c r="I80" s="67" t="inlineStr">
        <is>
          <t>Creating a diagnostic assessment model for autism spectrum disorder by differentiating lexicogrammatical choices through machine learning</t>
        </is>
      </c>
      <c r="J80" s="68"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s="68" t="inlineStr">
        <is>
          <t>Supervised</t>
        </is>
      </c>
      <c r="L80" s="68" t="inlineStr">
        <is>
          <t>RNN/LSTM/GRU</t>
        </is>
      </c>
      <c r="M80" s="68" t="inlineStr">
        <is>
          <t>Classification (binary/multi-class; incl. ASD vs control)/ multi-class)</t>
        </is>
      </c>
      <c r="N80" s="68" t="inlineStr">
        <is>
          <t>diagnosis</t>
        </is>
      </c>
      <c r="O80" s="68" t="inlineStr">
        <is>
          <t>high</t>
        </is>
      </c>
      <c r="P80" s="68" t="n">
        <v>1</v>
      </c>
      <c r="Q80" s="68" t="n">
        <v>0</v>
      </c>
      <c r="R80" s="68" t="n">
        <v>0</v>
      </c>
      <c r="S80" s="68" t="n">
        <v>0</v>
      </c>
      <c r="T80" s="68" t="n">
        <v>0</v>
      </c>
      <c r="U80" s="68" t="n">
        <v>0</v>
      </c>
      <c r="V80" s="68" t="n">
        <v>0</v>
      </c>
      <c r="W80" s="68" t="n">
        <v>0</v>
      </c>
      <c r="X80" s="68" t="n">
        <v>0</v>
      </c>
      <c r="Y80" s="68" t="n">
        <v>1</v>
      </c>
      <c r="Z80" s="68" t="n">
        <v>0</v>
      </c>
      <c r="AA80" s="68" t="n">
        <v>1</v>
      </c>
      <c r="AB80" s="140" t="n">
        <v>1</v>
      </c>
      <c r="AC80" s="68" t="n">
        <v>0</v>
      </c>
      <c r="AD80" s="68" t="n">
        <v>1</v>
      </c>
      <c r="AE80" s="68" t="n">
        <v>0</v>
      </c>
      <c r="AF80" s="68" t="n">
        <v>0</v>
      </c>
      <c r="AG80" s="68" t="n">
        <v>0</v>
      </c>
      <c r="AH80" s="68" t="n">
        <v>1</v>
      </c>
      <c r="AI80" s="67" t="n">
        <v>0</v>
      </c>
      <c r="AJ80" s="140" t="n">
        <v>0</v>
      </c>
      <c r="AK80" s="140" t="inlineStr">
        <is>
          <t>explainability_or_interpretability</t>
        </is>
      </c>
      <c r="AL80" s="67" t="inlineStr">
        <is>
          <t>comparan modelo lineal vs DNN; el modelo lineal es logistic regression (baseline interpretable).</t>
        </is>
      </c>
      <c r="AM80" s="68" t="inlineStr">
        <is>
          <t>RB</t>
        </is>
      </c>
      <c r="AN80" s="68" t="inlineStr">
        <is>
          <t>Tomado completo desde archivo RB según asignación</t>
        </is>
      </c>
      <c r="AO80" s="68" t="n">
        <v>0</v>
      </c>
      <c r="AP80" s="68" t="n">
        <v>0</v>
      </c>
      <c r="AQ80" s="68" t="n">
        <v>0</v>
      </c>
      <c r="AR80" s="68" t="n">
        <v>0</v>
      </c>
      <c r="AS80" s="68" t="n">
        <v>0</v>
      </c>
      <c r="AT80" s="68" t="n">
        <v>0</v>
      </c>
      <c r="AU80" s="68" t="n">
        <v>1</v>
      </c>
      <c r="AV80" s="68" t="n">
        <v>0</v>
      </c>
      <c r="AW80" s="67" t="inlineStr">
        <is>
          <t>finalized_from_available_evidence</t>
        </is>
      </c>
      <c r="AX80" s="68" t="inlineStr">
        <is>
          <t>0 means no reported evidence in title/abstract/notes/coding; it is not proof of true absence.</t>
        </is>
      </c>
    </row>
    <row r="81" ht="28" customHeight="1">
      <c r="A81" s="138" t="n">
        <v>80</v>
      </c>
      <c r="B81" s="138" t="n">
        <v>85</v>
      </c>
      <c r="C81" s="68" t="inlineStr">
        <is>
          <t>Revisor A</t>
        </is>
      </c>
      <c r="D81" s="68" t="inlineStr">
        <is>
          <t>RA</t>
        </is>
      </c>
      <c r="E81" s="138" t="n">
        <v>2022</v>
      </c>
      <c r="F81" s="68" t="inlineStr">
        <is>
          <t>Imagen</t>
        </is>
      </c>
      <c r="G81" s="68" t="inlineStr">
        <is>
          <t>Deep Learning</t>
        </is>
      </c>
      <c r="H81" s="68" t="inlineStr">
        <is>
          <t>https://doi.org/10.1007/s00330-021-08239-4</t>
        </is>
      </c>
      <c r="I81" s="67" t="inlineStr">
        <is>
          <t>Diagnosing autism spectrum disorder in children using conventional MRI and apparent diffusion coefficient based deep learning algorithms</t>
        </is>
      </c>
      <c r="J81" s="68"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s="68" t="inlineStr">
        <is>
          <t>Supervised</t>
        </is>
      </c>
      <c r="L81" s="68" t="inlineStr">
        <is>
          <t>CNN</t>
        </is>
      </c>
      <c r="M81" s="68" t="inlineStr">
        <is>
          <t>Classification (ASD vs control / multi-class)</t>
        </is>
      </c>
      <c r="N81" s="68" t="inlineStr">
        <is>
          <t>Diagnosis</t>
        </is>
      </c>
      <c r="O81" s="68" t="inlineStr">
        <is>
          <t>High</t>
        </is>
      </c>
      <c r="P81" s="68" t="n">
        <v>1</v>
      </c>
      <c r="Q81" s="68" t="n">
        <v>0</v>
      </c>
      <c r="R81" s="68" t="n">
        <v>0</v>
      </c>
      <c r="S81" s="68" t="n">
        <v>0</v>
      </c>
      <c r="T81" s="68" t="n">
        <v>0</v>
      </c>
      <c r="U81" s="68" t="n">
        <v>0</v>
      </c>
      <c r="V81" s="68" t="n">
        <v>0</v>
      </c>
      <c r="W81" s="68" t="n">
        <v>0</v>
      </c>
      <c r="X81" s="68" t="n">
        <v>0</v>
      </c>
      <c r="Y81" s="68" t="n">
        <v>1</v>
      </c>
      <c r="Z81" s="68" t="n">
        <v>0</v>
      </c>
      <c r="AA81" s="68" t="n">
        <v>0</v>
      </c>
      <c r="AB81" s="140" t="n">
        <v>1</v>
      </c>
      <c r="AC81" s="68" t="n">
        <v>1</v>
      </c>
      <c r="AD81" s="68" t="n">
        <v>0</v>
      </c>
      <c r="AE81" s="68" t="n">
        <v>0</v>
      </c>
      <c r="AF81" s="68" t="n">
        <v>0</v>
      </c>
      <c r="AG81" s="68" t="n">
        <v>1</v>
      </c>
      <c r="AH81" s="68" t="n">
        <v>1</v>
      </c>
      <c r="AI81" s="67" t="n"/>
      <c r="AJ81" s="140" t="n"/>
      <c r="AK81" s="140" t="inlineStr">
        <is>
          <t>external_validation</t>
        </is>
      </c>
      <c r="AL81" s="67" t="inlineStr">
        <is>
          <t>Algoritmo principal no explícito o fuera del codebook; Confirmar algoritmo principal en full-text; Se comparan varios modelos; se eligió el principal/mejor reportado</t>
        </is>
      </c>
      <c r="AM81" s="68" t="inlineStr">
        <is>
          <t>RA</t>
        </is>
      </c>
      <c r="AN81" s="68" t="inlineStr">
        <is>
          <t>Tomado completo desde archivo RA según asignación</t>
        </is>
      </c>
      <c r="AO81" s="68" t="n">
        <v>0</v>
      </c>
      <c r="AP81" s="68" t="n">
        <v>0</v>
      </c>
      <c r="AQ81" s="68" t="n">
        <v>0</v>
      </c>
      <c r="AR81" s="68" t="n">
        <v>0</v>
      </c>
      <c r="AS81" s="68" t="n">
        <v>0</v>
      </c>
      <c r="AT81" s="68" t="n">
        <v>0</v>
      </c>
      <c r="AU81" s="68" t="n">
        <v>0</v>
      </c>
      <c r="AV81" s="68" t="n">
        <v>0</v>
      </c>
      <c r="AW81" s="67" t="inlineStr">
        <is>
          <t>finalized_from_available_evidence</t>
        </is>
      </c>
      <c r="AX81" s="68" t="inlineStr">
        <is>
          <t>0 means no reported evidence in title/abstract/notes/coding; it is not proof of true absence.</t>
        </is>
      </c>
    </row>
    <row r="82" ht="28" customHeight="1">
      <c r="A82" s="138" t="n">
        <v>81</v>
      </c>
      <c r="B82" s="138" t="n">
        <v>86</v>
      </c>
      <c r="C82" s="68" t="inlineStr">
        <is>
          <t>Revisor B</t>
        </is>
      </c>
      <c r="D82" s="68" t="n"/>
      <c r="E82" s="138" t="n">
        <v>2025</v>
      </c>
      <c r="F82" s="68" t="inlineStr">
        <is>
          <t>Señales fisiológicas</t>
        </is>
      </c>
      <c r="G82" s="68" t="inlineStr">
        <is>
          <t>Deep Learning</t>
        </is>
      </c>
      <c r="H82" s="68" t="inlineStr">
        <is>
          <t>https://doi.org/10.1038/s41398-025-03566-2</t>
        </is>
      </c>
      <c r="I82" s="67" t="inlineStr">
        <is>
          <t>Dissecting the heterogeneity of autism spectrum disorder with sensory behavior, brain, and epigenetic factors</t>
        </is>
      </c>
      <c r="J82" s="68"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s="68" t="inlineStr">
        <is>
          <t>Supervised</t>
        </is>
      </c>
      <c r="L82" s="68" t="inlineStr">
        <is>
          <t>XGBoost / GBDT</t>
        </is>
      </c>
      <c r="M82" s="68" t="inlineStr">
        <is>
          <t>Classification (ASD vs control / multi-class)</t>
        </is>
      </c>
      <c r="N82" s="68" t="inlineStr">
        <is>
          <t>Diagnosis</t>
        </is>
      </c>
      <c r="O82" s="68" t="inlineStr">
        <is>
          <t>low</t>
        </is>
      </c>
      <c r="P82" s="68" t="n">
        <v>0</v>
      </c>
      <c r="Q82" s="68" t="n">
        <v>0</v>
      </c>
      <c r="R82" s="68" t="n">
        <v>0</v>
      </c>
      <c r="S82" s="68" t="n">
        <v>0</v>
      </c>
      <c r="T82" s="68" t="n">
        <v>0</v>
      </c>
      <c r="U82" s="68" t="n">
        <v>0</v>
      </c>
      <c r="V82" s="68" t="n">
        <v>0</v>
      </c>
      <c r="W82" s="68" t="n">
        <v>0</v>
      </c>
      <c r="X82" s="68" t="n">
        <v>0</v>
      </c>
      <c r="Y82" s="68" t="n">
        <v>0</v>
      </c>
      <c r="Z82" s="68" t="n">
        <v>0</v>
      </c>
      <c r="AA82" s="68" t="n">
        <v>0</v>
      </c>
      <c r="AB82" s="140" t="n">
        <v>1</v>
      </c>
      <c r="AC82" s="68" t="n">
        <v>0</v>
      </c>
      <c r="AD82" s="68" t="n">
        <v>0</v>
      </c>
      <c r="AE82" s="68" t="n">
        <v>0</v>
      </c>
      <c r="AF82" s="68" t="n">
        <v>0</v>
      </c>
      <c r="AG82" s="68" t="n">
        <v>1</v>
      </c>
      <c r="AH82" s="68" t="n">
        <v>0</v>
      </c>
      <c r="AI82" s="67" t="n">
        <v>0</v>
      </c>
      <c r="AJ82" s="140" t="n">
        <v>1</v>
      </c>
      <c r="AK82" s="140" t="inlineStr">
        <is>
          <t>none_reported</t>
        </is>
      </c>
      <c r="AL82" s="67" t="inlineStr">
        <is>
          <t>Clasificación ASD vs control integrando AASP (sensory behavior) + neuroimagen + metilación (OXTR/AVPR). Evaluaron varios algoritmos; el modelo final reportado usa XGBoost (otros probados: RF/SVM/LR).</t>
        </is>
      </c>
      <c r="AM82" s="68" t="inlineStr">
        <is>
          <t>RB</t>
        </is>
      </c>
      <c r="AN82" s="68" t="inlineStr">
        <is>
          <t>Tomado completo desde archivo RB según asignación</t>
        </is>
      </c>
      <c r="AO82" s="68" t="n">
        <v>0</v>
      </c>
      <c r="AP82" s="68" t="n">
        <v>0</v>
      </c>
      <c r="AQ82" s="68" t="n">
        <v>0</v>
      </c>
      <c r="AR82" s="68" t="n">
        <v>0</v>
      </c>
      <c r="AS82" s="68" t="n">
        <v>0</v>
      </c>
      <c r="AT82" s="68" t="n">
        <v>0</v>
      </c>
      <c r="AU82" s="68" t="n">
        <v>0</v>
      </c>
      <c r="AV82" s="68" t="n">
        <v>0</v>
      </c>
      <c r="AW82" s="67" t="inlineStr">
        <is>
          <t>finalized_from_available_evidence</t>
        </is>
      </c>
      <c r="AX82" s="68" t="inlineStr">
        <is>
          <t>0 means no reported evidence in title/abstract/notes/coding; it is not proof of true absence.</t>
        </is>
      </c>
    </row>
    <row r="83" ht="28" customHeight="1">
      <c r="A83" s="138" t="n">
        <v>82</v>
      </c>
      <c r="B83" s="138" t="n">
        <v>88</v>
      </c>
      <c r="C83" s="68" t="inlineStr">
        <is>
          <t>Revisor A</t>
        </is>
      </c>
      <c r="D83" s="68" t="inlineStr">
        <is>
          <t>RA</t>
        </is>
      </c>
      <c r="E83" s="138" t="n">
        <v>2022</v>
      </c>
      <c r="F83" s="68" t="inlineStr">
        <is>
          <t>Señales fisiológicas</t>
        </is>
      </c>
      <c r="G83" s="68" t="inlineStr">
        <is>
          <t>Deep Learning</t>
        </is>
      </c>
      <c r="H83" s="68" t="inlineStr">
        <is>
          <t>https://doi.org/10.1016/j.bpsc.2021.03.015</t>
        </is>
      </c>
      <c r="I83" s="67" t="inlineStr">
        <is>
          <t>Facial Emotions Are Accurately Encoded in the Neural Signal of Those With Autism Spectrum Disorder: A Deep Learning Approach</t>
        </is>
      </c>
      <c r="J83" s="68"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s="68" t="inlineStr">
        <is>
          <t>Supervised</t>
        </is>
      </c>
      <c r="L83" s="68" t="inlineStr">
        <is>
          <t>CNN</t>
        </is>
      </c>
      <c r="M83" s="68" t="inlineStr">
        <is>
          <t>Classification (ASD vs control / multi-class)</t>
        </is>
      </c>
      <c r="N83" s="68" t="inlineStr">
        <is>
          <t>Monitoring/intervention</t>
        </is>
      </c>
      <c r="O83" s="68" t="inlineStr">
        <is>
          <t>Medium</t>
        </is>
      </c>
      <c r="P83" s="68" t="n">
        <v>0</v>
      </c>
      <c r="Q83" s="68" t="n">
        <v>1</v>
      </c>
      <c r="R83" s="68" t="n">
        <v>0</v>
      </c>
      <c r="S83" s="68" t="n">
        <v>0</v>
      </c>
      <c r="T83" s="68" t="n">
        <v>0</v>
      </c>
      <c r="U83" s="68" t="n">
        <v>0</v>
      </c>
      <c r="V83" s="68" t="n">
        <v>0</v>
      </c>
      <c r="W83" s="68" t="n">
        <v>0</v>
      </c>
      <c r="X83" s="68" t="n">
        <v>0</v>
      </c>
      <c r="Y83" s="68" t="n">
        <v>0</v>
      </c>
      <c r="Z83" s="68" t="n">
        <v>0</v>
      </c>
      <c r="AA83" s="68" t="n">
        <v>1</v>
      </c>
      <c r="AB83" s="140" t="n">
        <v>0</v>
      </c>
      <c r="AC83" s="68" t="n">
        <v>1</v>
      </c>
      <c r="AD83" s="68" t="n">
        <v>1</v>
      </c>
      <c r="AE83" s="68" t="n">
        <v>0</v>
      </c>
      <c r="AF83" s="68" t="n">
        <v>0</v>
      </c>
      <c r="AG83" s="68" t="n">
        <v>0</v>
      </c>
      <c r="AH83" s="68" t="n">
        <v>1</v>
      </c>
      <c r="AI83" s="67" t="n"/>
      <c r="AJ83" s="140" t="n"/>
      <c r="AK83" s="140" t="inlineStr">
        <is>
          <t>external_validation; explainability_or_interpretability</t>
        </is>
      </c>
      <c r="AL83" s="67" t="n"/>
      <c r="AM83" s="68" t="inlineStr">
        <is>
          <t>RA</t>
        </is>
      </c>
      <c r="AN83" s="68" t="inlineStr">
        <is>
          <t>Tomado completo desde archivo RA según asignación</t>
        </is>
      </c>
      <c r="AO83" s="68" t="n">
        <v>0</v>
      </c>
      <c r="AP83" s="68" t="n">
        <v>0</v>
      </c>
      <c r="AQ83" s="68" t="n">
        <v>0</v>
      </c>
      <c r="AR83" s="68" t="n">
        <v>0</v>
      </c>
      <c r="AS83" s="68" t="n">
        <v>0</v>
      </c>
      <c r="AT83" s="68" t="n">
        <v>0</v>
      </c>
      <c r="AU83" s="68" t="n">
        <v>1</v>
      </c>
      <c r="AV83" s="68" t="n">
        <v>0</v>
      </c>
      <c r="AW83" s="67" t="inlineStr">
        <is>
          <t>finalized_from_available_evidence</t>
        </is>
      </c>
      <c r="AX83" s="68" t="inlineStr">
        <is>
          <t>0 means no reported evidence in title/abstract/notes/coding; it is not proof of true absence.</t>
        </is>
      </c>
    </row>
    <row r="84" ht="28" customHeight="1">
      <c r="A84" s="138" t="n">
        <v>83</v>
      </c>
      <c r="B84" s="138" t="n">
        <v>89</v>
      </c>
      <c r="C84" s="68" t="inlineStr">
        <is>
          <t>Revisor B</t>
        </is>
      </c>
      <c r="D84" s="68" t="n"/>
      <c r="E84" s="138" t="n">
        <v>2018</v>
      </c>
      <c r="F84" s="68" t="inlineStr">
        <is>
          <t>Imagen</t>
        </is>
      </c>
      <c r="G84" s="68" t="inlineStr">
        <is>
          <t>Machine Learning</t>
        </is>
      </c>
      <c r="H84" s="68" t="inlineStr">
        <is>
          <t>https://doi.org/10.1055/s-0038-1626727</t>
        </is>
      </c>
      <c r="I84" s="67" t="inlineStr">
        <is>
          <t>Feasibility Testing of a Wearable Behavioral Aid for Social Learning in Children with Autism</t>
        </is>
      </c>
      <c r="J84" s="68"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s="68" t="inlineStr">
        <is>
          <t>Supervised</t>
        </is>
      </c>
      <c r="L84" s="68" t="inlineStr">
        <is>
          <t>Logistic Regression</t>
        </is>
      </c>
      <c r="M84" s="68" t="inlineStr">
        <is>
          <t>Classification (ASD vs control / multi-class)</t>
        </is>
      </c>
      <c r="N84" s="68" t="inlineStr">
        <is>
          <t>Monitoring/intervention</t>
        </is>
      </c>
      <c r="O84" s="68" t="inlineStr">
        <is>
          <t>high</t>
        </is>
      </c>
      <c r="P84" s="68" t="n">
        <v>0</v>
      </c>
      <c r="Q84" s="68" t="n">
        <v>0</v>
      </c>
      <c r="R84" s="68" t="n">
        <v>0</v>
      </c>
      <c r="S84" s="68" t="n">
        <v>0</v>
      </c>
      <c r="T84" s="68" t="n">
        <v>0</v>
      </c>
      <c r="U84" s="68" t="n">
        <v>0</v>
      </c>
      <c r="V84" s="68" t="n">
        <v>1</v>
      </c>
      <c r="W84" s="68" t="n">
        <v>0</v>
      </c>
      <c r="X84" s="68" t="n">
        <v>0</v>
      </c>
      <c r="Y84" s="68" t="n">
        <v>0</v>
      </c>
      <c r="Z84" s="68" t="n">
        <v>0</v>
      </c>
      <c r="AA84" s="68" t="n">
        <v>0</v>
      </c>
      <c r="AB84" s="140" t="n">
        <v>1</v>
      </c>
      <c r="AC84" s="68" t="n">
        <v>0</v>
      </c>
      <c r="AD84" s="68" t="n">
        <v>0</v>
      </c>
      <c r="AE84" s="68" t="n">
        <v>0</v>
      </c>
      <c r="AF84" s="68" t="n">
        <v>0</v>
      </c>
      <c r="AG84" s="68" t="n">
        <v>1</v>
      </c>
      <c r="AH84" s="68" t="n">
        <v>1</v>
      </c>
      <c r="AI84" s="67" t="n">
        <v>1</v>
      </c>
      <c r="AJ84" s="140" t="n">
        <v>0</v>
      </c>
      <c r="AK84" s="140" t="inlineStr">
        <is>
          <t>none_reported</t>
        </is>
      </c>
      <c r="AL84" s="67" t="inlineStr">
        <is>
          <t>Clasificación ASD vs NC usando matrices de confusión de reconocimiento de emociones; el sistema (Google Glass) da ‘emotion labeling’, pero el clasificador principal para inferir ASD/NC es logistic regression</t>
        </is>
      </c>
      <c r="AM84" s="68" t="inlineStr">
        <is>
          <t>RB</t>
        </is>
      </c>
      <c r="AN84" s="68" t="inlineStr">
        <is>
          <t>Tomado completo desde archivo RB según asignación</t>
        </is>
      </c>
      <c r="AO84" s="68" t="n">
        <v>0</v>
      </c>
      <c r="AP84" s="68" t="n">
        <v>0</v>
      </c>
      <c r="AQ84" s="68" t="n">
        <v>0</v>
      </c>
      <c r="AR84" s="68" t="n">
        <v>0</v>
      </c>
      <c r="AS84" s="68" t="n">
        <v>0</v>
      </c>
      <c r="AT84" s="68" t="n">
        <v>0</v>
      </c>
      <c r="AU84" s="68" t="n">
        <v>0</v>
      </c>
      <c r="AV84" s="68" t="n">
        <v>0</v>
      </c>
      <c r="AW84" s="67" t="inlineStr">
        <is>
          <t>finalized_from_available_evidence</t>
        </is>
      </c>
      <c r="AX84" s="68" t="inlineStr">
        <is>
          <t>0 means no reported evidence in title/abstract/notes/coding; it is not proof of true absence.</t>
        </is>
      </c>
    </row>
    <row r="85" ht="28" customHeight="1">
      <c r="A85" s="138" t="n">
        <v>84</v>
      </c>
      <c r="B85" s="138" t="n">
        <v>90</v>
      </c>
      <c r="C85" s="68" t="inlineStr">
        <is>
          <t>Revisor B</t>
        </is>
      </c>
      <c r="D85" s="68" t="n"/>
      <c r="E85" s="138" t="n">
        <v>2023</v>
      </c>
      <c r="F85" s="68" t="inlineStr">
        <is>
          <t>No especificado</t>
        </is>
      </c>
      <c r="G85" s="68" t="inlineStr">
        <is>
          <t>Machine Learning</t>
        </is>
      </c>
      <c r="H85" s="68" t="inlineStr">
        <is>
          <t>https://doi.org/10.1109/ACCESS.2023.3302903</t>
        </is>
      </c>
      <c r="I85" s="67" t="inlineStr">
        <is>
          <t>Handwriting-Based ADHD Detection for Children Having ASD Using Machine Learning Approaches</t>
        </is>
      </c>
      <c r="J85" s="68"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s="68" t="inlineStr">
        <is>
          <t>Supervised</t>
        </is>
      </c>
      <c r="L85" s="68" t="inlineStr">
        <is>
          <t>Random Forest</t>
        </is>
      </c>
      <c r="M85" s="68" t="inlineStr">
        <is>
          <t>Classification (binary/multi-class; incl. ASD vs control)/ multi-class)</t>
        </is>
      </c>
      <c r="N85" s="68" t="inlineStr">
        <is>
          <t>diagnosis</t>
        </is>
      </c>
      <c r="O85" s="68" t="inlineStr">
        <is>
          <t>high</t>
        </is>
      </c>
      <c r="P85" s="68" t="n">
        <v>1</v>
      </c>
      <c r="Q85" s="68" t="n">
        <v>0</v>
      </c>
      <c r="R85" s="68" t="n">
        <v>0</v>
      </c>
      <c r="S85" s="68" t="n">
        <v>0</v>
      </c>
      <c r="T85" s="68" t="n">
        <v>0</v>
      </c>
      <c r="U85" s="68" t="n">
        <v>0</v>
      </c>
      <c r="V85" s="68" t="n">
        <v>0</v>
      </c>
      <c r="W85" s="68" t="n">
        <v>0</v>
      </c>
      <c r="X85" s="68" t="n">
        <v>0</v>
      </c>
      <c r="Y85" s="68" t="n">
        <v>1</v>
      </c>
      <c r="Z85" s="68" t="n">
        <v>1</v>
      </c>
      <c r="AA85" s="68" t="n">
        <v>0</v>
      </c>
      <c r="AB85" s="140" t="n">
        <v>0</v>
      </c>
      <c r="AC85" s="68" t="n">
        <v>0</v>
      </c>
      <c r="AD85" s="68" t="n">
        <v>1</v>
      </c>
      <c r="AE85" s="68" t="n">
        <v>0</v>
      </c>
      <c r="AF85" s="68" t="n">
        <v>0</v>
      </c>
      <c r="AG85" s="68" t="n">
        <v>1</v>
      </c>
      <c r="AH85" s="68" t="n">
        <v>1</v>
      </c>
      <c r="AI85" s="67" t="n">
        <v>0</v>
      </c>
      <c r="AJ85" s="140" t="n">
        <v>0</v>
      </c>
      <c r="AK85" s="140" t="inlineStr">
        <is>
          <t>explainability_or_interpretability; internal_validation_only</t>
        </is>
      </c>
      <c r="AL85" s="67" t="inlineStr">
        <is>
          <t>Target is ADHD with coexisting ASD vs healthy (not ASD diagnosis). RF best on periodic lines task.</t>
        </is>
      </c>
      <c r="AM85" s="68" t="inlineStr">
        <is>
          <t>RB</t>
        </is>
      </c>
      <c r="AN85" s="68" t="inlineStr">
        <is>
          <t>Tomado completo desde archivo RB según asignación</t>
        </is>
      </c>
      <c r="AO85" s="68" t="n">
        <v>0</v>
      </c>
      <c r="AP85" s="68" t="n">
        <v>0</v>
      </c>
      <c r="AQ85" s="68" t="n">
        <v>0</v>
      </c>
      <c r="AR85" s="68" t="n">
        <v>1</v>
      </c>
      <c r="AS85" s="68" t="n">
        <v>0</v>
      </c>
      <c r="AT85" s="68" t="n">
        <v>0</v>
      </c>
      <c r="AU85" s="68" t="n">
        <v>1</v>
      </c>
      <c r="AV85" s="68" t="n">
        <v>0</v>
      </c>
      <c r="AW85" s="67" t="inlineStr">
        <is>
          <t>finalized_from_available_evidence</t>
        </is>
      </c>
      <c r="AX85" s="68" t="inlineStr">
        <is>
          <t>0 means no reported evidence in title/abstract/notes/coding; it is not proof of true absence.</t>
        </is>
      </c>
    </row>
    <row r="86" ht="28" customHeight="1">
      <c r="A86" s="138" t="n">
        <v>85</v>
      </c>
      <c r="B86" s="138" t="n">
        <v>91</v>
      </c>
      <c r="C86" s="68" t="inlineStr">
        <is>
          <t>Revisor B</t>
        </is>
      </c>
      <c r="D86" s="68" t="n"/>
      <c r="E86" s="138" t="n">
        <v>2022</v>
      </c>
      <c r="F86" s="68" t="inlineStr">
        <is>
          <t>No especificado</t>
        </is>
      </c>
      <c r="G86" s="68" t="inlineStr">
        <is>
          <t>Deep Learning</t>
        </is>
      </c>
      <c r="H86" s="68" t="inlineStr">
        <is>
          <t>https://doi.org/10.1007/978-3-031-09342-5_11</t>
        </is>
      </c>
      <c r="I86" s="67" t="inlineStr">
        <is>
          <t>Integrating Graph Convolutional Networks (GCNNs) and Long Short-Term Memory (LSTM) for Efficient Diagnosis of Autism</t>
        </is>
      </c>
      <c r="J86" s="68"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s="68" t="inlineStr">
        <is>
          <t>Supervised</t>
        </is>
      </c>
      <c r="L86" s="68" t="inlineStr">
        <is>
          <t>Other</t>
        </is>
      </c>
      <c r="M86" s="68" t="inlineStr">
        <is>
          <t>Classification (binary/multi-class; incl. ASD vs control)/ multi-class)</t>
        </is>
      </c>
      <c r="N86" s="68" t="inlineStr">
        <is>
          <t>diagnosis</t>
        </is>
      </c>
      <c r="O86" s="68" t="inlineStr">
        <is>
          <t>high</t>
        </is>
      </c>
      <c r="P86" s="68" t="n">
        <v>1</v>
      </c>
      <c r="Q86" s="68" t="n">
        <v>0</v>
      </c>
      <c r="R86" s="68" t="n">
        <v>0</v>
      </c>
      <c r="S86" s="68" t="n">
        <v>0</v>
      </c>
      <c r="T86" s="68" t="n">
        <v>0</v>
      </c>
      <c r="U86" s="68" t="n">
        <v>0</v>
      </c>
      <c r="V86" s="68" t="n">
        <v>0</v>
      </c>
      <c r="W86" s="68" t="n">
        <v>0</v>
      </c>
      <c r="X86" s="68" t="n">
        <v>0</v>
      </c>
      <c r="Y86" s="68" t="n">
        <v>1</v>
      </c>
      <c r="Z86" s="68" t="n">
        <v>0</v>
      </c>
      <c r="AA86" s="68" t="n">
        <v>0</v>
      </c>
      <c r="AB86" s="140" t="n">
        <v>1</v>
      </c>
      <c r="AC86" s="68" t="n">
        <v>0</v>
      </c>
      <c r="AD86" s="68" t="n">
        <v>0</v>
      </c>
      <c r="AE86" s="68" t="n">
        <v>0</v>
      </c>
      <c r="AF86" s="68" t="n">
        <v>0</v>
      </c>
      <c r="AG86" s="68" t="n">
        <v>0</v>
      </c>
      <c r="AH86" s="68" t="n">
        <v>1</v>
      </c>
      <c r="AI86" s="67" t="n">
        <v>0</v>
      </c>
      <c r="AJ86" s="140" t="n">
        <v>0</v>
      </c>
      <c r="AK86" s="140" t="inlineStr">
        <is>
          <t>multisite_dataset_broad</t>
        </is>
      </c>
      <c r="AL86" s="67" t="inlineStr">
        <is>
          <t>Hybrid GCNN + LSTM on ABIDE fMRI; mapped to Other because GNN not in algorithm list.</t>
        </is>
      </c>
      <c r="AM86" s="68" t="inlineStr">
        <is>
          <t>RB</t>
        </is>
      </c>
      <c r="AN86" s="68" t="inlineStr">
        <is>
          <t>Tomado completo desde archivo RB según asignación</t>
        </is>
      </c>
      <c r="AO86" s="68" t="n">
        <v>0</v>
      </c>
      <c r="AP86" s="68" t="n">
        <v>0</v>
      </c>
      <c r="AQ86" s="68" t="n">
        <v>1</v>
      </c>
      <c r="AR86" s="68" t="n">
        <v>0</v>
      </c>
      <c r="AS86" s="68" t="n">
        <v>0</v>
      </c>
      <c r="AT86" s="68" t="n">
        <v>0</v>
      </c>
      <c r="AU86" s="68" t="n">
        <v>0</v>
      </c>
      <c r="AV86" s="68" t="n">
        <v>0</v>
      </c>
      <c r="AW86" s="67" t="inlineStr">
        <is>
          <t>finalized_from_available_evidence</t>
        </is>
      </c>
      <c r="AX86" s="68" t="inlineStr">
        <is>
          <t>0 means no reported evidence in title/abstract/notes/coding; it is not proof of true absence.</t>
        </is>
      </c>
    </row>
    <row r="87" ht="28" customHeight="1">
      <c r="A87" s="138" t="n">
        <v>86</v>
      </c>
      <c r="B87" s="138" t="n">
        <v>92</v>
      </c>
      <c r="C87" s="68" t="inlineStr">
        <is>
          <t>Revisor A</t>
        </is>
      </c>
      <c r="D87" s="68" t="inlineStr">
        <is>
          <t>RA</t>
        </is>
      </c>
      <c r="E87" s="138" t="n">
        <v>2025</v>
      </c>
      <c r="F87" s="68" t="inlineStr">
        <is>
          <t>Señales fisiológicas</t>
        </is>
      </c>
      <c r="G87" s="68" t="inlineStr">
        <is>
          <t>Deep Learning</t>
        </is>
      </c>
      <c r="H87" s="68" t="inlineStr">
        <is>
          <t>https://doi.org/10.1016/j.bspc.2024.107466</t>
        </is>
      </c>
      <c r="I87" s="67" t="inlineStr">
        <is>
          <t>Learning discriminative functional connectivity networks for identifying Autism spectrum disorder</t>
        </is>
      </c>
      <c r="J87" s="68"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s="68" t="inlineStr">
        <is>
          <t>Supervised</t>
        </is>
      </c>
      <c r="L87" s="68" t="inlineStr">
        <is>
          <t>Other / Not clear</t>
        </is>
      </c>
      <c r="M87" s="68" t="inlineStr">
        <is>
          <t>Classification (ASD vs control / multi-class)</t>
        </is>
      </c>
      <c r="N87" s="68" t="inlineStr">
        <is>
          <t>Diagnosis</t>
        </is>
      </c>
      <c r="O87" s="68" t="inlineStr">
        <is>
          <t>Medium</t>
        </is>
      </c>
      <c r="P87" s="68" t="n">
        <v>1</v>
      </c>
      <c r="Q87" s="68" t="n">
        <v>0</v>
      </c>
      <c r="R87" s="68" t="n">
        <v>0</v>
      </c>
      <c r="S87" s="68" t="n">
        <v>0</v>
      </c>
      <c r="T87" s="68" t="n">
        <v>0</v>
      </c>
      <c r="U87" s="68" t="n">
        <v>0</v>
      </c>
      <c r="V87" s="68" t="n">
        <v>0</v>
      </c>
      <c r="W87" s="68" t="n">
        <v>0</v>
      </c>
      <c r="X87" s="68" t="n">
        <v>0</v>
      </c>
      <c r="Y87" s="68" t="n">
        <v>1</v>
      </c>
      <c r="Z87" s="68" t="n">
        <v>0</v>
      </c>
      <c r="AA87" s="68" t="n">
        <v>0</v>
      </c>
      <c r="AB87" s="140" t="n">
        <v>1</v>
      </c>
      <c r="AC87" s="68" t="n">
        <v>0</v>
      </c>
      <c r="AD87" s="68" t="n">
        <v>0</v>
      </c>
      <c r="AE87" s="68" t="n">
        <v>0</v>
      </c>
      <c r="AF87" s="68" t="n">
        <v>0</v>
      </c>
      <c r="AG87" s="68" t="n">
        <v>1</v>
      </c>
      <c r="AH87" s="68" t="n">
        <v>1</v>
      </c>
      <c r="AI87" s="67" t="n"/>
      <c r="AJ87" s="140" t="n"/>
      <c r="AK87" s="140" t="inlineStr">
        <is>
          <t>multisite_dataset_broad</t>
        </is>
      </c>
      <c r="AL87" s="67" t="inlineStr">
        <is>
          <t>Algoritmo principal no explícito o fuera del codebook; Confirmar algoritmo principal en full-text</t>
        </is>
      </c>
      <c r="AM87" s="68" t="inlineStr">
        <is>
          <t>RA</t>
        </is>
      </c>
      <c r="AN87" s="68" t="inlineStr">
        <is>
          <t>Tomado completo desde archivo RA según asignación</t>
        </is>
      </c>
      <c r="AO87" s="68" t="n">
        <v>0</v>
      </c>
      <c r="AP87" s="68" t="n">
        <v>0</v>
      </c>
      <c r="AQ87" s="68" t="n">
        <v>1</v>
      </c>
      <c r="AR87" s="68" t="n">
        <v>0</v>
      </c>
      <c r="AS87" s="68" t="n">
        <v>0</v>
      </c>
      <c r="AT87" s="68" t="n">
        <v>0</v>
      </c>
      <c r="AU87" s="68" t="n">
        <v>0</v>
      </c>
      <c r="AV87" s="68" t="n">
        <v>0</v>
      </c>
      <c r="AW87" s="67" t="inlineStr">
        <is>
          <t>finalized_from_available_evidence</t>
        </is>
      </c>
      <c r="AX87" s="68" t="inlineStr">
        <is>
          <t>0 means no reported evidence in title/abstract/notes/coding; it is not proof of true absence.</t>
        </is>
      </c>
    </row>
    <row r="88" ht="28" customHeight="1">
      <c r="A88" s="138" t="n">
        <v>87</v>
      </c>
      <c r="B88" s="138" t="n">
        <v>94</v>
      </c>
      <c r="C88" s="68" t="inlineStr">
        <is>
          <t>Revisor A</t>
        </is>
      </c>
      <c r="D88" s="68" t="inlineStr">
        <is>
          <t>RA</t>
        </is>
      </c>
      <c r="E88" s="138" t="n">
        <v>2023</v>
      </c>
      <c r="F88" s="68" t="inlineStr">
        <is>
          <t>No especificado</t>
        </is>
      </c>
      <c r="G88" s="68" t="inlineStr">
        <is>
          <t>Deep Learning</t>
        </is>
      </c>
      <c r="H88" s="68" t="inlineStr">
        <is>
          <t>https://doi.org/10.1016/j.ibmed.2023.100102</t>
        </is>
      </c>
      <c r="I88" s="67" t="inlineStr">
        <is>
          <t>Optimizing a de novo artificial intelligence-based medical device under a predetermined change control plan: Improved ability to detect or rule out pediatric autism</t>
        </is>
      </c>
      <c r="J88" s="6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s="68" t="inlineStr">
        <is>
          <t>Supervised</t>
        </is>
      </c>
      <c r="L88" s="68" t="inlineStr">
        <is>
          <t>Other / Not clear</t>
        </is>
      </c>
      <c r="M88" s="68" t="inlineStr">
        <is>
          <t>Classification (ASD vs control / multi-class)</t>
        </is>
      </c>
      <c r="N88" s="68" t="inlineStr">
        <is>
          <t>Screening</t>
        </is>
      </c>
      <c r="O88" s="68" t="inlineStr">
        <is>
          <t>Medium</t>
        </is>
      </c>
      <c r="P88" s="68" t="n">
        <v>0</v>
      </c>
      <c r="Q88" s="68" t="n">
        <v>0</v>
      </c>
      <c r="R88" s="68" t="n">
        <v>0</v>
      </c>
      <c r="S88" s="68" t="n">
        <v>0</v>
      </c>
      <c r="T88" s="68" t="n">
        <v>1</v>
      </c>
      <c r="U88" s="68" t="n">
        <v>0</v>
      </c>
      <c r="V88" s="68" t="n">
        <v>0</v>
      </c>
      <c r="W88" s="68" t="n">
        <v>0</v>
      </c>
      <c r="X88" s="68" t="n">
        <v>1</v>
      </c>
      <c r="Y88" s="68" t="n">
        <v>0</v>
      </c>
      <c r="Z88" s="68" t="n">
        <v>0</v>
      </c>
      <c r="AA88" s="68" t="n">
        <v>0</v>
      </c>
      <c r="AB88" s="140" t="n">
        <v>1</v>
      </c>
      <c r="AC88" s="68" t="n">
        <v>0</v>
      </c>
      <c r="AD88" s="68" t="n">
        <v>0</v>
      </c>
      <c r="AE88" s="68" t="n">
        <v>0</v>
      </c>
      <c r="AF88" s="68" t="n">
        <v>0</v>
      </c>
      <c r="AG88" s="68" t="n">
        <v>1</v>
      </c>
      <c r="AH88" s="68" t="n">
        <v>1</v>
      </c>
      <c r="AI88" s="67" t="n"/>
      <c r="AJ88" s="140" t="n"/>
      <c r="AK88" s="140" t="inlineStr">
        <is>
          <t>internal_validation_only</t>
        </is>
      </c>
      <c r="AL88" s="67" t="inlineStr">
        <is>
          <t>Algoritmo principal no explícito o fuera del codebook; Confirmar algoritmo principal en full-text</t>
        </is>
      </c>
      <c r="AM88" s="68" t="inlineStr">
        <is>
          <t>RA</t>
        </is>
      </c>
      <c r="AN88" s="68" t="inlineStr">
        <is>
          <t>Tomado completo desde archivo RA según asignación</t>
        </is>
      </c>
      <c r="AO88" s="68" t="n">
        <v>0</v>
      </c>
      <c r="AP88" s="68" t="n">
        <v>0</v>
      </c>
      <c r="AQ88" s="68" t="n">
        <v>0</v>
      </c>
      <c r="AR88" s="68" t="n">
        <v>1</v>
      </c>
      <c r="AS88" s="68" t="n">
        <v>0</v>
      </c>
      <c r="AT88" s="68" t="n">
        <v>0</v>
      </c>
      <c r="AU88" s="68" t="n">
        <v>0</v>
      </c>
      <c r="AV88" s="68" t="n">
        <v>0</v>
      </c>
      <c r="AW88" s="67" t="inlineStr">
        <is>
          <t>finalized_from_available_evidence</t>
        </is>
      </c>
      <c r="AX88" s="68" t="inlineStr">
        <is>
          <t>0 means no reported evidence in title/abstract/notes/coding; it is not proof of true absence.</t>
        </is>
      </c>
    </row>
    <row r="89" ht="28" customHeight="1">
      <c r="A89" s="138" t="n">
        <v>88</v>
      </c>
      <c r="B89" s="138" t="n">
        <v>95</v>
      </c>
      <c r="C89" s="68" t="inlineStr">
        <is>
          <t>Ambos (piloto)</t>
        </is>
      </c>
      <c r="D89" s="68" t="inlineStr">
        <is>
          <t>RA</t>
        </is>
      </c>
      <c r="E89" s="138" t="n">
        <v>2024</v>
      </c>
      <c r="F89" s="68" t="inlineStr">
        <is>
          <t>Texto · NLP</t>
        </is>
      </c>
      <c r="G89" s="68" t="inlineStr">
        <is>
          <t>Deep Learning</t>
        </is>
      </c>
      <c r="H89" s="68" t="inlineStr">
        <is>
          <t>https://doi.org/10.2196/54706</t>
        </is>
      </c>
      <c r="I89" s="67" t="inlineStr">
        <is>
          <t>Physician Versus Large Language Model Chatbot Responses to Web-Based Questions From Autistic Patients in Chinese: Cross-Sectional Comparative Analysis</t>
        </is>
      </c>
      <c r="J89" s="68"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s="68" t="inlineStr">
        <is>
          <t>Supervised</t>
        </is>
      </c>
      <c r="L89" s="68" t="inlineStr">
        <is>
          <t>Transformer</t>
        </is>
      </c>
      <c r="M89" s="68" t="inlineStr">
        <is>
          <t>Other / Not clear</t>
        </is>
      </c>
      <c r="N89" s="68" t="inlineStr">
        <is>
          <t>Monitoring/intervention</t>
        </is>
      </c>
      <c r="O89" s="68" t="inlineStr">
        <is>
          <t>High</t>
        </is>
      </c>
      <c r="P89" s="68" t="n">
        <v>0</v>
      </c>
      <c r="Q89" s="68" t="n">
        <v>0</v>
      </c>
      <c r="R89" s="68" t="n">
        <v>0</v>
      </c>
      <c r="S89" s="68" t="n">
        <v>0</v>
      </c>
      <c r="T89" s="68" t="n">
        <v>1</v>
      </c>
      <c r="U89" s="68" t="n">
        <v>0</v>
      </c>
      <c r="V89" s="68" t="n">
        <v>0</v>
      </c>
      <c r="W89" s="68" t="n">
        <v>0</v>
      </c>
      <c r="X89" s="68" t="n">
        <v>0</v>
      </c>
      <c r="Y89" s="68" t="n">
        <v>0</v>
      </c>
      <c r="Z89" s="68" t="n">
        <v>0</v>
      </c>
      <c r="AA89" s="68" t="n">
        <v>0</v>
      </c>
      <c r="AB89" s="140" t="n">
        <v>1</v>
      </c>
      <c r="AC89" s="68" t="n">
        <v>0</v>
      </c>
      <c r="AD89" s="68" t="n">
        <v>0</v>
      </c>
      <c r="AE89" s="68" t="n">
        <v>0</v>
      </c>
      <c r="AF89" s="68" t="n">
        <v>0</v>
      </c>
      <c r="AG89" s="68" t="n">
        <v>1</v>
      </c>
      <c r="AH89" s="68" t="n">
        <v>1</v>
      </c>
      <c r="AI89" s="67" t="inlineStr">
        <is>
          <t>text / NLP</t>
        </is>
      </c>
      <c r="AJ89" s="140" t="n"/>
      <c r="AK89" s="140" t="inlineStr">
        <is>
          <t>none_reported</t>
        </is>
      </c>
      <c r="AL89" s="67" t="inlineStr">
        <is>
          <t>Compara respuestas de médicos vs LLMs a preguntas web; no mapea claramente a una etapa clínica RQ1.</t>
        </is>
      </c>
      <c r="AM89" s="68" t="inlineStr">
        <is>
          <t>RA</t>
        </is>
      </c>
      <c r="AN89" s="68" t="inlineStr">
        <is>
          <t>Tomado completo desde archivo RA según asignación</t>
        </is>
      </c>
      <c r="AO89" s="68" t="n">
        <v>0</v>
      </c>
      <c r="AP89" s="68" t="n">
        <v>0</v>
      </c>
      <c r="AQ89" s="68" t="n">
        <v>0</v>
      </c>
      <c r="AR89" s="68" t="n">
        <v>0</v>
      </c>
      <c r="AS89" s="68" t="n">
        <v>0</v>
      </c>
      <c r="AT89" s="68" t="n">
        <v>0</v>
      </c>
      <c r="AU89" s="68" t="n">
        <v>0</v>
      </c>
      <c r="AV89" s="68" t="n">
        <v>0</v>
      </c>
      <c r="AW89" s="67" t="inlineStr">
        <is>
          <t>finalized_from_available_evidence</t>
        </is>
      </c>
      <c r="AX89" s="68" t="inlineStr">
        <is>
          <t>0 means no reported evidence in title/abstract/notes/coding; it is not proof of true absence.</t>
        </is>
      </c>
    </row>
    <row r="90" ht="28" customHeight="1">
      <c r="A90" s="138" t="n">
        <v>89</v>
      </c>
      <c r="B90" s="138" t="n">
        <v>96</v>
      </c>
      <c r="C90" s="68" t="inlineStr">
        <is>
          <t>Revisor B</t>
        </is>
      </c>
      <c r="D90" s="68" t="n"/>
      <c r="E90" s="138" t="n">
        <v>2019</v>
      </c>
      <c r="F90" s="68" t="inlineStr">
        <is>
          <t>No especificado</t>
        </is>
      </c>
      <c r="G90" s="68" t="inlineStr">
        <is>
          <t>Híbrido</t>
        </is>
      </c>
      <c r="H90" s="68" t="inlineStr">
        <is>
          <t>https://doi.org/10.1016/j.envres.2018.12.061</t>
        </is>
      </c>
      <c r="I90" s="67" t="inlineStr">
        <is>
          <t>Polychlorinated biphenyls influence on autism spectrum disorder risk in the MARBLES cohort</t>
        </is>
      </c>
      <c r="J90" s="68"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s="68" t="inlineStr">
        <is>
          <t>Other</t>
        </is>
      </c>
      <c r="L90" s="68" t="inlineStr">
        <is>
          <t>Logistic Regression</t>
        </is>
      </c>
      <c r="M90" s="68" t="inlineStr">
        <is>
          <t>Other</t>
        </is>
      </c>
      <c r="N90" s="68" t="inlineStr">
        <is>
          <t>Prognosis</t>
        </is>
      </c>
      <c r="O90" s="68" t="inlineStr">
        <is>
          <t>high</t>
        </is>
      </c>
      <c r="P90" s="68" t="n">
        <v>0</v>
      </c>
      <c r="Q90" s="68" t="n">
        <v>0</v>
      </c>
      <c r="R90" s="68" t="n">
        <v>1</v>
      </c>
      <c r="S90" s="68" t="n">
        <v>0</v>
      </c>
      <c r="T90" s="68" t="n">
        <v>1</v>
      </c>
      <c r="U90" s="68" t="n">
        <v>0</v>
      </c>
      <c r="V90" s="68" t="n">
        <v>0</v>
      </c>
      <c r="W90" s="68" t="n">
        <v>0</v>
      </c>
      <c r="X90" s="68" t="n">
        <v>1</v>
      </c>
      <c r="Y90" s="68" t="n">
        <v>1</v>
      </c>
      <c r="Z90" s="68" t="n">
        <v>0</v>
      </c>
      <c r="AA90" s="68" t="n">
        <v>0</v>
      </c>
      <c r="AB90" s="140" t="n">
        <v>1</v>
      </c>
      <c r="AC90" s="68" t="n">
        <v>0</v>
      </c>
      <c r="AD90" s="68" t="n">
        <v>0</v>
      </c>
      <c r="AE90" s="68" t="n">
        <v>0</v>
      </c>
      <c r="AF90" s="68" t="n">
        <v>1</v>
      </c>
      <c r="AG90" s="68" t="n">
        <v>0</v>
      </c>
      <c r="AH90" s="68" t="n">
        <v>2</v>
      </c>
      <c r="AI90" s="67" t="n">
        <v>0</v>
      </c>
      <c r="AJ90" s="140" t="n">
        <v>1</v>
      </c>
      <c r="AK90" s="140" t="inlineStr">
        <is>
          <t>multisource_integration</t>
        </is>
      </c>
      <c r="AL90" s="67" t="inlineStr">
        <is>
          <t>Epidemiologic multinomial logistic regression (not ML/AI). Outcome categories ASD / Non-TD / TD at 3 years</t>
        </is>
      </c>
      <c r="AM90" s="68" t="inlineStr">
        <is>
          <t>RB</t>
        </is>
      </c>
      <c r="AN90" s="68" t="inlineStr">
        <is>
          <t>Tomado completo desde archivo RB según asignación</t>
        </is>
      </c>
      <c r="AO90" s="68" t="n">
        <v>0</v>
      </c>
      <c r="AP90" s="68" t="n">
        <v>0</v>
      </c>
      <c r="AQ90" s="68" t="n">
        <v>0</v>
      </c>
      <c r="AR90" s="68" t="n">
        <v>0</v>
      </c>
      <c r="AS90" s="68" t="n">
        <v>0</v>
      </c>
      <c r="AT90" s="68" t="n">
        <v>0</v>
      </c>
      <c r="AU90" s="68" t="n">
        <v>0</v>
      </c>
      <c r="AV90" s="68" t="n">
        <v>1</v>
      </c>
      <c r="AW90" s="67" t="inlineStr">
        <is>
          <t>finalized_from_available_evidence</t>
        </is>
      </c>
      <c r="AX90" s="68" t="inlineStr">
        <is>
          <t>0 means no reported evidence in title/abstract/notes/coding; it is not proof of true absence.</t>
        </is>
      </c>
    </row>
    <row r="91" ht="28" customHeight="1">
      <c r="A91" s="138" t="n">
        <v>90</v>
      </c>
      <c r="B91" s="138" t="n">
        <v>97</v>
      </c>
      <c r="C91" s="68" t="inlineStr">
        <is>
          <t>Revisor B</t>
        </is>
      </c>
      <c r="D91" s="68" t="n"/>
      <c r="E91" s="138" t="n">
        <v>2020</v>
      </c>
      <c r="F91" s="68" t="inlineStr">
        <is>
          <t>Imagen</t>
        </is>
      </c>
      <c r="G91" s="68" t="inlineStr">
        <is>
          <t>Machine Learning</t>
        </is>
      </c>
      <c r="H91" s="68" t="inlineStr">
        <is>
          <t>https://doi.org/10.1109/EMBC44109.2020.9176843</t>
        </is>
      </c>
      <c r="I91" s="67" t="inlineStr">
        <is>
          <t>Predicting Core Characteristics of ASD Through Facial Emotion Recognition and Eye Tracking in Youth.</t>
        </is>
      </c>
      <c r="J91" s="68"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s="68" t="inlineStr">
        <is>
          <t>Supervised</t>
        </is>
      </c>
      <c r="L91" s="68" t="inlineStr">
        <is>
          <t>Random Forest</t>
        </is>
      </c>
      <c r="M91" s="68" t="inlineStr">
        <is>
          <t>Regression (score / severity / risk)</t>
        </is>
      </c>
      <c r="N91" s="68" t="inlineStr">
        <is>
          <t>monitoring_intervention</t>
        </is>
      </c>
      <c r="O91" s="68" t="inlineStr">
        <is>
          <t>high</t>
        </is>
      </c>
      <c r="P91" s="68" t="n">
        <v>1</v>
      </c>
      <c r="Q91" s="68" t="n">
        <v>0</v>
      </c>
      <c r="R91" s="68" t="n">
        <v>0</v>
      </c>
      <c r="S91" s="68" t="n">
        <v>1</v>
      </c>
      <c r="T91" s="68" t="n">
        <v>0</v>
      </c>
      <c r="U91" s="68" t="n">
        <v>0</v>
      </c>
      <c r="V91" s="68" t="n">
        <v>0</v>
      </c>
      <c r="W91" s="68" t="n">
        <v>0</v>
      </c>
      <c r="X91" s="68" t="n">
        <v>0</v>
      </c>
      <c r="Y91" s="68" t="n">
        <v>0</v>
      </c>
      <c r="Z91" s="68" t="n">
        <v>0</v>
      </c>
      <c r="AA91" s="68" t="n">
        <v>1</v>
      </c>
      <c r="AB91" s="140" t="n">
        <v>1</v>
      </c>
      <c r="AC91" s="68" t="n">
        <v>0</v>
      </c>
      <c r="AD91" s="68" t="n">
        <v>0</v>
      </c>
      <c r="AE91" s="68" t="n">
        <v>0</v>
      </c>
      <c r="AF91" s="68" t="n">
        <v>1</v>
      </c>
      <c r="AG91" s="68" t="n">
        <v>0</v>
      </c>
      <c r="AH91" s="68" t="n">
        <v>2</v>
      </c>
      <c r="AI91" s="67" t="n">
        <v>0</v>
      </c>
      <c r="AJ91" s="140" t="n">
        <v>0</v>
      </c>
      <c r="AK91" s="140" t="inlineStr">
        <is>
          <t>multisource_integration</t>
        </is>
      </c>
      <c r="AL91" s="67" t="inlineStr">
        <is>
          <t>aunque el paper comenta que el enfoque “may serve as a classifier for ASD diagnosis” y muestra ROC para clasificación, el pipeline principal reportado es regresión de puntajes; por eso conviene codificarlo como Regression</t>
        </is>
      </c>
      <c r="AM91" s="68" t="inlineStr">
        <is>
          <t>RB</t>
        </is>
      </c>
      <c r="AN91" s="68" t="inlineStr">
        <is>
          <t>Tomado completo desde archivo RB según asignación</t>
        </is>
      </c>
      <c r="AO91" s="68" t="n">
        <v>0</v>
      </c>
      <c r="AP91" s="68" t="n">
        <v>0</v>
      </c>
      <c r="AQ91" s="68" t="n">
        <v>0</v>
      </c>
      <c r="AR91" s="68" t="n">
        <v>0</v>
      </c>
      <c r="AS91" s="68" t="n">
        <v>0</v>
      </c>
      <c r="AT91" s="68" t="n">
        <v>0</v>
      </c>
      <c r="AU91" s="68" t="n">
        <v>0</v>
      </c>
      <c r="AV91" s="68" t="n">
        <v>1</v>
      </c>
      <c r="AW91" s="67" t="inlineStr">
        <is>
          <t>finalized_from_available_evidence</t>
        </is>
      </c>
      <c r="AX91" s="68" t="inlineStr">
        <is>
          <t>0 means no reported evidence in title/abstract/notes/coding; it is not proof of true absence.</t>
        </is>
      </c>
    </row>
    <row r="92" ht="28" customHeight="1">
      <c r="A92" s="138" t="n">
        <v>91</v>
      </c>
      <c r="B92" s="138" t="n">
        <v>98</v>
      </c>
      <c r="C92" s="68" t="inlineStr">
        <is>
          <t>Revisor A</t>
        </is>
      </c>
      <c r="D92" s="68" t="inlineStr">
        <is>
          <t>RA</t>
        </is>
      </c>
      <c r="E92" s="138" t="n">
        <v>2024</v>
      </c>
      <c r="F92" s="68" t="inlineStr">
        <is>
          <t>Señales fisiológicas</t>
        </is>
      </c>
      <c r="G92" s="68" t="inlineStr">
        <is>
          <t>Híbrido</t>
        </is>
      </c>
      <c r="H92" s="68" t="inlineStr">
        <is>
          <t>https://doi.org/10.1016/j.bspc.2024.106671</t>
        </is>
      </c>
      <c r="I92" s="67" t="inlineStr">
        <is>
          <t>Self-supervised machine learning approach for autism detection in young children using MEG signals</t>
        </is>
      </c>
      <c r="J92" s="68"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s="68" t="inlineStr">
        <is>
          <t>Self-supervised</t>
        </is>
      </c>
      <c r="L92" s="68" t="inlineStr">
        <is>
          <t>Transformer</t>
        </is>
      </c>
      <c r="M92" s="68" t="inlineStr">
        <is>
          <t>Classification (ASD vs control / multi-class)</t>
        </is>
      </c>
      <c r="N92" s="68" t="inlineStr">
        <is>
          <t>Diagnosis</t>
        </is>
      </c>
      <c r="O92" s="68" t="inlineStr">
        <is>
          <t>High</t>
        </is>
      </c>
      <c r="P92" s="68" t="n">
        <v>0</v>
      </c>
      <c r="Q92" s="68" t="n">
        <v>1</v>
      </c>
      <c r="R92" s="68" t="n">
        <v>0</v>
      </c>
      <c r="S92" s="68" t="n">
        <v>0</v>
      </c>
      <c r="T92" s="68" t="n">
        <v>0</v>
      </c>
      <c r="U92" s="68" t="n">
        <v>0</v>
      </c>
      <c r="V92" s="68" t="n">
        <v>0</v>
      </c>
      <c r="W92" s="68" t="n">
        <v>0</v>
      </c>
      <c r="X92" s="68" t="n">
        <v>0</v>
      </c>
      <c r="Y92" s="68" t="n">
        <v>1</v>
      </c>
      <c r="Z92" s="68" t="n">
        <v>0</v>
      </c>
      <c r="AA92" s="68" t="n">
        <v>0</v>
      </c>
      <c r="AB92" s="140" t="n">
        <v>1</v>
      </c>
      <c r="AC92" s="68" t="n">
        <v>0</v>
      </c>
      <c r="AD92" s="68" t="n">
        <v>0</v>
      </c>
      <c r="AE92" s="68" t="n">
        <v>0</v>
      </c>
      <c r="AF92" s="68" t="n">
        <v>0</v>
      </c>
      <c r="AG92" s="68" t="n">
        <v>1</v>
      </c>
      <c r="AH92" s="68" t="n">
        <v>1</v>
      </c>
      <c r="AI92" s="67" t="n"/>
      <c r="AJ92" s="140" t="n"/>
      <c r="AK92" s="140" t="inlineStr">
        <is>
          <t>none_reported</t>
        </is>
      </c>
      <c r="AL92" s="67" t="inlineStr">
        <is>
          <t>SSL con wav2vec 2.0 para extraer embeddings MEG; clasificación final con ANN/SVM.</t>
        </is>
      </c>
      <c r="AM92" s="68" t="inlineStr">
        <is>
          <t>RA</t>
        </is>
      </c>
      <c r="AN92" s="68" t="inlineStr">
        <is>
          <t>Tomado completo desde archivo RA según asignación</t>
        </is>
      </c>
      <c r="AO92" s="68" t="n">
        <v>0</v>
      </c>
      <c r="AP92" s="68" t="n">
        <v>0</v>
      </c>
      <c r="AQ92" s="68" t="n">
        <v>0</v>
      </c>
      <c r="AR92" s="68" t="n">
        <v>0</v>
      </c>
      <c r="AS92" s="68" t="n">
        <v>0</v>
      </c>
      <c r="AT92" s="68" t="n">
        <v>0</v>
      </c>
      <c r="AU92" s="68" t="n">
        <v>0</v>
      </c>
      <c r="AV92" s="68" t="n">
        <v>0</v>
      </c>
      <c r="AW92" s="67" t="inlineStr">
        <is>
          <t>finalized_from_available_evidence</t>
        </is>
      </c>
      <c r="AX92" s="68" t="inlineStr">
        <is>
          <t>0 means no reported evidence in title/abstract/notes/coding; it is not proof of true absence.</t>
        </is>
      </c>
    </row>
    <row r="93" ht="28" customHeight="1">
      <c r="A93" s="138" t="n">
        <v>92</v>
      </c>
      <c r="B93" s="138" t="n">
        <v>99</v>
      </c>
      <c r="C93" s="68" t="inlineStr">
        <is>
          <t>Revisor A</t>
        </is>
      </c>
      <c r="D93" s="68" t="inlineStr">
        <is>
          <t>RA</t>
        </is>
      </c>
      <c r="E93" s="138" t="n">
        <v>2014</v>
      </c>
      <c r="F93" s="68" t="inlineStr">
        <is>
          <t>No especificado</t>
        </is>
      </c>
      <c r="G93" s="68" t="inlineStr">
        <is>
          <t>Deep Learning</t>
        </is>
      </c>
      <c r="H93" s="68" t="inlineStr">
        <is>
          <t>https://doi.org/10.1016/j.ijdevneu.2014.06.013</t>
        </is>
      </c>
      <c r="I93" s="67" t="inlineStr">
        <is>
          <t>Serum Brain-derived neurotrophic factor levels in Chinese children with autism spectrum disorders: A pilot study</t>
        </is>
      </c>
      <c r="J93" s="68"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s="68" t="inlineStr">
        <is>
          <t>Other / Not clear</t>
        </is>
      </c>
      <c r="L93" s="68" t="inlineStr">
        <is>
          <t>Other / Not clear</t>
        </is>
      </c>
      <c r="M93" s="68" t="inlineStr">
        <is>
          <t>Other / Not clear</t>
        </is>
      </c>
      <c r="N93" s="68" t="inlineStr">
        <is>
          <t>Not clear</t>
        </is>
      </c>
      <c r="O93" s="68" t="inlineStr">
        <is>
          <t>High</t>
        </is>
      </c>
      <c r="P93" s="68" t="n">
        <v>0</v>
      </c>
      <c r="Q93" s="68" t="n">
        <v>0</v>
      </c>
      <c r="R93" s="68" t="n">
        <v>0</v>
      </c>
      <c r="S93" s="68" t="n">
        <v>0</v>
      </c>
      <c r="T93" s="68" t="n">
        <v>0</v>
      </c>
      <c r="U93" s="68" t="n">
        <v>1</v>
      </c>
      <c r="V93" s="68" t="n">
        <v>0</v>
      </c>
      <c r="W93" s="68" t="n">
        <v>0</v>
      </c>
      <c r="X93" s="68" t="n">
        <v>0</v>
      </c>
      <c r="Y93" s="68" t="n">
        <v>0</v>
      </c>
      <c r="Z93" s="68" t="n">
        <v>0</v>
      </c>
      <c r="AA93" s="68" t="n">
        <v>0</v>
      </c>
      <c r="AB93" s="140" t="n">
        <v>0</v>
      </c>
      <c r="AC93" s="68" t="n">
        <v>0</v>
      </c>
      <c r="AD93" s="68" t="n">
        <v>0</v>
      </c>
      <c r="AE93" s="68" t="n">
        <v>0</v>
      </c>
      <c r="AF93" s="68" t="n">
        <v>0</v>
      </c>
      <c r="AG93" s="68" t="n">
        <v>1</v>
      </c>
      <c r="AH93" s="68" t="n">
        <v>1</v>
      </c>
      <c r="AI93" s="67" t="n"/>
      <c r="AJ93" s="140" t="n">
        <v>0</v>
      </c>
      <c r="AK93" s="140" t="inlineStr">
        <is>
          <t>none_reported</t>
        </is>
      </c>
      <c r="AL93" s="67" t="inlineStr">
        <is>
          <t>Estudio de biomarcador sérico (BDNF) con ROC; no se describe algoritmo de IA/ML principal.</t>
        </is>
      </c>
      <c r="AM93" s="68" t="inlineStr">
        <is>
          <t>RA</t>
        </is>
      </c>
      <c r="AN93" s="68" t="inlineStr">
        <is>
          <t>Tomado completo desde archivo RA según asignación</t>
        </is>
      </c>
      <c r="AO93" s="68" t="n">
        <v>0</v>
      </c>
      <c r="AP93" s="68" t="n">
        <v>0</v>
      </c>
      <c r="AQ93" s="68" t="n">
        <v>0</v>
      </c>
      <c r="AR93" s="68" t="n">
        <v>0</v>
      </c>
      <c r="AS93" s="68" t="n">
        <v>0</v>
      </c>
      <c r="AT93" s="68" t="n">
        <v>0</v>
      </c>
      <c r="AU93" s="68" t="n">
        <v>0</v>
      </c>
      <c r="AV93" s="68" t="n">
        <v>0</v>
      </c>
      <c r="AW93" s="67" t="inlineStr">
        <is>
          <t>finalized_from_available_evidence</t>
        </is>
      </c>
      <c r="AX93" s="68" t="inlineStr">
        <is>
          <t>0 means no reported evidence in title/abstract/notes/coding; it is not proof of true absence.</t>
        </is>
      </c>
    </row>
    <row r="94" ht="28" customHeight="1">
      <c r="A94" s="138" t="n">
        <v>93</v>
      </c>
      <c r="B94" s="138" t="n">
        <v>100</v>
      </c>
      <c r="C94" s="68" t="inlineStr">
        <is>
          <t>Revisor A</t>
        </is>
      </c>
      <c r="D94" s="68" t="inlineStr">
        <is>
          <t>RA</t>
        </is>
      </c>
      <c r="E94" s="138" t="n">
        <v>2025</v>
      </c>
      <c r="F94" s="68" t="inlineStr">
        <is>
          <t>Señales fisiológicas</t>
        </is>
      </c>
      <c r="G94" s="68" t="inlineStr">
        <is>
          <t>Deep Learning</t>
        </is>
      </c>
      <c r="H94" s="68" t="inlineStr">
        <is>
          <t>https://doi.org/10.1111/cns.70562</t>
        </is>
      </c>
      <c r="I94" s="67" t="inlineStr">
        <is>
          <t>Sex Differences in Functional Gradients and Dynamic Functional Connectivity in Preschool-Aged Children With ASD</t>
        </is>
      </c>
      <c r="J94" s="68"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s="68" t="inlineStr">
        <is>
          <t>Supervised</t>
        </is>
      </c>
      <c r="L94" s="68" t="inlineStr">
        <is>
          <t>Other / Not clear</t>
        </is>
      </c>
      <c r="M94" s="68" t="inlineStr">
        <is>
          <t>Classification (ASD vs control / multi-class)</t>
        </is>
      </c>
      <c r="N94" s="68" t="inlineStr">
        <is>
          <t>Diagnosis</t>
        </is>
      </c>
      <c r="O94" s="68" t="inlineStr">
        <is>
          <t>Medium</t>
        </is>
      </c>
      <c r="P94" s="68" t="n">
        <v>1</v>
      </c>
      <c r="Q94" s="68" t="n">
        <v>0</v>
      </c>
      <c r="R94" s="68" t="n">
        <v>0</v>
      </c>
      <c r="S94" s="68" t="n">
        <v>0</v>
      </c>
      <c r="T94" s="68" t="n">
        <v>0</v>
      </c>
      <c r="U94" s="68" t="n">
        <v>0</v>
      </c>
      <c r="V94" s="68" t="n">
        <v>0</v>
      </c>
      <c r="W94" s="68" t="n">
        <v>0</v>
      </c>
      <c r="X94" s="68" t="n">
        <v>0</v>
      </c>
      <c r="Y94" s="68" t="n">
        <v>1</v>
      </c>
      <c r="Z94" s="68" t="n">
        <v>0</v>
      </c>
      <c r="AA94" s="68" t="n">
        <v>0</v>
      </c>
      <c r="AB94" s="140" t="n">
        <v>0</v>
      </c>
      <c r="AC94" s="68" t="n">
        <v>0</v>
      </c>
      <c r="AD94" s="68" t="n">
        <v>0</v>
      </c>
      <c r="AE94" s="68" t="n">
        <v>0</v>
      </c>
      <c r="AF94" s="68" t="n">
        <v>0</v>
      </c>
      <c r="AG94" s="68" t="n">
        <v>1</v>
      </c>
      <c r="AH94" s="68" t="n">
        <v>1</v>
      </c>
      <c r="AI94" s="67" t="n"/>
      <c r="AJ94" s="140" t="n"/>
      <c r="AK94" s="140" t="inlineStr">
        <is>
          <t>none_reported</t>
        </is>
      </c>
      <c r="AL94" s="67" t="inlineStr">
        <is>
          <t>Se aplican múltiples modelos ML a características de conectividad/gradientes; algoritmo principal no especificado.</t>
        </is>
      </c>
      <c r="AM94" s="68" t="inlineStr">
        <is>
          <t>RA</t>
        </is>
      </c>
      <c r="AN94" s="68" t="inlineStr">
        <is>
          <t>Tomado completo desde archivo RA según asignación</t>
        </is>
      </c>
      <c r="AO94" s="68" t="n">
        <v>0</v>
      </c>
      <c r="AP94" s="68" t="n">
        <v>0</v>
      </c>
      <c r="AQ94" s="68" t="n">
        <v>0</v>
      </c>
      <c r="AR94" s="68" t="n">
        <v>0</v>
      </c>
      <c r="AS94" s="68" t="n">
        <v>0</v>
      </c>
      <c r="AT94" s="68" t="n">
        <v>0</v>
      </c>
      <c r="AU94" s="68" t="n">
        <v>0</v>
      </c>
      <c r="AV94" s="68" t="n">
        <v>0</v>
      </c>
      <c r="AW94" s="67" t="inlineStr">
        <is>
          <t>finalized_from_available_evidence</t>
        </is>
      </c>
      <c r="AX94" s="68" t="inlineStr">
        <is>
          <t>0 means no reported evidence in title/abstract/notes/coding; it is not proof of true absence.</t>
        </is>
      </c>
    </row>
    <row r="95" ht="28" customHeight="1">
      <c r="A95" s="138" t="n">
        <v>94</v>
      </c>
      <c r="B95" s="138" t="n">
        <v>102</v>
      </c>
      <c r="C95" s="68" t="inlineStr">
        <is>
          <t>Revisor A</t>
        </is>
      </c>
      <c r="D95" s="68" t="inlineStr">
        <is>
          <t>RA</t>
        </is>
      </c>
      <c r="E95" s="138" t="n">
        <v>2020</v>
      </c>
      <c r="F95" s="68" t="inlineStr">
        <is>
          <t>Imagen</t>
        </is>
      </c>
      <c r="G95" s="68" t="inlineStr">
        <is>
          <t>Deep Learning</t>
        </is>
      </c>
      <c r="H95" s="68" t="inlineStr">
        <is>
          <t>https://doi.org/10.2196/13810</t>
        </is>
      </c>
      <c r="I95" s="67" t="inlineStr">
        <is>
          <t>Toward continuous social phenotyping: Analyzing gaze patterns in an emotion recognition task for children with autism through wearable smart glasses</t>
        </is>
      </c>
      <c r="J95" s="68"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s="68" t="inlineStr">
        <is>
          <t>Supervised</t>
        </is>
      </c>
      <c r="L95" s="68" t="inlineStr">
        <is>
          <t>Other / Not clear</t>
        </is>
      </c>
      <c r="M95" s="68" t="inlineStr">
        <is>
          <t>Classification (ASD vs control / multi-class)</t>
        </is>
      </c>
      <c r="N95" s="68" t="inlineStr">
        <is>
          <t>Screening</t>
        </is>
      </c>
      <c r="O95" s="68" t="inlineStr">
        <is>
          <t>Medium</t>
        </is>
      </c>
      <c r="P95" s="68" t="n">
        <v>0</v>
      </c>
      <c r="Q95" s="68" t="n">
        <v>1</v>
      </c>
      <c r="R95" s="68" t="n">
        <v>1</v>
      </c>
      <c r="S95" s="68" t="n">
        <v>0</v>
      </c>
      <c r="T95" s="68" t="n">
        <v>0</v>
      </c>
      <c r="U95" s="68" t="n">
        <v>0</v>
      </c>
      <c r="V95" s="68" t="n">
        <v>1</v>
      </c>
      <c r="W95" s="68" t="n">
        <v>0</v>
      </c>
      <c r="X95" s="68" t="n">
        <v>1</v>
      </c>
      <c r="Y95" s="68" t="n">
        <v>0</v>
      </c>
      <c r="Z95" s="68" t="n">
        <v>0</v>
      </c>
      <c r="AA95" s="68" t="n">
        <v>0</v>
      </c>
      <c r="AB95" s="140" t="n">
        <v>1</v>
      </c>
      <c r="AC95" s="68" t="n">
        <v>0</v>
      </c>
      <c r="AD95" s="68" t="n">
        <v>0</v>
      </c>
      <c r="AE95" s="68" t="n">
        <v>0</v>
      </c>
      <c r="AF95" s="68" t="n">
        <v>1</v>
      </c>
      <c r="AG95" s="68" t="n">
        <v>1</v>
      </c>
      <c r="AH95" s="68" t="n">
        <v>3</v>
      </c>
      <c r="AI95" s="67" t="inlineStr">
        <is>
          <t>wearable glasses</t>
        </is>
      </c>
      <c r="AJ95" s="140" t="n"/>
      <c r="AK95" s="140" t="inlineStr">
        <is>
          <t>multisource_integration</t>
        </is>
      </c>
      <c r="AL95" s="67" t="inlineStr">
        <is>
          <t>Algoritmo principal no explícito o fuera del codebook; Confirmar algoritmo principal en full-text; Se comparan varios modelos; se eligió el principal/mejor reportado</t>
        </is>
      </c>
      <c r="AM95" s="68" t="inlineStr">
        <is>
          <t>RA</t>
        </is>
      </c>
      <c r="AN95" s="68" t="inlineStr">
        <is>
          <t>Tomado completo desde archivo RA según asignación</t>
        </is>
      </c>
      <c r="AO95" s="68" t="n">
        <v>0</v>
      </c>
      <c r="AP95" s="68" t="n">
        <v>0</v>
      </c>
      <c r="AQ95" s="68" t="n">
        <v>0</v>
      </c>
      <c r="AR95" s="68" t="n">
        <v>0</v>
      </c>
      <c r="AS95" s="68" t="n">
        <v>0</v>
      </c>
      <c r="AT95" s="68" t="n">
        <v>0</v>
      </c>
      <c r="AU95" s="68" t="n">
        <v>0</v>
      </c>
      <c r="AV95" s="68" t="n">
        <v>1</v>
      </c>
      <c r="AW95" s="67" t="inlineStr">
        <is>
          <t>finalized_from_available_evidence</t>
        </is>
      </c>
      <c r="AX95" s="68" t="inlineStr">
        <is>
          <t>0 means no reported evidence in title/abstract/notes/coding; it is not proof of true absence.</t>
        </is>
      </c>
    </row>
    <row r="96" ht="28" customHeight="1">
      <c r="A96" s="138" t="n">
        <v>95</v>
      </c>
      <c r="B96" s="138" t="n">
        <v>103</v>
      </c>
      <c r="C96" s="68" t="inlineStr">
        <is>
          <t>Revisor B</t>
        </is>
      </c>
      <c r="D96" s="68" t="n"/>
      <c r="E96" s="138" t="n">
        <v>2018</v>
      </c>
      <c r="F96" s="68" t="inlineStr">
        <is>
          <t>Multimodal</t>
        </is>
      </c>
      <c r="G96" s="68" t="inlineStr">
        <is>
          <t>Deep Learning</t>
        </is>
      </c>
      <c r="H96" s="68" t="inlineStr">
        <is>
          <t>https://doi.org/10.1002/AUR.1960</t>
        </is>
      </c>
      <c r="I96" s="67" t="inlineStr">
        <is>
          <t>Using machine learning to identify patterns of lifetime health problems in decedents with autism spectrum disorder</t>
        </is>
      </c>
      <c r="J96" s="68"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s="68" t="inlineStr">
        <is>
          <t>Supervised</t>
        </is>
      </c>
      <c r="L96" s="68" t="inlineStr">
        <is>
          <t>Random Forest</t>
        </is>
      </c>
      <c r="M96" s="68" t="inlineStr">
        <is>
          <t>Classification (binary/multi-class; incl. ASD vs control)/ multi-class)</t>
        </is>
      </c>
      <c r="N96" s="68" t="inlineStr">
        <is>
          <t>Monitoring/intervention</t>
        </is>
      </c>
      <c r="O96" s="68" t="inlineStr">
        <is>
          <t>high</t>
        </is>
      </c>
      <c r="P96" s="68" t="n">
        <v>1</v>
      </c>
      <c r="Q96" s="68" t="n">
        <v>0</v>
      </c>
      <c r="R96" s="68" t="n">
        <v>0</v>
      </c>
      <c r="S96" s="68" t="n">
        <v>0</v>
      </c>
      <c r="T96" s="68" t="n">
        <v>0</v>
      </c>
      <c r="U96" s="68" t="n">
        <v>0</v>
      </c>
      <c r="V96" s="68" t="n">
        <v>0</v>
      </c>
      <c r="W96" s="68" t="n">
        <v>0</v>
      </c>
      <c r="X96" s="68" t="n">
        <v>0</v>
      </c>
      <c r="Y96" s="68" t="n">
        <v>0</v>
      </c>
      <c r="Z96" s="68" t="n">
        <v>0</v>
      </c>
      <c r="AA96" s="68" t="n">
        <v>0</v>
      </c>
      <c r="AB96" s="140" t="n">
        <v>1</v>
      </c>
      <c r="AC96" s="68" t="n">
        <v>0</v>
      </c>
      <c r="AD96" s="68" t="n">
        <v>0</v>
      </c>
      <c r="AE96" s="68" t="n">
        <v>0</v>
      </c>
      <c r="AF96" s="68" t="n">
        <v>1</v>
      </c>
      <c r="AG96" s="68" t="n">
        <v>0</v>
      </c>
      <c r="AH96" s="68" t="n">
        <v>1</v>
      </c>
      <c r="AI96" s="67" t="n">
        <v>0</v>
      </c>
      <c r="AJ96" s="140" t="n">
        <v>1</v>
      </c>
      <c r="AK96" s="140" t="inlineStr">
        <is>
          <t>multisource_integration</t>
        </is>
      </c>
      <c r="AL96" s="67" t="inlineStr">
        <is>
          <t>la clasificación se hace a partir de códigos ICD-9/V/E de EHR en decedentes, para distinguir patrones de salud de por vida (no es biomarcador directo ni herramienta clínica prospectiva).</t>
        </is>
      </c>
      <c r="AM96" s="68" t="inlineStr">
        <is>
          <t>RB</t>
        </is>
      </c>
      <c r="AN96" s="68" t="inlineStr">
        <is>
          <t>Tomado completo desde archivo RB según asignación</t>
        </is>
      </c>
      <c r="AO96" s="68" t="n">
        <v>0</v>
      </c>
      <c r="AP96" s="68" t="n">
        <v>0</v>
      </c>
      <c r="AQ96" s="68" t="n">
        <v>0</v>
      </c>
      <c r="AR96" s="68" t="n">
        <v>0</v>
      </c>
      <c r="AS96" s="68" t="n">
        <v>0</v>
      </c>
      <c r="AT96" s="68" t="n">
        <v>0</v>
      </c>
      <c r="AU96" s="68" t="n">
        <v>0</v>
      </c>
      <c r="AV96" s="68" t="n">
        <v>1</v>
      </c>
      <c r="AW96" s="67" t="inlineStr">
        <is>
          <t>finalized_from_available_evidence</t>
        </is>
      </c>
      <c r="AX96" s="68" t="inlineStr">
        <is>
          <t>0 means no reported evidence in title/abstract/notes/coding; it is not proof of true absence.</t>
        </is>
      </c>
    </row>
    <row r="97" ht="28" customHeight="1">
      <c r="A97" s="138" t="n">
        <v>96</v>
      </c>
      <c r="B97" s="138" t="n">
        <v>104</v>
      </c>
      <c r="C97" s="68" t="inlineStr">
        <is>
          <t>Revisor B</t>
        </is>
      </c>
      <c r="D97" s="68" t="n"/>
      <c r="E97" s="138" t="n">
        <v>2025</v>
      </c>
      <c r="F97" s="68" t="inlineStr">
        <is>
          <t>Multimodal</t>
        </is>
      </c>
      <c r="G97" s="68" t="inlineStr">
        <is>
          <t>Híbrido</t>
        </is>
      </c>
      <c r="H97" s="68" t="inlineStr">
        <is>
          <t>https://doi.org/10.1002/hbm.70190</t>
        </is>
      </c>
      <c r="I97" s="67" t="inlineStr">
        <is>
          <t>A Framework for Comparison and Interpretation of Machine Learning Classifiers to Predict Autism on the ABIDE Dataset</t>
        </is>
      </c>
      <c r="J97" s="68"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s="68" t="inlineStr">
        <is>
          <t>Supervised</t>
        </is>
      </c>
      <c r="L97" s="68" t="inlineStr">
        <is>
          <t>Other</t>
        </is>
      </c>
      <c r="M97" s="68" t="inlineStr">
        <is>
          <t>Classification (binary/multi-class; incl. ASD vs control)/ multi-class)</t>
        </is>
      </c>
      <c r="N97" s="68" t="inlineStr">
        <is>
          <t>Diagnosis</t>
        </is>
      </c>
      <c r="O97" s="68" t="inlineStr">
        <is>
          <t>medium</t>
        </is>
      </c>
      <c r="P97" s="68" t="n">
        <v>0</v>
      </c>
      <c r="Q97" s="68" t="n">
        <v>0</v>
      </c>
      <c r="R97" s="68" t="n">
        <v>0</v>
      </c>
      <c r="S97" s="68" t="n">
        <v>0</v>
      </c>
      <c r="T97" s="68" t="n">
        <v>0</v>
      </c>
      <c r="U97" s="68" t="n">
        <v>0</v>
      </c>
      <c r="V97" s="68" t="n">
        <v>0</v>
      </c>
      <c r="W97" s="68" t="n">
        <v>0</v>
      </c>
      <c r="X97" s="68" t="n">
        <v>0</v>
      </c>
      <c r="Y97" s="68" t="n">
        <v>0</v>
      </c>
      <c r="Z97" s="68" t="n">
        <v>0</v>
      </c>
      <c r="AA97" s="68" t="n">
        <v>0</v>
      </c>
      <c r="AB97" s="140" t="n">
        <v>1</v>
      </c>
      <c r="AC97" s="68" t="n">
        <v>0</v>
      </c>
      <c r="AD97" s="68" t="n">
        <v>1</v>
      </c>
      <c r="AE97" s="68" t="n">
        <v>0</v>
      </c>
      <c r="AF97" s="68" t="n">
        <v>1</v>
      </c>
      <c r="AG97" s="68" t="n">
        <v>0</v>
      </c>
      <c r="AH97" s="68" t="n">
        <v>0</v>
      </c>
      <c r="AI97" s="67" t="n">
        <v>0</v>
      </c>
      <c r="AJ97" s="140" t="n">
        <v>1</v>
      </c>
      <c r="AK97" s="140" t="inlineStr">
        <is>
          <t>explainability_or_interpretability; multisource_integration; multisite_dataset_broad</t>
        </is>
      </c>
      <c r="AL97" s="67" t="inlineStr">
        <is>
          <t>este paper es benchmark/comparación bajo un marco estandarizado; reporta que el mayor desempeño se obtiene con ensemble y resultados cercanos entre modelos (GCN/EV-GCN/FCN/AE-FCN/SVM)</t>
        </is>
      </c>
      <c r="AM97" s="68" t="inlineStr">
        <is>
          <t>RB</t>
        </is>
      </c>
      <c r="AN97" s="68" t="inlineStr">
        <is>
          <t>Tomado completo desde archivo RB según asignación</t>
        </is>
      </c>
      <c r="AO97" s="68" t="n">
        <v>0</v>
      </c>
      <c r="AP97" s="68" t="n">
        <v>0</v>
      </c>
      <c r="AQ97" s="68" t="n">
        <v>1</v>
      </c>
      <c r="AR97" s="68" t="n">
        <v>0</v>
      </c>
      <c r="AS97" s="68" t="n">
        <v>0</v>
      </c>
      <c r="AT97" s="68" t="n">
        <v>1</v>
      </c>
      <c r="AU97" s="68" t="n">
        <v>0</v>
      </c>
      <c r="AV97" s="68" t="n">
        <v>1</v>
      </c>
      <c r="AW97" s="67" t="inlineStr">
        <is>
          <t>finalized_from_available_evidence</t>
        </is>
      </c>
      <c r="AX97" s="68" t="inlineStr">
        <is>
          <t>0 means no reported evidence in title/abstract/notes/coding; it is not proof of true absence.</t>
        </is>
      </c>
    </row>
    <row r="98" ht="28" customHeight="1">
      <c r="A98" s="138" t="n">
        <v>97</v>
      </c>
      <c r="B98" s="138" t="n">
        <v>105</v>
      </c>
      <c r="C98" s="68" t="inlineStr">
        <is>
          <t>Revisor B</t>
        </is>
      </c>
      <c r="D98" s="68" t="n"/>
      <c r="E98" s="138" t="n">
        <v>2018</v>
      </c>
      <c r="F98" s="68" t="inlineStr">
        <is>
          <t>Señales fisiológicas</t>
        </is>
      </c>
      <c r="G98" s="68" t="inlineStr">
        <is>
          <t>Híbrido</t>
        </is>
      </c>
      <c r="H98" s="68" t="inlineStr">
        <is>
          <t>https://doi.org/10.1155/2018/7186762</t>
        </is>
      </c>
      <c r="I98" s="67" t="inlineStr">
        <is>
          <t>A Novel Deep Learning Approach for Recognizing Stereotypical Motor Movements within and across Subjects on the Autism Spectrum Disorder</t>
        </is>
      </c>
      <c r="J98" s="6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s="68" t="inlineStr">
        <is>
          <t>Supervised</t>
        </is>
      </c>
      <c r="L98" s="68" t="inlineStr">
        <is>
          <t>Random Forest</t>
        </is>
      </c>
      <c r="M98" s="68" t="inlineStr">
        <is>
          <t>Detection / segmentation</t>
        </is>
      </c>
      <c r="N98" s="68" t="inlineStr">
        <is>
          <t>Monitoring/intervention</t>
        </is>
      </c>
      <c r="O98" s="68" t="inlineStr">
        <is>
          <t>medium</t>
        </is>
      </c>
      <c r="P98" s="68" t="n">
        <v>0</v>
      </c>
      <c r="Q98" s="68" t="n">
        <v>0</v>
      </c>
      <c r="R98" s="68" t="n">
        <v>0</v>
      </c>
      <c r="S98" s="68" t="n">
        <v>0</v>
      </c>
      <c r="T98" s="68" t="n">
        <v>0</v>
      </c>
      <c r="U98" s="68" t="n">
        <v>0</v>
      </c>
      <c r="V98" s="68" t="n">
        <v>0</v>
      </c>
      <c r="W98" s="68" t="n">
        <v>0</v>
      </c>
      <c r="X98" s="68" t="n">
        <v>0</v>
      </c>
      <c r="Y98" s="68" t="n">
        <v>0</v>
      </c>
      <c r="Z98" s="68" t="n">
        <v>1</v>
      </c>
      <c r="AA98" s="68" t="n">
        <v>0</v>
      </c>
      <c r="AB98" s="140" t="n">
        <v>1</v>
      </c>
      <c r="AC98" s="68" t="n">
        <v>0</v>
      </c>
      <c r="AD98" s="68" t="n">
        <v>0</v>
      </c>
      <c r="AE98" s="68" t="n">
        <v>0</v>
      </c>
      <c r="AF98" s="68" t="n">
        <v>0</v>
      </c>
      <c r="AG98" s="68" t="n">
        <v>1</v>
      </c>
      <c r="AH98" s="68" t="n">
        <v>0</v>
      </c>
      <c r="AI98" s="67" t="n">
        <v>0</v>
      </c>
      <c r="AJ98" s="140" t="n">
        <v>0</v>
      </c>
      <c r="AK98" s="140" t="inlineStr">
        <is>
          <t>none_reported</t>
        </is>
      </c>
      <c r="AL98" s="67" t="inlineStr">
        <is>
          <t>para el escenario across-subjects combinan transfer learning + SVM classifier. Si tu Excel solo permite un algoritmo principal, deja CNN como principal y anota “SVM + transfer learning para across-subject”</t>
        </is>
      </c>
      <c r="AM98" s="68" t="inlineStr">
        <is>
          <t>RB</t>
        </is>
      </c>
      <c r="AN98" s="68" t="inlineStr">
        <is>
          <t>Tomado completo desde archivo RB según asignación</t>
        </is>
      </c>
      <c r="AO98" s="68" t="n">
        <v>0</v>
      </c>
      <c r="AP98" s="68" t="n">
        <v>0</v>
      </c>
      <c r="AQ98" s="68" t="n">
        <v>0</v>
      </c>
      <c r="AR98" s="68" t="n">
        <v>0</v>
      </c>
      <c r="AS98" s="68" t="n">
        <v>0</v>
      </c>
      <c r="AT98" s="68" t="n">
        <v>0</v>
      </c>
      <c r="AU98" s="68" t="n">
        <v>0</v>
      </c>
      <c r="AV98" s="68" t="n">
        <v>0</v>
      </c>
      <c r="AW98" s="67" t="inlineStr">
        <is>
          <t>finalized_from_available_evidence</t>
        </is>
      </c>
      <c r="AX98" s="68" t="inlineStr">
        <is>
          <t>0 means no reported evidence in title/abstract/notes/coding; it is not proof of true absence.</t>
        </is>
      </c>
    </row>
    <row r="99" ht="28" customHeight="1">
      <c r="A99" s="138" t="n">
        <v>98</v>
      </c>
      <c r="B99" s="138" t="n">
        <v>106</v>
      </c>
      <c r="C99" s="68" t="inlineStr">
        <is>
          <t>Revisor B</t>
        </is>
      </c>
      <c r="D99" s="68" t="n"/>
      <c r="E99" s="138" t="n">
        <v>2025</v>
      </c>
      <c r="F99" s="68" t="inlineStr">
        <is>
          <t>No especificado</t>
        </is>
      </c>
      <c r="G99" s="68" t="inlineStr">
        <is>
          <t>Machine Learning</t>
        </is>
      </c>
      <c r="H99" s="68" t="inlineStr">
        <is>
          <t>https://doi.org/10.1371/journal.pone.0326022</t>
        </is>
      </c>
      <c r="I99" s="67" t="inlineStr">
        <is>
          <t>Analysis of variant interactions in families with autism points to genes involved in the development of the central nervous system</t>
        </is>
      </c>
      <c r="J99" s="68"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s="68" t="inlineStr">
        <is>
          <t>Supervised</t>
        </is>
      </c>
      <c r="L99" s="68" t="inlineStr">
        <is>
          <t>SVM</t>
        </is>
      </c>
      <c r="M99" s="68" t="inlineStr">
        <is>
          <t>Classification (binary/multi-class; incl. ASD vs control)/ multi-class)</t>
        </is>
      </c>
      <c r="N99" s="68" t="inlineStr">
        <is>
          <t>Diagnosis</t>
        </is>
      </c>
      <c r="O99" s="68" t="inlineStr">
        <is>
          <t>medium</t>
        </is>
      </c>
      <c r="P99" s="68" t="n">
        <v>0</v>
      </c>
      <c r="Q99" s="68" t="n">
        <v>0</v>
      </c>
      <c r="R99" s="68" t="n">
        <v>1</v>
      </c>
      <c r="S99" s="68" t="n">
        <v>0</v>
      </c>
      <c r="T99" s="68" t="n">
        <v>0</v>
      </c>
      <c r="U99" s="68" t="n">
        <v>0</v>
      </c>
      <c r="V99" s="68" t="n">
        <v>0</v>
      </c>
      <c r="W99" s="68" t="n">
        <v>0</v>
      </c>
      <c r="X99" s="68" t="n">
        <v>0</v>
      </c>
      <c r="Y99" s="68" t="n">
        <v>0</v>
      </c>
      <c r="Z99" s="68" t="n">
        <v>0</v>
      </c>
      <c r="AA99" s="68" t="n">
        <v>0</v>
      </c>
      <c r="AB99" s="140" t="n">
        <v>0</v>
      </c>
      <c r="AC99" s="68" t="n">
        <v>0</v>
      </c>
      <c r="AD99" s="68" t="n">
        <v>0</v>
      </c>
      <c r="AE99" s="68" t="n">
        <v>0</v>
      </c>
      <c r="AF99" s="68" t="n">
        <v>0</v>
      </c>
      <c r="AG99" s="68" t="n">
        <v>0</v>
      </c>
      <c r="AH99" s="68" t="n">
        <v>1</v>
      </c>
      <c r="AI99" s="67" t="n">
        <v>0</v>
      </c>
      <c r="AJ99" s="140" t="n">
        <v>0</v>
      </c>
      <c r="AK99" s="140" t="inlineStr">
        <is>
          <t>internal_validation_only</t>
        </is>
      </c>
      <c r="AL99" s="67" t="inlineStr">
        <is>
          <t>además del predictor supervisado, el paper también hace clustering de muestras para explorar heterogeneidad (menciona K-means y propone PAM/medoids por interpretabilidad en datos binarios)</t>
        </is>
      </c>
      <c r="AM99" s="68" t="inlineStr">
        <is>
          <t>RB</t>
        </is>
      </c>
      <c r="AN99" s="68" t="inlineStr">
        <is>
          <t>Tomado completo desde archivo RB según asignación</t>
        </is>
      </c>
      <c r="AO99" s="68" t="n">
        <v>0</v>
      </c>
      <c r="AP99" s="68" t="n">
        <v>0</v>
      </c>
      <c r="AQ99" s="68" t="n">
        <v>0</v>
      </c>
      <c r="AR99" s="68" t="n">
        <v>1</v>
      </c>
      <c r="AS99" s="68" t="n">
        <v>0</v>
      </c>
      <c r="AT99" s="68" t="n">
        <v>0</v>
      </c>
      <c r="AU99" s="68" t="n">
        <v>0</v>
      </c>
      <c r="AV99" s="68" t="n">
        <v>0</v>
      </c>
      <c r="AW99" s="67" t="inlineStr">
        <is>
          <t>finalized_from_available_evidence</t>
        </is>
      </c>
      <c r="AX99" s="68" t="inlineStr">
        <is>
          <t>0 means no reported evidence in title/abstract/notes/coding; it is not proof of true absence.</t>
        </is>
      </c>
    </row>
    <row r="100" ht="28" customHeight="1">
      <c r="A100" s="138" t="n">
        <v>99</v>
      </c>
      <c r="B100" s="138" t="n">
        <v>107</v>
      </c>
      <c r="C100" s="68" t="inlineStr">
        <is>
          <t>Revisor B</t>
        </is>
      </c>
      <c r="D100" s="68" t="n"/>
      <c r="E100" s="138" t="n">
        <v>2020</v>
      </c>
      <c r="F100" s="68" t="inlineStr">
        <is>
          <t>Imagen</t>
        </is>
      </c>
      <c r="G100" s="68" t="inlineStr">
        <is>
          <t>Machine Learning</t>
        </is>
      </c>
      <c r="H100" s="68" t="inlineStr">
        <is>
          <t>https://doi.org/10.1109/TNSRE.2020.2991675</t>
        </is>
      </c>
      <c r="I100" s="67" t="inlineStr">
        <is>
          <t>Detecting High-Functioning Autism in Adults Using Eye Tracking and Machine Learning</t>
        </is>
      </c>
      <c r="J100" s="68"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s="68" t="inlineStr">
        <is>
          <t>Supervised</t>
        </is>
      </c>
      <c r="L100" s="68" t="inlineStr">
        <is>
          <t>Logistic Regression</t>
        </is>
      </c>
      <c r="M100" s="68" t="inlineStr">
        <is>
          <t>Classification (binary/multi-class; incl. ASD vs control)/ multi-class)</t>
        </is>
      </c>
      <c r="N100" s="68" t="inlineStr">
        <is>
          <t>Screening</t>
        </is>
      </c>
      <c r="O100" s="68" t="inlineStr">
        <is>
          <t>high</t>
        </is>
      </c>
      <c r="P100" s="68" t="n">
        <v>1</v>
      </c>
      <c r="Q100" s="68" t="n">
        <v>0</v>
      </c>
      <c r="R100" s="68" t="n">
        <v>1</v>
      </c>
      <c r="S100" s="68" t="n">
        <v>0</v>
      </c>
      <c r="T100" s="68" t="n">
        <v>0</v>
      </c>
      <c r="U100" s="68" t="n">
        <v>0</v>
      </c>
      <c r="V100" s="68" t="n">
        <v>0</v>
      </c>
      <c r="W100" s="68" t="n">
        <v>0</v>
      </c>
      <c r="X100" s="68" t="n">
        <v>0</v>
      </c>
      <c r="Y100" s="68" t="n">
        <v>0</v>
      </c>
      <c r="Z100" s="68" t="n">
        <v>0</v>
      </c>
      <c r="AA100" s="68" t="n">
        <v>0</v>
      </c>
      <c r="AB100" s="140" t="n">
        <v>1</v>
      </c>
      <c r="AC100" s="68" t="n">
        <v>0</v>
      </c>
      <c r="AD100" s="68" t="n">
        <v>0</v>
      </c>
      <c r="AE100" s="68" t="n">
        <v>0</v>
      </c>
      <c r="AF100" s="68" t="n">
        <v>1</v>
      </c>
      <c r="AG100" s="68" t="n">
        <v>0</v>
      </c>
      <c r="AH100" s="68" t="n">
        <v>2</v>
      </c>
      <c r="AI100" s="67" t="n">
        <v>0</v>
      </c>
      <c r="AJ100" s="140" t="n">
        <v>0</v>
      </c>
      <c r="AK100" s="140" t="inlineStr">
        <is>
          <t>multisource_integration</t>
        </is>
      </c>
      <c r="AL100" s="67" t="n"/>
      <c r="AM100" s="68" t="inlineStr">
        <is>
          <t>RB</t>
        </is>
      </c>
      <c r="AN100" s="68" t="inlineStr">
        <is>
          <t>Tomado completo desde archivo RB según asignación</t>
        </is>
      </c>
      <c r="AO100" s="68" t="n">
        <v>0</v>
      </c>
      <c r="AP100" s="68" t="n">
        <v>0</v>
      </c>
      <c r="AQ100" s="68" t="n">
        <v>0</v>
      </c>
      <c r="AR100" s="68" t="n">
        <v>0</v>
      </c>
      <c r="AS100" s="68" t="n">
        <v>0</v>
      </c>
      <c r="AT100" s="68" t="n">
        <v>0</v>
      </c>
      <c r="AU100" s="68" t="n">
        <v>0</v>
      </c>
      <c r="AV100" s="68" t="n">
        <v>1</v>
      </c>
      <c r="AW100" s="67" t="inlineStr">
        <is>
          <t>finalized_from_available_evidence</t>
        </is>
      </c>
      <c r="AX100" s="68" t="inlineStr">
        <is>
          <t>0 means no reported evidence in title/abstract/notes/coding; it is not proof of true absence.</t>
        </is>
      </c>
    </row>
    <row r="101" ht="28" customHeight="1">
      <c r="A101" s="138" t="n">
        <v>100</v>
      </c>
      <c r="B101" s="138" t="n">
        <v>108</v>
      </c>
      <c r="C101" s="68" t="inlineStr">
        <is>
          <t>Ambos (piloto)</t>
        </is>
      </c>
      <c r="D101" s="68" t="inlineStr">
        <is>
          <t>RA</t>
        </is>
      </c>
      <c r="E101" s="138" t="n">
        <v>2013</v>
      </c>
      <c r="F101" s="68" t="inlineStr">
        <is>
          <t>Imagen</t>
        </is>
      </c>
      <c r="G101" s="68" t="inlineStr">
        <is>
          <t>Machine Learning</t>
        </is>
      </c>
      <c r="H101" s="68" t="inlineStr">
        <is>
          <t>https://doi.org/10.3389/FNHUM.2013.00670/FULL</t>
        </is>
      </c>
      <c r="I101" s="67" t="inlineStr">
        <is>
          <t>Identification of neural connectivity signatures of autism using machine learning</t>
        </is>
      </c>
      <c r="J101" s="68"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s="68" t="inlineStr">
        <is>
          <t>Supervised</t>
        </is>
      </c>
      <c r="L101" s="68" t="inlineStr">
        <is>
          <t>SVM</t>
        </is>
      </c>
      <c r="M101" s="68" t="inlineStr">
        <is>
          <t>Classification (ASD vs control / multi-class)</t>
        </is>
      </c>
      <c r="N101" s="68" t="inlineStr">
        <is>
          <t>Diagnosis</t>
        </is>
      </c>
      <c r="O101" s="68" t="inlineStr">
        <is>
          <t>High</t>
        </is>
      </c>
      <c r="P101" s="68" t="n">
        <v>1</v>
      </c>
      <c r="Q101" s="68" t="n">
        <v>0</v>
      </c>
      <c r="R101" s="68" t="n">
        <v>0</v>
      </c>
      <c r="S101" s="68" t="n">
        <v>0</v>
      </c>
      <c r="T101" s="68" t="n">
        <v>0</v>
      </c>
      <c r="U101" s="68" t="n">
        <v>0</v>
      </c>
      <c r="V101" s="68" t="n">
        <v>0</v>
      </c>
      <c r="W101" s="68" t="n">
        <v>0</v>
      </c>
      <c r="X101" s="68" t="n">
        <v>0</v>
      </c>
      <c r="Y101" s="68" t="n">
        <v>1</v>
      </c>
      <c r="Z101" s="68" t="n">
        <v>0</v>
      </c>
      <c r="AA101" s="68" t="n">
        <v>0</v>
      </c>
      <c r="AB101" s="140" t="n">
        <v>1</v>
      </c>
      <c r="AC101" s="68" t="n">
        <v>0</v>
      </c>
      <c r="AD101" s="68" t="n">
        <v>0</v>
      </c>
      <c r="AE101" s="68" t="n">
        <v>0</v>
      </c>
      <c r="AF101" s="68" t="n">
        <v>0</v>
      </c>
      <c r="AG101" s="68" t="n">
        <v>0</v>
      </c>
      <c r="AH101" s="68" t="n">
        <v>1</v>
      </c>
      <c r="AI101" s="67" t="n"/>
      <c r="AJ101" s="140" t="n"/>
      <c r="AK101" s="140" t="inlineStr">
        <is>
          <t>none_reported</t>
        </is>
      </c>
      <c r="AL101" s="67" t="inlineStr">
        <is>
          <t>Se comparan varios modelos; se eligió el principal/mejor reportado</t>
        </is>
      </c>
      <c r="AM101" s="68" t="inlineStr">
        <is>
          <t>RA</t>
        </is>
      </c>
      <c r="AN101" s="68" t="inlineStr">
        <is>
          <t>Tomado completo desde archivo RA según asignación</t>
        </is>
      </c>
      <c r="AO101" s="68" t="n">
        <v>0</v>
      </c>
      <c r="AP101" s="68" t="n">
        <v>0</v>
      </c>
      <c r="AQ101" s="68" t="n">
        <v>0</v>
      </c>
      <c r="AR101" s="68" t="n">
        <v>0</v>
      </c>
      <c r="AS101" s="68" t="n">
        <v>0</v>
      </c>
      <c r="AT101" s="68" t="n">
        <v>0</v>
      </c>
      <c r="AU101" s="68" t="n">
        <v>0</v>
      </c>
      <c r="AV101" s="68" t="n">
        <v>0</v>
      </c>
      <c r="AW101" s="67" t="inlineStr">
        <is>
          <t>finalized_from_available_evidence</t>
        </is>
      </c>
      <c r="AX101" s="68" t="inlineStr">
        <is>
          <t>0 means no reported evidence in title/abstract/notes/coding; it is not proof of true absence.</t>
        </is>
      </c>
    </row>
    <row r="102" ht="28" customHeight="1">
      <c r="A102" s="138" t="n">
        <v>101</v>
      </c>
      <c r="B102" s="138" t="n">
        <v>109</v>
      </c>
      <c r="C102" s="68" t="inlineStr">
        <is>
          <t>Ambos (piloto)</t>
        </is>
      </c>
      <c r="D102" s="68" t="inlineStr">
        <is>
          <t>RA</t>
        </is>
      </c>
      <c r="E102" s="138" t="n">
        <v>2014</v>
      </c>
      <c r="F102" s="68" t="inlineStr">
        <is>
          <t>Señales fisiológicas</t>
        </is>
      </c>
      <c r="G102" s="68" t="inlineStr">
        <is>
          <t>Machine Learning</t>
        </is>
      </c>
      <c r="H102" s="68" t="inlineStr">
        <is>
          <t>https://doi.org/10.1371/journal.pone.0113879</t>
        </is>
      </c>
      <c r="I102" s="67" t="inlineStr">
        <is>
          <t>Identifying autism from neural representations of social interactions: Neurocognitive markers of autism</t>
        </is>
      </c>
      <c r="J102" s="68"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s="68" t="inlineStr">
        <is>
          <t>Supervised</t>
        </is>
      </c>
      <c r="L102" s="68" t="inlineStr">
        <is>
          <t>Other / Not clear</t>
        </is>
      </c>
      <c r="M102" s="68" t="inlineStr">
        <is>
          <t>Classification (ASD vs control / multi-class)</t>
        </is>
      </c>
      <c r="N102" s="68" t="inlineStr">
        <is>
          <t>Diagnosis</t>
        </is>
      </c>
      <c r="O102" s="68" t="inlineStr">
        <is>
          <t>Medium</t>
        </is>
      </c>
      <c r="P102" s="68" t="n">
        <v>1</v>
      </c>
      <c r="Q102" s="68" t="n">
        <v>0</v>
      </c>
      <c r="R102" s="68" t="n">
        <v>0</v>
      </c>
      <c r="S102" s="68" t="n">
        <v>0</v>
      </c>
      <c r="T102" s="68" t="n">
        <v>0</v>
      </c>
      <c r="U102" s="68" t="n">
        <v>0</v>
      </c>
      <c r="V102" s="68" t="n">
        <v>0</v>
      </c>
      <c r="W102" s="68" t="n">
        <v>0</v>
      </c>
      <c r="X102" s="68" t="n">
        <v>0</v>
      </c>
      <c r="Y102" s="68" t="n">
        <v>1</v>
      </c>
      <c r="Z102" s="68" t="n">
        <v>0</v>
      </c>
      <c r="AA102" s="68" t="n">
        <v>0</v>
      </c>
      <c r="AB102" s="140" t="n">
        <v>1</v>
      </c>
      <c r="AC102" s="68" t="n">
        <v>0</v>
      </c>
      <c r="AD102" s="68" t="n">
        <v>0</v>
      </c>
      <c r="AE102" s="68" t="n">
        <v>0</v>
      </c>
      <c r="AF102" s="68" t="n">
        <v>0</v>
      </c>
      <c r="AG102" s="68" t="n">
        <v>1</v>
      </c>
      <c r="AH102" s="68" t="n">
        <v>1</v>
      </c>
      <c r="AI102" s="67" t="n"/>
      <c r="AJ102" s="140" t="n"/>
      <c r="AK102" s="140" t="inlineStr">
        <is>
          <t>none_reported</t>
        </is>
      </c>
      <c r="AL102" s="67" t="inlineStr">
        <is>
          <t>Algoritmo principal no explícito o fuera del codebook; Confirmar algoritmo principal en full-text</t>
        </is>
      </c>
      <c r="AM102" s="68" t="inlineStr">
        <is>
          <t>RA</t>
        </is>
      </c>
      <c r="AN102" s="68" t="inlineStr">
        <is>
          <t>Tomado completo desde archivo RA según asignación</t>
        </is>
      </c>
      <c r="AO102" s="68" t="n">
        <v>0</v>
      </c>
      <c r="AP102" s="68" t="n">
        <v>0</v>
      </c>
      <c r="AQ102" s="68" t="n">
        <v>0</v>
      </c>
      <c r="AR102" s="68" t="n">
        <v>0</v>
      </c>
      <c r="AS102" s="68" t="n">
        <v>0</v>
      </c>
      <c r="AT102" s="68" t="n">
        <v>0</v>
      </c>
      <c r="AU102" s="68" t="n">
        <v>0</v>
      </c>
      <c r="AV102" s="68" t="n">
        <v>0</v>
      </c>
      <c r="AW102" s="67" t="inlineStr">
        <is>
          <t>finalized_from_available_evidence</t>
        </is>
      </c>
      <c r="AX102" s="68" t="inlineStr">
        <is>
          <t>0 means no reported evidence in title/abstract/notes/coding; it is not proof of true absence.</t>
        </is>
      </c>
    </row>
    <row r="103" ht="28" customHeight="1">
      <c r="A103" s="138" t="n">
        <v>102</v>
      </c>
      <c r="B103" s="138" t="n">
        <v>110</v>
      </c>
      <c r="C103" s="68" t="inlineStr">
        <is>
          <t>Revisor B</t>
        </is>
      </c>
      <c r="D103" s="68" t="n"/>
      <c r="E103" s="138" t="n">
        <v>2020</v>
      </c>
      <c r="F103" s="68" t="inlineStr">
        <is>
          <t>Texto · NLP</t>
        </is>
      </c>
      <c r="G103" s="68" t="inlineStr">
        <is>
          <t>Deep Learning</t>
        </is>
      </c>
      <c r="H103" s="68" t="inlineStr">
        <is>
          <t>https://doi.org/10.1002/aur.2268</t>
        </is>
      </c>
      <c r="I103" s="67" t="inlineStr">
        <is>
          <t>Identifying Language and Cognitive Profiles in Children With ASD via a Cluster Analysis Exploration: Implications for the New ICD-11</t>
        </is>
      </c>
      <c r="J103" s="68"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s="68" t="inlineStr">
        <is>
          <t>Unsupervised</t>
        </is>
      </c>
      <c r="L103" s="68" t="inlineStr">
        <is>
          <t>Clustering (k-means / GMM / ...)</t>
        </is>
      </c>
      <c r="M103" s="68" t="inlineStr">
        <is>
          <t>Clustering / subtyping</t>
        </is>
      </c>
      <c r="N103" s="68" t="inlineStr">
        <is>
          <t>Monitoring/intervention</t>
        </is>
      </c>
      <c r="O103" s="68" t="inlineStr">
        <is>
          <t>high</t>
        </is>
      </c>
      <c r="P103" s="68" t="n">
        <v>0</v>
      </c>
      <c r="Q103" s="68" t="n">
        <v>0</v>
      </c>
      <c r="R103" s="68" t="n">
        <v>0</v>
      </c>
      <c r="S103" s="68" t="n">
        <v>0</v>
      </c>
      <c r="T103" s="68" t="n">
        <v>0</v>
      </c>
      <c r="U103" s="68" t="n">
        <v>0</v>
      </c>
      <c r="V103" s="68" t="n">
        <v>0</v>
      </c>
      <c r="W103" s="68" t="n">
        <v>0</v>
      </c>
      <c r="X103" s="68" t="n">
        <v>0</v>
      </c>
      <c r="Y103" s="68" t="n">
        <v>0</v>
      </c>
      <c r="Z103" s="68" t="n">
        <v>1</v>
      </c>
      <c r="AA103" s="68" t="n">
        <v>1</v>
      </c>
      <c r="AB103" s="140" t="n">
        <v>0</v>
      </c>
      <c r="AC103" s="68" t="n">
        <v>0</v>
      </c>
      <c r="AD103" s="68" t="n">
        <v>0</v>
      </c>
      <c r="AE103" s="68" t="n">
        <v>0</v>
      </c>
      <c r="AF103" s="68" t="n">
        <v>0</v>
      </c>
      <c r="AG103" s="68" t="n">
        <v>1</v>
      </c>
      <c r="AH103" s="68" t="n">
        <v>0</v>
      </c>
      <c r="AI103" s="67" t="n">
        <v>0</v>
      </c>
      <c r="AJ103" s="140" t="n">
        <v>0</v>
      </c>
      <c r="AK103" s="140" t="inlineStr">
        <is>
          <t>none_reported</t>
        </is>
      </c>
      <c r="AL103" s="67" t="n"/>
      <c r="AM103" s="68" t="inlineStr">
        <is>
          <t>RB</t>
        </is>
      </c>
      <c r="AN103" s="68" t="inlineStr">
        <is>
          <t>Tomado completo desde archivo RB según asignación</t>
        </is>
      </c>
      <c r="AO103" s="68" t="n">
        <v>0</v>
      </c>
      <c r="AP103" s="68" t="n">
        <v>0</v>
      </c>
      <c r="AQ103" s="68" t="n">
        <v>0</v>
      </c>
      <c r="AR103" s="68" t="n">
        <v>0</v>
      </c>
      <c r="AS103" s="68" t="n">
        <v>0</v>
      </c>
      <c r="AT103" s="68" t="n">
        <v>0</v>
      </c>
      <c r="AU103" s="68" t="n">
        <v>0</v>
      </c>
      <c r="AV103" s="68" t="n">
        <v>0</v>
      </c>
      <c r="AW103" s="67" t="inlineStr">
        <is>
          <t>finalized_from_available_evidence</t>
        </is>
      </c>
      <c r="AX103" s="68" t="inlineStr">
        <is>
          <t>0 means no reported evidence in title/abstract/notes/coding; it is not proof of true absence.</t>
        </is>
      </c>
    </row>
    <row r="104" ht="28" customHeight="1">
      <c r="A104" s="138" t="n">
        <v>103</v>
      </c>
      <c r="B104" s="138" t="n">
        <v>111</v>
      </c>
      <c r="C104" s="68" t="inlineStr">
        <is>
          <t>Revisor A</t>
        </is>
      </c>
      <c r="D104" s="68" t="inlineStr">
        <is>
          <t>RA</t>
        </is>
      </c>
      <c r="E104" s="138" t="n">
        <v>2023</v>
      </c>
      <c r="F104" s="68" t="inlineStr">
        <is>
          <t>No especificado</t>
        </is>
      </c>
      <c r="G104" s="68" t="inlineStr">
        <is>
          <t>Híbrido</t>
        </is>
      </c>
      <c r="H104" s="68" t="inlineStr">
        <is>
          <t>https://doi.org/10.1016/j.irbm.2023.100780</t>
        </is>
      </c>
      <c r="I104" s="67" t="inlineStr">
        <is>
          <t>On the Utility of Parents' Historical Data to Investigate the Causes of Autism Spectrum Disorder: A Data Mining-Based Framework</t>
        </is>
      </c>
      <c r="J104" s="68"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s="68" t="inlineStr">
        <is>
          <t>Supervised</t>
        </is>
      </c>
      <c r="L104" s="68" t="inlineStr">
        <is>
          <t>SVM</t>
        </is>
      </c>
      <c r="M104" s="68" t="inlineStr">
        <is>
          <t>Classification (ASD vs control / multi-class)</t>
        </is>
      </c>
      <c r="N104" s="68" t="inlineStr">
        <is>
          <t>Prescreening</t>
        </is>
      </c>
      <c r="O104" s="68" t="inlineStr">
        <is>
          <t>High</t>
        </is>
      </c>
      <c r="P104" s="68" t="n">
        <v>0</v>
      </c>
      <c r="Q104" s="68" t="n">
        <v>0</v>
      </c>
      <c r="R104" s="68" t="n">
        <v>0</v>
      </c>
      <c r="S104" s="68" t="n">
        <v>0</v>
      </c>
      <c r="T104" s="68" t="n">
        <v>1</v>
      </c>
      <c r="U104" s="68" t="n">
        <v>0</v>
      </c>
      <c r="V104" s="68" t="n">
        <v>0</v>
      </c>
      <c r="W104" s="68" t="n">
        <v>1</v>
      </c>
      <c r="X104" s="68" t="n">
        <v>0</v>
      </c>
      <c r="Y104" s="68" t="n">
        <v>0</v>
      </c>
      <c r="Z104" s="68" t="n">
        <v>0</v>
      </c>
      <c r="AA104" s="68" t="n">
        <v>0</v>
      </c>
      <c r="AB104" s="140" t="n">
        <v>0</v>
      </c>
      <c r="AC104" s="68" t="n">
        <v>0</v>
      </c>
      <c r="AD104" s="68" t="n">
        <v>1</v>
      </c>
      <c r="AE104" s="68" t="n">
        <v>0</v>
      </c>
      <c r="AF104" s="68" t="n">
        <v>0</v>
      </c>
      <c r="AG104" s="68" t="n">
        <v>1</v>
      </c>
      <c r="AH104" s="68" t="n">
        <v>1</v>
      </c>
      <c r="AI104" s="67" t="n"/>
      <c r="AJ104" s="140" t="n"/>
      <c r="AK104" s="140" t="inlineStr">
        <is>
          <t>explainability_or_interpretability</t>
        </is>
      </c>
      <c r="AL104" s="67" t="inlineStr">
        <is>
          <t>Usa historia parental/perinatal estructurada para modelar riesgo/causas; mezcla clustering y predicción sin algoritmo principal claro.</t>
        </is>
      </c>
      <c r="AM104" s="68" t="inlineStr">
        <is>
          <t>RA</t>
        </is>
      </c>
      <c r="AN104" s="68" t="inlineStr">
        <is>
          <t>Tomado completo desde archivo RA según asignación</t>
        </is>
      </c>
      <c r="AO104" s="68" t="n">
        <v>0</v>
      </c>
      <c r="AP104" s="68" t="n">
        <v>0</v>
      </c>
      <c r="AQ104" s="68" t="n">
        <v>0</v>
      </c>
      <c r="AR104" s="68" t="n">
        <v>0</v>
      </c>
      <c r="AS104" s="68" t="n">
        <v>0</v>
      </c>
      <c r="AT104" s="68" t="n">
        <v>0</v>
      </c>
      <c r="AU104" s="68" t="n">
        <v>1</v>
      </c>
      <c r="AV104" s="68" t="n">
        <v>0</v>
      </c>
      <c r="AW104" s="67" t="inlineStr">
        <is>
          <t>finalized_from_available_evidence</t>
        </is>
      </c>
      <c r="AX104" s="68" t="inlineStr">
        <is>
          <t>0 means no reported evidence in title/abstract/notes/coding; it is not proof of true absence.</t>
        </is>
      </c>
    </row>
    <row r="105" ht="28" customHeight="1">
      <c r="A105" s="138" t="n">
        <v>104</v>
      </c>
      <c r="B105" s="138" t="n">
        <v>112</v>
      </c>
      <c r="C105" s="68" t="inlineStr">
        <is>
          <t>Ambos (piloto)</t>
        </is>
      </c>
      <c r="D105" s="68" t="inlineStr">
        <is>
          <t>RA</t>
        </is>
      </c>
      <c r="E105" s="138" t="n">
        <v>2023</v>
      </c>
      <c r="F105" s="68" t="inlineStr">
        <is>
          <t>Texto · NLP</t>
        </is>
      </c>
      <c r="G105" s="68" t="inlineStr">
        <is>
          <t>No especificado</t>
        </is>
      </c>
      <c r="H105" s="68" t="inlineStr">
        <is>
          <t>https://doi.org/10.1016/j.xhgg.2022.100150</t>
        </is>
      </c>
      <c r="I105" s="67" t="inlineStr">
        <is>
          <t>Structural variants identified using non-Mendelian inheritance patterns advance the mechanistic understanding of autism spectrum disorder</t>
        </is>
      </c>
      <c r="J105" s="68"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s="68" t="inlineStr">
        <is>
          <t>Unsupervised</t>
        </is>
      </c>
      <c r="L105" s="68" t="inlineStr">
        <is>
          <t>Clustering (k-means / GMM / ...)</t>
        </is>
      </c>
      <c r="M105" s="68" t="inlineStr">
        <is>
          <t>Clustering / subtyping</t>
        </is>
      </c>
      <c r="N105" s="68" t="inlineStr">
        <is>
          <t>Diagnosis</t>
        </is>
      </c>
      <c r="O105" s="68" t="inlineStr">
        <is>
          <t>Medium</t>
        </is>
      </c>
      <c r="P105" s="68" t="n">
        <v>0</v>
      </c>
      <c r="Q105" s="68" t="n">
        <v>0</v>
      </c>
      <c r="R105" s="68" t="n">
        <v>0</v>
      </c>
      <c r="S105" s="68" t="n">
        <v>0</v>
      </c>
      <c r="T105" s="68" t="n">
        <v>0</v>
      </c>
      <c r="U105" s="68" t="n">
        <v>1</v>
      </c>
      <c r="V105" s="68" t="n">
        <v>0</v>
      </c>
      <c r="W105" s="68" t="n">
        <v>0</v>
      </c>
      <c r="X105" s="68" t="n">
        <v>0</v>
      </c>
      <c r="Y105" s="68" t="n">
        <v>1</v>
      </c>
      <c r="Z105" s="68" t="n">
        <v>0</v>
      </c>
      <c r="AA105" s="68" t="n">
        <v>0</v>
      </c>
      <c r="AB105" s="140" t="n">
        <v>1</v>
      </c>
      <c r="AC105" s="68" t="n">
        <v>0</v>
      </c>
      <c r="AD105" s="68" t="n">
        <v>1</v>
      </c>
      <c r="AE105" s="68" t="n">
        <v>0</v>
      </c>
      <c r="AF105" s="68" t="n">
        <v>0</v>
      </c>
      <c r="AG105" s="68" t="n">
        <v>1</v>
      </c>
      <c r="AH105" s="68" t="n">
        <v>1</v>
      </c>
      <c r="AI105" s="67" t="n"/>
      <c r="AJ105" s="140" t="n"/>
      <c r="AK105" s="140" t="inlineStr">
        <is>
          <t>explainability_or_interpretability</t>
        </is>
      </c>
      <c r="AL105" s="67" t="inlineStr">
        <is>
          <t>Estudio genómico/estructural sin sistema IA clínico claramente codificable en el abstract.</t>
        </is>
      </c>
      <c r="AM105" s="68" t="inlineStr">
        <is>
          <t>RA</t>
        </is>
      </c>
      <c r="AN105" s="68" t="inlineStr">
        <is>
          <t>Tomado completo desde archivo RA según asignación</t>
        </is>
      </c>
      <c r="AO105" s="68" t="n">
        <v>0</v>
      </c>
      <c r="AP105" s="68" t="n">
        <v>0</v>
      </c>
      <c r="AQ105" s="68" t="n">
        <v>0</v>
      </c>
      <c r="AR105" s="68" t="n">
        <v>0</v>
      </c>
      <c r="AS105" s="68" t="n">
        <v>0</v>
      </c>
      <c r="AT105" s="68" t="n">
        <v>1</v>
      </c>
      <c r="AU105" s="68" t="n">
        <v>0</v>
      </c>
      <c r="AV105" s="68" t="n">
        <v>0</v>
      </c>
      <c r="AW105" s="67" t="inlineStr">
        <is>
          <t>finalized_from_available_evidence</t>
        </is>
      </c>
      <c r="AX105" s="68" t="inlineStr">
        <is>
          <t>0 means no reported evidence in title/abstract/notes/coding; it is not proof of true absence.</t>
        </is>
      </c>
    </row>
    <row r="106" ht="28" customHeight="1">
      <c r="A106" s="138" t="n">
        <v>105</v>
      </c>
      <c r="B106" s="138" t="n">
        <v>113</v>
      </c>
      <c r="C106" s="68" t="inlineStr">
        <is>
          <t>Revisor B</t>
        </is>
      </c>
      <c r="D106" s="68" t="n"/>
      <c r="E106" s="138" t="n">
        <v>2023</v>
      </c>
      <c r="F106" s="68" t="inlineStr">
        <is>
          <t>No especificado</t>
        </is>
      </c>
      <c r="G106" s="68" t="inlineStr">
        <is>
          <t>Machine Learning</t>
        </is>
      </c>
      <c r="H106" s="68" t="inlineStr">
        <is>
          <t>https://doi.org/10.1016/j.bbr.2022.114149</t>
        </is>
      </c>
      <c r="I106" s="67" t="inlineStr">
        <is>
          <t>Transient hearing abnormalities precede social deficits in a mouse model of autism</t>
        </is>
      </c>
      <c r="J106" s="68"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s="68" t="inlineStr">
        <is>
          <t>Supervised</t>
        </is>
      </c>
      <c r="L106" s="68" t="inlineStr">
        <is>
          <t>SVM</t>
        </is>
      </c>
      <c r="M106" s="68" t="inlineStr">
        <is>
          <t>Classification (binary/multi-class; incl. ASD vs control)/ multi-class)</t>
        </is>
      </c>
      <c r="N106" s="68" t="inlineStr">
        <is>
          <t>Prognosis</t>
        </is>
      </c>
      <c r="O106" s="68" t="inlineStr">
        <is>
          <t>high</t>
        </is>
      </c>
      <c r="P106" s="68" t="n">
        <v>0</v>
      </c>
      <c r="Q106" s="68" t="n">
        <v>0</v>
      </c>
      <c r="R106" s="68" t="n">
        <v>1</v>
      </c>
      <c r="S106" s="68" t="n">
        <v>0</v>
      </c>
      <c r="T106" s="68" t="n">
        <v>0</v>
      </c>
      <c r="U106" s="68" t="n">
        <v>0</v>
      </c>
      <c r="V106" s="68" t="n">
        <v>0</v>
      </c>
      <c r="W106" s="68" t="n">
        <v>0</v>
      </c>
      <c r="X106" s="68" t="n">
        <v>1</v>
      </c>
      <c r="Y106" s="68" t="n">
        <v>1</v>
      </c>
      <c r="Z106" s="68" t="n">
        <v>1</v>
      </c>
      <c r="AA106" s="68" t="n">
        <v>1</v>
      </c>
      <c r="AB106" s="140" t="n">
        <v>1</v>
      </c>
      <c r="AC106" s="68" t="n">
        <v>0</v>
      </c>
      <c r="AD106" s="68" t="n">
        <v>0</v>
      </c>
      <c r="AE106" s="68" t="n">
        <v>0</v>
      </c>
      <c r="AF106" s="68" t="n">
        <v>0</v>
      </c>
      <c r="AG106" s="68" t="n">
        <v>0</v>
      </c>
      <c r="AH106" s="68" t="n">
        <v>1</v>
      </c>
      <c r="AI106" s="67" t="n">
        <v>0</v>
      </c>
      <c r="AJ106" s="140" t="n">
        <v>1</v>
      </c>
      <c r="AK106" s="140" t="inlineStr">
        <is>
          <t>none_reported</t>
        </is>
      </c>
      <c r="AL106" s="67" t="inlineStr">
        <is>
          <t>Animal model; ML predicts genotype from ABR features (not ASD-vs-control clinical classification). Used as early risk indicator</t>
        </is>
      </c>
      <c r="AM106" s="68" t="inlineStr">
        <is>
          <t>RB</t>
        </is>
      </c>
      <c r="AN106" s="68" t="inlineStr">
        <is>
          <t>Tomado completo desde archivo RB según asignación</t>
        </is>
      </c>
      <c r="AO106" s="68" t="n">
        <v>0</v>
      </c>
      <c r="AP106" s="68" t="n">
        <v>0</v>
      </c>
      <c r="AQ106" s="68" t="n">
        <v>0</v>
      </c>
      <c r="AR106" s="68" t="n">
        <v>0</v>
      </c>
      <c r="AS106" s="68" t="n">
        <v>0</v>
      </c>
      <c r="AT106" s="68" t="n">
        <v>0</v>
      </c>
      <c r="AU106" s="68" t="n">
        <v>0</v>
      </c>
      <c r="AV106" s="68" t="n">
        <v>0</v>
      </c>
      <c r="AW106" s="67" t="inlineStr">
        <is>
          <t>finalized_from_available_evidence</t>
        </is>
      </c>
      <c r="AX106" s="68" t="inlineStr">
        <is>
          <t>0 means no reported evidence in title/abstract/notes/coding; it is not proof of true absence.</t>
        </is>
      </c>
    </row>
    <row r="107" ht="28" customHeight="1">
      <c r="A107" s="138" t="n">
        <v>106</v>
      </c>
      <c r="B107" s="138" t="n">
        <v>114</v>
      </c>
      <c r="C107" s="68" t="inlineStr">
        <is>
          <t>Revisor B</t>
        </is>
      </c>
      <c r="D107" s="68" t="n"/>
      <c r="E107" s="138" t="n">
        <v>2024</v>
      </c>
      <c r="F107" s="68" t="inlineStr">
        <is>
          <t>Imagen</t>
        </is>
      </c>
      <c r="G107" s="68" t="inlineStr">
        <is>
          <t>Machine Learning</t>
        </is>
      </c>
      <c r="H107" s="68" t="inlineStr">
        <is>
          <t>https://doi.org/10.1016/B978-0-443-19073-5.00018-5</t>
        </is>
      </c>
      <c r="I107" s="67" t="inlineStr">
        <is>
          <t>Early-stage identification of autism in children using gesture monitoring based on artificial intelligence</t>
        </is>
      </c>
      <c r="J107" s="68"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s="68" t="n"/>
      <c r="L107" s="68" t="n"/>
      <c r="M107" s="68" t="n"/>
      <c r="N107" s="68" t="inlineStr">
        <is>
          <t>screening</t>
        </is>
      </c>
      <c r="O107" s="68" t="inlineStr">
        <is>
          <t>high</t>
        </is>
      </c>
      <c r="P107" s="68" t="n">
        <v>0</v>
      </c>
      <c r="Q107" s="68" t="n">
        <v>0</v>
      </c>
      <c r="R107" s="68" t="n">
        <v>0</v>
      </c>
      <c r="S107" s="68" t="n">
        <v>0</v>
      </c>
      <c r="T107" s="68" t="n">
        <v>0</v>
      </c>
      <c r="U107" s="68" t="n">
        <v>0</v>
      </c>
      <c r="V107" s="68" t="n">
        <v>0</v>
      </c>
      <c r="W107" s="68" t="n">
        <v>0</v>
      </c>
      <c r="X107" s="68" t="n">
        <v>1</v>
      </c>
      <c r="Y107" s="68" t="n">
        <v>1</v>
      </c>
      <c r="Z107" s="68" t="n">
        <v>0</v>
      </c>
      <c r="AA107" s="68" t="n">
        <v>1</v>
      </c>
      <c r="AB107" s="140" t="n">
        <v>1</v>
      </c>
      <c r="AC107" s="68" t="n">
        <v>0</v>
      </c>
      <c r="AD107" s="68" t="n">
        <v>0</v>
      </c>
      <c r="AE107" s="68" t="n">
        <v>0</v>
      </c>
      <c r="AF107" s="68" t="n">
        <v>0</v>
      </c>
      <c r="AG107" s="68" t="n">
        <v>1</v>
      </c>
      <c r="AH107" s="68" t="n">
        <v>0</v>
      </c>
      <c r="AI107" s="67" t="n">
        <v>0</v>
      </c>
      <c r="AJ107" s="140" t="n">
        <v>1</v>
      </c>
      <c r="AK107" s="140" t="inlineStr">
        <is>
          <t>none_reported</t>
        </is>
      </c>
      <c r="AL107" s="67" t="n"/>
      <c r="AM107" s="68" t="inlineStr">
        <is>
          <t>RB</t>
        </is>
      </c>
      <c r="AN107" s="68" t="inlineStr">
        <is>
          <t>Tomado completo desde archivo RB según asignación</t>
        </is>
      </c>
      <c r="AO107" s="68" t="n">
        <v>0</v>
      </c>
      <c r="AP107" s="68" t="n">
        <v>0</v>
      </c>
      <c r="AQ107" s="68" t="n">
        <v>0</v>
      </c>
      <c r="AR107" s="68" t="n">
        <v>0</v>
      </c>
      <c r="AS107" s="68" t="n">
        <v>0</v>
      </c>
      <c r="AT107" s="68" t="n">
        <v>0</v>
      </c>
      <c r="AU107" s="68" t="n">
        <v>0</v>
      </c>
      <c r="AV107" s="68" t="n">
        <v>0</v>
      </c>
      <c r="AW107" s="67" t="inlineStr">
        <is>
          <t>finalized_from_available_evidence</t>
        </is>
      </c>
      <c r="AX107" s="68" t="inlineStr">
        <is>
          <t>0 means no reported evidence in title/abstract/notes/coding; it is not proof of true absence.</t>
        </is>
      </c>
    </row>
    <row r="108" ht="28" customHeight="1">
      <c r="A108" s="138" t="n">
        <v>107</v>
      </c>
      <c r="B108" s="138" t="n">
        <v>115</v>
      </c>
      <c r="C108" s="68" t="inlineStr">
        <is>
          <t>Revisor A</t>
        </is>
      </c>
      <c r="D108" s="68" t="inlineStr">
        <is>
          <t>RA</t>
        </is>
      </c>
      <c r="E108" s="138" t="n">
        <v>2025</v>
      </c>
      <c r="F108" s="68" t="inlineStr">
        <is>
          <t>No especificado</t>
        </is>
      </c>
      <c r="G108" s="68" t="inlineStr">
        <is>
          <t>Híbrido</t>
        </is>
      </c>
      <c r="H108" s="68" t="inlineStr">
        <is>
          <t>https://doi.org/10.1002/jdn.70034</t>
        </is>
      </c>
      <c r="I108" s="67" t="inlineStr">
        <is>
          <t>Electromagnetic Interaction Algorithm (EIA)-Based Feature Selection With Adaptive Kernel Attention Network (AKAttNet) for Autism Spectrum Disorder Classification</t>
        </is>
      </c>
      <c r="J108" s="6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s="68" t="inlineStr">
        <is>
          <t>Supervised</t>
        </is>
      </c>
      <c r="L108" s="68" t="inlineStr">
        <is>
          <t>CNN</t>
        </is>
      </c>
      <c r="M108" s="68" t="inlineStr">
        <is>
          <t>Classification (ASD vs control / multi-class)</t>
        </is>
      </c>
      <c r="N108" s="68" t="inlineStr">
        <is>
          <t>Screening</t>
        </is>
      </c>
      <c r="O108" s="68" t="inlineStr">
        <is>
          <t>Medium</t>
        </is>
      </c>
      <c r="P108" s="68" t="n">
        <v>0</v>
      </c>
      <c r="Q108" s="68" t="n">
        <v>0</v>
      </c>
      <c r="R108" s="68" t="n">
        <v>0</v>
      </c>
      <c r="S108" s="68" t="n">
        <v>0</v>
      </c>
      <c r="T108" s="68" t="n">
        <v>1</v>
      </c>
      <c r="U108" s="68" t="n">
        <v>0</v>
      </c>
      <c r="V108" s="68" t="n">
        <v>0</v>
      </c>
      <c r="W108" s="68" t="n">
        <v>0</v>
      </c>
      <c r="X108" s="68" t="n">
        <v>1</v>
      </c>
      <c r="Y108" s="68" t="n">
        <v>1</v>
      </c>
      <c r="Z108" s="68" t="n">
        <v>0</v>
      </c>
      <c r="AA108" s="68" t="n">
        <v>0</v>
      </c>
      <c r="AB108" s="140" t="n">
        <v>1</v>
      </c>
      <c r="AC108" s="68" t="n">
        <v>0</v>
      </c>
      <c r="AD108" s="68" t="n">
        <v>0</v>
      </c>
      <c r="AE108" s="68" t="n">
        <v>0</v>
      </c>
      <c r="AF108" s="68" t="n">
        <v>0</v>
      </c>
      <c r="AG108" s="68" t="n">
        <v>1</v>
      </c>
      <c r="AH108" s="68" t="n">
        <v>1</v>
      </c>
      <c r="AI108" s="67" t="n"/>
      <c r="AJ108" s="140" t="n"/>
      <c r="AK108" s="140" t="inlineStr">
        <is>
          <t>none_reported</t>
        </is>
      </c>
      <c r="AL108" s="67" t="inlineStr">
        <is>
          <t>Algoritmo principal no explícito o fuera del codebook; Confirmar algoritmo principal en full-text; Se comparan varios modelos; se eligió el principal/mejor reportado</t>
        </is>
      </c>
      <c r="AM108" s="68" t="inlineStr">
        <is>
          <t>RA</t>
        </is>
      </c>
      <c r="AN108" s="68" t="inlineStr">
        <is>
          <t>Tomado completo desde archivo RA según asignación</t>
        </is>
      </c>
      <c r="AO108" s="68" t="n">
        <v>0</v>
      </c>
      <c r="AP108" s="68" t="n">
        <v>0</v>
      </c>
      <c r="AQ108" s="68" t="n">
        <v>0</v>
      </c>
      <c r="AR108" s="68" t="n">
        <v>0</v>
      </c>
      <c r="AS108" s="68" t="n">
        <v>0</v>
      </c>
      <c r="AT108" s="68" t="n">
        <v>0</v>
      </c>
      <c r="AU108" s="68" t="n">
        <v>0</v>
      </c>
      <c r="AV108" s="68" t="n">
        <v>0</v>
      </c>
      <c r="AW108" s="67" t="inlineStr">
        <is>
          <t>finalized_from_available_evidence</t>
        </is>
      </c>
      <c r="AX108" s="68" t="inlineStr">
        <is>
          <t>0 means no reported evidence in title/abstract/notes/coding; it is not proof of true absence.</t>
        </is>
      </c>
    </row>
    <row r="109" ht="28" customHeight="1">
      <c r="A109" s="138" t="n">
        <v>108</v>
      </c>
      <c r="B109" s="138" t="n">
        <v>116</v>
      </c>
      <c r="C109" s="68" t="inlineStr">
        <is>
          <t>Revisor A</t>
        </is>
      </c>
      <c r="D109" s="68" t="inlineStr">
        <is>
          <t>RA</t>
        </is>
      </c>
      <c r="E109" s="138" t="n">
        <v>2016</v>
      </c>
      <c r="F109" s="68" t="inlineStr">
        <is>
          <t>No especificado</t>
        </is>
      </c>
      <c r="G109" s="68" t="inlineStr">
        <is>
          <t>Deep Learning</t>
        </is>
      </c>
      <c r="H109" s="68" t="inlineStr">
        <is>
          <t>https://doi.org/10.1038/tp.2015.221</t>
        </is>
      </c>
      <c r="I109" s="67" t="inlineStr">
        <is>
          <t>Use of machine learning for behavioral distinction of autism and ADHD</t>
        </is>
      </c>
      <c r="J109" s="68"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s="68" t="inlineStr">
        <is>
          <t>Supervised</t>
        </is>
      </c>
      <c r="L109" s="68" t="inlineStr">
        <is>
          <t>Other / Not clear</t>
        </is>
      </c>
      <c r="M109" s="68" t="inlineStr">
        <is>
          <t>Classification (ASD vs control / multi-class)</t>
        </is>
      </c>
      <c r="N109" s="68" t="inlineStr">
        <is>
          <t>Screening</t>
        </is>
      </c>
      <c r="O109" s="68" t="inlineStr">
        <is>
          <t>Medium</t>
        </is>
      </c>
      <c r="P109" s="68" t="n">
        <v>0</v>
      </c>
      <c r="Q109" s="68" t="n">
        <v>0</v>
      </c>
      <c r="R109" s="68" t="n">
        <v>0</v>
      </c>
      <c r="S109" s="68" t="n">
        <v>0</v>
      </c>
      <c r="T109" s="68" t="n">
        <v>1</v>
      </c>
      <c r="U109" s="68" t="n">
        <v>0</v>
      </c>
      <c r="V109" s="68" t="n">
        <v>0</v>
      </c>
      <c r="W109" s="68" t="n">
        <v>0</v>
      </c>
      <c r="X109" s="68" t="n">
        <v>1</v>
      </c>
      <c r="Y109" s="68" t="n">
        <v>0</v>
      </c>
      <c r="Z109" s="68" t="n">
        <v>0</v>
      </c>
      <c r="AA109" s="68" t="n">
        <v>0</v>
      </c>
      <c r="AB109" s="140" t="n">
        <v>1</v>
      </c>
      <c r="AC109" s="68" t="n">
        <v>0</v>
      </c>
      <c r="AD109" s="68" t="n">
        <v>0</v>
      </c>
      <c r="AE109" s="68" t="n">
        <v>0</v>
      </c>
      <c r="AF109" s="68" t="n">
        <v>0</v>
      </c>
      <c r="AG109" s="68" t="n">
        <v>1</v>
      </c>
      <c r="AH109" s="68" t="n">
        <v>1</v>
      </c>
      <c r="AI109" s="67" t="n"/>
      <c r="AJ109" s="140" t="n"/>
      <c r="AK109" s="140" t="inlineStr">
        <is>
          <t>internal_validation_only</t>
        </is>
      </c>
      <c r="AL109" s="67" t="inlineStr">
        <is>
          <t>Usa puntajes SRS para distinguir ASD vs ADHD; aunque es herramienta de cribado, el objetivo es distinción diagnóstica diferencial.</t>
        </is>
      </c>
      <c r="AM109" s="68" t="inlineStr">
        <is>
          <t>RA</t>
        </is>
      </c>
      <c r="AN109" s="68" t="inlineStr">
        <is>
          <t>Tomado completo desde archivo RA según asignación</t>
        </is>
      </c>
      <c r="AO109" s="68" t="n">
        <v>0</v>
      </c>
      <c r="AP109" s="68" t="n">
        <v>0</v>
      </c>
      <c r="AQ109" s="68" t="n">
        <v>0</v>
      </c>
      <c r="AR109" s="68" t="n">
        <v>1</v>
      </c>
      <c r="AS109" s="68" t="n">
        <v>0</v>
      </c>
      <c r="AT109" s="68" t="n">
        <v>0</v>
      </c>
      <c r="AU109" s="68" t="n">
        <v>0</v>
      </c>
      <c r="AV109" s="68" t="n">
        <v>0</v>
      </c>
      <c r="AW109" s="67" t="inlineStr">
        <is>
          <t>finalized_from_available_evidence</t>
        </is>
      </c>
      <c r="AX109" s="68" t="inlineStr">
        <is>
          <t>0 means no reported evidence in title/abstract/notes/coding; it is not proof of true absence.</t>
        </is>
      </c>
    </row>
    <row r="110" ht="28" customHeight="1">
      <c r="A110" s="138" t="n">
        <v>109</v>
      </c>
      <c r="B110" s="138" t="n">
        <v>117</v>
      </c>
      <c r="C110" s="68" t="inlineStr">
        <is>
          <t>Ambos (piloto)</t>
        </is>
      </c>
      <c r="D110" s="68" t="inlineStr">
        <is>
          <t>RA</t>
        </is>
      </c>
      <c r="E110" s="138" t="n">
        <v>2019</v>
      </c>
      <c r="F110" s="68" t="inlineStr">
        <is>
          <t>No especificado</t>
        </is>
      </c>
      <c r="G110" s="68" t="inlineStr">
        <is>
          <t>Deep Learning</t>
        </is>
      </c>
      <c r="H110" s="68" t="inlineStr">
        <is>
          <t>https://doi.org/10.1097/DBP.0000000000000668</t>
        </is>
      </c>
      <c r="I110" s="67" t="inlineStr">
        <is>
          <t>A Machine Learning Strategy for Autism Screening in Toddlers</t>
        </is>
      </c>
      <c r="J110" s="68"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s="68" t="inlineStr">
        <is>
          <t>Supervised</t>
        </is>
      </c>
      <c r="L110" s="68" t="inlineStr">
        <is>
          <t>MLP</t>
        </is>
      </c>
      <c r="M110" s="68" t="inlineStr">
        <is>
          <t>Classification (ASD vs control / multi-class)</t>
        </is>
      </c>
      <c r="N110" s="68" t="inlineStr">
        <is>
          <t>Screening</t>
        </is>
      </c>
      <c r="O110" s="68" t="inlineStr">
        <is>
          <t>High</t>
        </is>
      </c>
      <c r="P110" s="68" t="n">
        <v>0</v>
      </c>
      <c r="Q110" s="68" t="n">
        <v>0</v>
      </c>
      <c r="R110" s="68" t="n">
        <v>0</v>
      </c>
      <c r="S110" s="68" t="n">
        <v>0</v>
      </c>
      <c r="T110" s="68" t="n">
        <v>1</v>
      </c>
      <c r="U110" s="68" t="n">
        <v>0</v>
      </c>
      <c r="V110" s="68" t="n">
        <v>0</v>
      </c>
      <c r="W110" s="68" t="n">
        <v>0</v>
      </c>
      <c r="X110" s="68" t="n">
        <v>1</v>
      </c>
      <c r="Y110" s="68" t="n">
        <v>0</v>
      </c>
      <c r="Z110" s="68" t="n">
        <v>0</v>
      </c>
      <c r="AA110" s="68" t="n">
        <v>0</v>
      </c>
      <c r="AB110" s="140" t="n">
        <v>1</v>
      </c>
      <c r="AC110" s="68" t="n">
        <v>0</v>
      </c>
      <c r="AD110" s="68" t="n">
        <v>1</v>
      </c>
      <c r="AE110" s="68" t="n">
        <v>0</v>
      </c>
      <c r="AF110" s="68" t="n">
        <v>0</v>
      </c>
      <c r="AG110" s="68" t="n">
        <v>0</v>
      </c>
      <c r="AH110" s="68" t="n">
        <v>1</v>
      </c>
      <c r="AI110" s="67" t="n"/>
      <c r="AJ110" s="140" t="n"/>
      <c r="AK110" s="140" t="inlineStr">
        <is>
          <t>explainability_or_interpretability</t>
        </is>
      </c>
      <c r="AL110" s="67" t="inlineStr">
        <is>
          <t>Feedforward neural network aplicado a M-CHAT-R para cribado en toddlers.</t>
        </is>
      </c>
      <c r="AM110" s="68" t="inlineStr">
        <is>
          <t>RA</t>
        </is>
      </c>
      <c r="AN110" s="68" t="inlineStr">
        <is>
          <t>Tomado completo desde archivo RA según asignación</t>
        </is>
      </c>
      <c r="AO110" s="68" t="n">
        <v>0</v>
      </c>
      <c r="AP110" s="68" t="n">
        <v>0</v>
      </c>
      <c r="AQ110" s="68" t="n">
        <v>0</v>
      </c>
      <c r="AR110" s="68" t="n">
        <v>0</v>
      </c>
      <c r="AS110" s="68" t="n">
        <v>0</v>
      </c>
      <c r="AT110" s="68" t="n">
        <v>0</v>
      </c>
      <c r="AU110" s="68" t="n">
        <v>1</v>
      </c>
      <c r="AV110" s="68" t="n">
        <v>0</v>
      </c>
      <c r="AW110" s="67" t="inlineStr">
        <is>
          <t>finalized_from_available_evidence</t>
        </is>
      </c>
      <c r="AX110" s="68" t="inlineStr">
        <is>
          <t>0 means no reported evidence in title/abstract/notes/coding; it is not proof of true absence.</t>
        </is>
      </c>
    </row>
    <row r="111" ht="28" customHeight="1">
      <c r="A111" s="138" t="n">
        <v>110</v>
      </c>
      <c r="B111" s="138" t="n">
        <v>118</v>
      </c>
      <c r="C111" s="68" t="inlineStr">
        <is>
          <t>Revisor B</t>
        </is>
      </c>
      <c r="D111" s="68" t="n"/>
      <c r="E111" s="138" t="n">
        <v>2023</v>
      </c>
      <c r="F111" s="68" t="inlineStr">
        <is>
          <t>Imagen</t>
        </is>
      </c>
      <c r="G111" s="68" t="inlineStr">
        <is>
          <t>Deep Learning</t>
        </is>
      </c>
      <c r="H111" s="68" t="inlineStr">
        <is>
          <t>https://doi.org/10.1038/s41591-023-02574-3</t>
        </is>
      </c>
      <c r="I111" s="67" t="inlineStr">
        <is>
          <t>Early detection of autism using digital behavioral phenotyping</t>
        </is>
      </c>
      <c r="J111" s="68"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s="68" t="inlineStr">
        <is>
          <t>Supervised</t>
        </is>
      </c>
      <c r="L111" s="68" t="inlineStr">
        <is>
          <t>XGBoost / GBDT</t>
        </is>
      </c>
      <c r="M111" s="68" t="inlineStr">
        <is>
          <t>Classification (binary/multi-class; incl. ASD vs control)/ multi-class)</t>
        </is>
      </c>
      <c r="N111" s="68" t="inlineStr">
        <is>
          <t>Screening</t>
        </is>
      </c>
      <c r="O111" s="68" t="inlineStr">
        <is>
          <t>high</t>
        </is>
      </c>
      <c r="P111" s="68" t="n">
        <v>0</v>
      </c>
      <c r="Q111" s="68" t="n">
        <v>1</v>
      </c>
      <c r="R111" s="68" t="n">
        <v>0</v>
      </c>
      <c r="S111" s="68" t="n">
        <v>0</v>
      </c>
      <c r="T111" s="68" t="n">
        <v>0</v>
      </c>
      <c r="U111" s="68" t="n">
        <v>0</v>
      </c>
      <c r="V111" s="68" t="n">
        <v>0</v>
      </c>
      <c r="W111" s="68" t="n">
        <v>0</v>
      </c>
      <c r="X111" s="68" t="n">
        <v>0</v>
      </c>
      <c r="Y111" s="68" t="n">
        <v>1</v>
      </c>
      <c r="Z111" s="68" t="n">
        <v>0</v>
      </c>
      <c r="AA111" s="68" t="n">
        <v>1</v>
      </c>
      <c r="AB111" s="140" t="n">
        <v>1</v>
      </c>
      <c r="AC111" s="68" t="n">
        <v>1</v>
      </c>
      <c r="AD111" s="68" t="n">
        <v>0</v>
      </c>
      <c r="AE111" s="68" t="n">
        <v>0</v>
      </c>
      <c r="AF111" s="68" t="n">
        <v>0</v>
      </c>
      <c r="AG111" s="68" t="n">
        <v>1</v>
      </c>
      <c r="AH111" s="68" t="n">
        <v>1</v>
      </c>
      <c r="AI111" s="67" t="n">
        <v>0</v>
      </c>
      <c r="AJ111" s="140" t="n">
        <v>1</v>
      </c>
      <c r="AK111" s="140" t="inlineStr">
        <is>
          <t>external_validation; prospective_evaluation</t>
        </is>
      </c>
      <c r="AL111" s="67" t="n"/>
      <c r="AM111" s="68" t="inlineStr">
        <is>
          <t>RB</t>
        </is>
      </c>
      <c r="AN111" s="68" t="inlineStr">
        <is>
          <t>Tomado completo desde archivo RB según asignación</t>
        </is>
      </c>
      <c r="AO111" s="68" t="n">
        <v>0</v>
      </c>
      <c r="AP111" s="68" t="n">
        <v>0</v>
      </c>
      <c r="AQ111" s="68" t="n">
        <v>0</v>
      </c>
      <c r="AR111" s="68" t="n">
        <v>0</v>
      </c>
      <c r="AS111" s="68" t="n">
        <v>1</v>
      </c>
      <c r="AT111" s="68" t="n">
        <v>0</v>
      </c>
      <c r="AU111" s="68" t="n">
        <v>0</v>
      </c>
      <c r="AV111" s="68" t="n">
        <v>0</v>
      </c>
      <c r="AW111" s="67" t="inlineStr">
        <is>
          <t>finalized_from_available_evidence</t>
        </is>
      </c>
      <c r="AX111" s="68" t="inlineStr">
        <is>
          <t>0 means no reported evidence in title/abstract/notes/coding; it is not proof of true absence.</t>
        </is>
      </c>
    </row>
    <row r="112" ht="28" customHeight="1">
      <c r="A112" s="138" t="n">
        <v>111</v>
      </c>
      <c r="B112" s="138" t="n">
        <v>119</v>
      </c>
      <c r="C112" s="68" t="inlineStr">
        <is>
          <t>Revisor B</t>
        </is>
      </c>
      <c r="D112" s="68" t="n"/>
      <c r="E112" s="138" t="n">
        <v>2016</v>
      </c>
      <c r="F112" s="68" t="inlineStr">
        <is>
          <t>No especificado</t>
        </is>
      </c>
      <c r="G112" s="68" t="inlineStr">
        <is>
          <t>Machine Learning</t>
        </is>
      </c>
      <c r="H112" s="68" t="inlineStr">
        <is>
          <t>https://doi.org/10.1109/EMBC.2016.7591440</t>
        </is>
      </c>
      <c r="I112" s="67" t="inlineStr">
        <is>
          <t>Ensemble statistical and subspace clustering model for analysis of autism spectrum disorder phenotypes</t>
        </is>
      </c>
      <c r="J112" s="68"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s="68" t="inlineStr">
        <is>
          <t>Unsupervised</t>
        </is>
      </c>
      <c r="L112" s="68" t="inlineStr">
        <is>
          <t>Clustering (k-means / GMM / ...)</t>
        </is>
      </c>
      <c r="M112" s="68" t="inlineStr">
        <is>
          <t>Clustering / subtyping</t>
        </is>
      </c>
      <c r="N112" s="68" t="inlineStr">
        <is>
          <t>Monitoring/intervention</t>
        </is>
      </c>
      <c r="O112" s="68" t="inlineStr">
        <is>
          <t>high</t>
        </is>
      </c>
      <c r="P112" s="68" t="n">
        <v>0</v>
      </c>
      <c r="Q112" s="68" t="n">
        <v>0</v>
      </c>
      <c r="R112" s="68" t="n">
        <v>1</v>
      </c>
      <c r="S112" s="68" t="n">
        <v>1</v>
      </c>
      <c r="T112" s="68" t="n">
        <v>0</v>
      </c>
      <c r="U112" s="68" t="n">
        <v>0</v>
      </c>
      <c r="V112" s="68" t="n">
        <v>1</v>
      </c>
      <c r="W112" s="68" t="n">
        <v>0</v>
      </c>
      <c r="X112" s="68" t="n">
        <v>1</v>
      </c>
      <c r="Y112" s="68" t="n">
        <v>1</v>
      </c>
      <c r="Z112" s="68" t="n">
        <v>0</v>
      </c>
      <c r="AA112" s="68" t="n">
        <v>0</v>
      </c>
      <c r="AB112" s="140" t="n">
        <v>1</v>
      </c>
      <c r="AC112" s="68" t="n">
        <v>0</v>
      </c>
      <c r="AD112" s="68" t="n">
        <v>0</v>
      </c>
      <c r="AE112" s="68" t="n">
        <v>0</v>
      </c>
      <c r="AF112" s="68" t="n">
        <v>1</v>
      </c>
      <c r="AG112" s="68" t="n">
        <v>0</v>
      </c>
      <c r="AH112" s="68" t="n">
        <v>3</v>
      </c>
      <c r="AI112" s="67" t="n">
        <v>1</v>
      </c>
      <c r="AJ112" s="140" t="n">
        <v>1</v>
      </c>
      <c r="AK112" s="140" t="inlineStr">
        <is>
          <t>multisource_integration</t>
        </is>
      </c>
      <c r="AL112" s="67" t="inlineStr">
        <is>
          <t>Estudio de subtipificación/heterogeneidad en una cohorte ASD ya confirmada (SSC; ADI-R/ADOS); no clasifica ASD vs control como endpoint principal</t>
        </is>
      </c>
      <c r="AM112" s="68" t="inlineStr">
        <is>
          <t>RB</t>
        </is>
      </c>
      <c r="AN112" s="68" t="inlineStr">
        <is>
          <t>Tomado completo desde archivo RB según asignación</t>
        </is>
      </c>
      <c r="AO112" s="68" t="n">
        <v>0</v>
      </c>
      <c r="AP112" s="68" t="n">
        <v>0</v>
      </c>
      <c r="AQ112" s="68" t="n">
        <v>0</v>
      </c>
      <c r="AR112" s="68" t="n">
        <v>0</v>
      </c>
      <c r="AS112" s="68" t="n">
        <v>0</v>
      </c>
      <c r="AT112" s="68" t="n">
        <v>0</v>
      </c>
      <c r="AU112" s="68" t="n">
        <v>0</v>
      </c>
      <c r="AV112" s="68" t="n">
        <v>1</v>
      </c>
      <c r="AW112" s="67" t="inlineStr">
        <is>
          <t>finalized_from_available_evidence</t>
        </is>
      </c>
      <c r="AX112" s="68" t="inlineStr">
        <is>
          <t>0 means no reported evidence in title/abstract/notes/coding; it is not proof of true absence.</t>
        </is>
      </c>
    </row>
    <row r="113" ht="28" customHeight="1">
      <c r="A113" s="138" t="n">
        <v>112</v>
      </c>
      <c r="B113" s="138" t="n">
        <v>120</v>
      </c>
      <c r="C113" s="68" t="inlineStr">
        <is>
          <t>Revisor A</t>
        </is>
      </c>
      <c r="D113" s="68" t="inlineStr">
        <is>
          <t>RA</t>
        </is>
      </c>
      <c r="E113" s="138" t="n">
        <v>2025</v>
      </c>
      <c r="F113" s="68" t="inlineStr">
        <is>
          <t>Imagen</t>
        </is>
      </c>
      <c r="G113" s="68" t="inlineStr">
        <is>
          <t>Machine Learning</t>
        </is>
      </c>
      <c r="H113" s="68" t="inlineStr">
        <is>
          <t>https://doi.org/10.1038/s41598-025-01500-6</t>
        </is>
      </c>
      <c r="I113" s="67" t="inlineStr">
        <is>
          <t>Screening autism spectrum disorder in children using machine learning on speech transcripts</t>
        </is>
      </c>
      <c r="J113" s="68"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s="68" t="inlineStr">
        <is>
          <t>Supervised</t>
        </is>
      </c>
      <c r="L113" s="68" t="inlineStr">
        <is>
          <t>Other / Not clear</t>
        </is>
      </c>
      <c r="M113" s="68" t="inlineStr">
        <is>
          <t>Classification (ASD vs control / multi-class)</t>
        </is>
      </c>
      <c r="N113" s="68" t="inlineStr">
        <is>
          <t>Screening</t>
        </is>
      </c>
      <c r="O113" s="68" t="inlineStr">
        <is>
          <t>Medium</t>
        </is>
      </c>
      <c r="P113" s="68" t="n">
        <v>0</v>
      </c>
      <c r="Q113" s="68" t="n">
        <v>0</v>
      </c>
      <c r="R113" s="68" t="n">
        <v>0</v>
      </c>
      <c r="S113" s="68" t="n">
        <v>1</v>
      </c>
      <c r="T113" s="68" t="n">
        <v>1</v>
      </c>
      <c r="U113" s="68" t="n">
        <v>0</v>
      </c>
      <c r="V113" s="68" t="n">
        <v>0</v>
      </c>
      <c r="W113" s="68" t="n">
        <v>0</v>
      </c>
      <c r="X113" s="68" t="n">
        <v>1</v>
      </c>
      <c r="Y113" s="68" t="n">
        <v>0</v>
      </c>
      <c r="Z113" s="68" t="n">
        <v>0</v>
      </c>
      <c r="AA113" s="68" t="n">
        <v>0</v>
      </c>
      <c r="AB113" s="140" t="n">
        <v>1</v>
      </c>
      <c r="AC113" s="68" t="n">
        <v>0</v>
      </c>
      <c r="AD113" s="68" t="n">
        <v>0</v>
      </c>
      <c r="AE113" s="68" t="n">
        <v>0</v>
      </c>
      <c r="AF113" s="68" t="n">
        <v>1</v>
      </c>
      <c r="AG113" s="68" t="n">
        <v>1</v>
      </c>
      <c r="AH113" s="68" t="n">
        <v>2</v>
      </c>
      <c r="AI113" s="67" t="inlineStr">
        <is>
          <t>text / transcripts</t>
        </is>
      </c>
      <c r="AJ113" s="140" t="n"/>
      <c r="AK113" s="140" t="inlineStr">
        <is>
          <t>multisource_integration</t>
        </is>
      </c>
      <c r="AL113" s="67" t="inlineStr">
        <is>
          <t>Algoritmo principal no explícito o fuera del codebook; Confirmar algoritmo principal en full-text</t>
        </is>
      </c>
      <c r="AM113" s="68" t="inlineStr">
        <is>
          <t>RA</t>
        </is>
      </c>
      <c r="AN113" s="68" t="inlineStr">
        <is>
          <t>Tomado completo desde archivo RA según asignación</t>
        </is>
      </c>
      <c r="AO113" s="68" t="n">
        <v>0</v>
      </c>
      <c r="AP113" s="68" t="n">
        <v>0</v>
      </c>
      <c r="AQ113" s="68" t="n">
        <v>0</v>
      </c>
      <c r="AR113" s="68" t="n">
        <v>0</v>
      </c>
      <c r="AS113" s="68" t="n">
        <v>0</v>
      </c>
      <c r="AT113" s="68" t="n">
        <v>0</v>
      </c>
      <c r="AU113" s="68" t="n">
        <v>0</v>
      </c>
      <c r="AV113" s="68" t="n">
        <v>1</v>
      </c>
      <c r="AW113" s="67" t="inlineStr">
        <is>
          <t>finalized_from_available_evidence</t>
        </is>
      </c>
      <c r="AX113" s="68" t="inlineStr">
        <is>
          <t>0 means no reported evidence in title/abstract/notes/coding; it is not proof of true absence.</t>
        </is>
      </c>
    </row>
    <row r="114" ht="28" customHeight="1">
      <c r="A114" s="138" t="n">
        <v>113</v>
      </c>
      <c r="B114" s="138" t="n">
        <v>121</v>
      </c>
      <c r="C114" s="68" t="inlineStr">
        <is>
          <t>Revisor B</t>
        </is>
      </c>
      <c r="D114" s="68" t="n"/>
      <c r="E114" s="138" t="n">
        <v>2016</v>
      </c>
      <c r="F114" s="68" t="inlineStr">
        <is>
          <t>Texto · NLP</t>
        </is>
      </c>
      <c r="G114" s="68" t="inlineStr">
        <is>
          <t>Deep Learning</t>
        </is>
      </c>
      <c r="H114" s="68" t="inlineStr">
        <is>
          <t>https://doi.org/10.1016/j.jaac.2016.07.715</t>
        </is>
      </c>
      <c r="I114" s="67" t="inlineStr">
        <is>
          <t>46.3 ARTIFICIAL INTELLIGENCE: UTILIZING GOOGLE GLASS AND OTHER MOBILE APPLICATIONS FOR SOCIAL SKILLS TRAINING IN AUTISM SPECTRUM DISORDERS</t>
        </is>
      </c>
      <c r="J114" s="68"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s="68" t="n"/>
      <c r="L114" s="68" t="n"/>
      <c r="M114" s="68" t="inlineStr">
        <is>
          <t>Technology-assisted social-skills intervention</t>
        </is>
      </c>
      <c r="N114" s="68" t="inlineStr">
        <is>
          <t>Monitoring/intervention</t>
        </is>
      </c>
      <c r="O114" s="68" t="n"/>
      <c r="P114" s="68" t="n"/>
      <c r="Q114" s="68" t="n"/>
      <c r="R114" s="68" t="n"/>
      <c r="S114" s="68" t="n"/>
      <c r="T114" s="68" t="n"/>
      <c r="U114" s="68" t="n"/>
      <c r="V114" s="68" t="n"/>
      <c r="W114" s="68" t="n">
        <v>0</v>
      </c>
      <c r="X114" s="68" t="n">
        <v>0</v>
      </c>
      <c r="Y114" s="68" t="n">
        <v>0</v>
      </c>
      <c r="Z114" s="68" t="n">
        <v>0</v>
      </c>
      <c r="AA114" s="68" t="n">
        <v>1</v>
      </c>
      <c r="AB114" s="140" t="n">
        <v>1</v>
      </c>
      <c r="AC114" s="68" t="n">
        <v>0</v>
      </c>
      <c r="AD114" s="68" t="n">
        <v>0</v>
      </c>
      <c r="AE114" s="68" t="n">
        <v>0</v>
      </c>
      <c r="AF114" s="68" t="n">
        <v>0</v>
      </c>
      <c r="AG114" s="68" t="n"/>
      <c r="AH114" s="68" t="n"/>
      <c r="AI114" s="67" t="n"/>
      <c r="AJ114" s="140" t="n">
        <v>1</v>
      </c>
      <c r="AK114" s="140" t="inlineStr">
        <is>
          <t>none_reported</t>
        </is>
      </c>
      <c r="AL114" s="67" t="inlineStr">
        <is>
          <t>Sin señal explícita Q3 en título/abstract.</t>
        </is>
      </c>
      <c r="AM114" s="68" t="inlineStr">
        <is>
          <t>RA_fallback</t>
        </is>
      </c>
      <c r="AN114" s="68" t="inlineStr">
        <is>
          <t>Fallback a RA porque el ID no está en RB</t>
        </is>
      </c>
      <c r="AO114" s="68" t="n">
        <v>1</v>
      </c>
      <c r="AP114" s="68" t="n">
        <v>0</v>
      </c>
      <c r="AQ114" s="68" t="n">
        <v>0</v>
      </c>
      <c r="AR114" s="68" t="n">
        <v>0</v>
      </c>
      <c r="AS114" s="68" t="n">
        <v>0</v>
      </c>
      <c r="AT114" s="68" t="n">
        <v>0</v>
      </c>
      <c r="AU114" s="68" t="n">
        <v>0</v>
      </c>
      <c r="AV114" s="68" t="n">
        <v>0</v>
      </c>
      <c r="AW114" s="67" t="inlineStr">
        <is>
          <t>finalized_from_available_evidence</t>
        </is>
      </c>
      <c r="AX114" s="68" t="inlineStr">
        <is>
          <t>0 means no reported evidence in title/abstract/notes/coding; it is not proof of true absence.</t>
        </is>
      </c>
    </row>
    <row r="115" ht="28" customHeight="1">
      <c r="A115" s="138" t="n">
        <v>114</v>
      </c>
      <c r="B115" s="138" t="n">
        <v>122</v>
      </c>
      <c r="C115" s="68" t="inlineStr">
        <is>
          <t>Revisor B</t>
        </is>
      </c>
      <c r="D115" s="68" t="n"/>
      <c r="E115" s="138" t="n">
        <v>2025</v>
      </c>
      <c r="F115" s="68" t="inlineStr">
        <is>
          <t>Señales fisiológicas</t>
        </is>
      </c>
      <c r="G115" s="68" t="inlineStr">
        <is>
          <t>Híbrido</t>
        </is>
      </c>
      <c r="H115" s="68" t="inlineStr">
        <is>
          <t>https://doi.org/10.1109/ACCESS.2025.3531979</t>
        </is>
      </c>
      <c r="I115" s="67" t="inlineStr">
        <is>
          <t>A Quantum-Based Machine Learning Approach for Autism Detection Using Common Spatial Patterns of EEG Signals</t>
        </is>
      </c>
      <c r="J115" s="68"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s="68" t="inlineStr">
        <is>
          <t>Supervised</t>
        </is>
      </c>
      <c r="L115" s="68" t="inlineStr">
        <is>
          <t>SVM</t>
        </is>
      </c>
      <c r="M115" s="68" t="inlineStr">
        <is>
          <t>Classification (binary/multi-class; incl. ASD vs control)/ multi-class)</t>
        </is>
      </c>
      <c r="N115" s="68" t="inlineStr">
        <is>
          <t>Diagnosis</t>
        </is>
      </c>
      <c r="O115" s="68" t="inlineStr">
        <is>
          <t>high</t>
        </is>
      </c>
      <c r="P115" s="68" t="n">
        <v>0</v>
      </c>
      <c r="Q115" s="68" t="n">
        <v>0</v>
      </c>
      <c r="R115" s="68" t="n">
        <v>0</v>
      </c>
      <c r="S115" s="68" t="n">
        <v>1</v>
      </c>
      <c r="T115" s="68" t="n">
        <v>0</v>
      </c>
      <c r="U115" s="68" t="n">
        <v>0</v>
      </c>
      <c r="V115" s="68" t="n">
        <v>0</v>
      </c>
      <c r="W115" s="68" t="n">
        <v>0</v>
      </c>
      <c r="X115" s="68" t="n">
        <v>1</v>
      </c>
      <c r="Y115" s="68" t="n">
        <v>1</v>
      </c>
      <c r="Z115" s="68" t="n">
        <v>0</v>
      </c>
      <c r="AA115" s="68" t="n">
        <v>1</v>
      </c>
      <c r="AB115" s="140" t="n">
        <v>1</v>
      </c>
      <c r="AC115" s="68" t="n">
        <v>0</v>
      </c>
      <c r="AD115" s="68" t="n">
        <v>0</v>
      </c>
      <c r="AE115" s="68" t="n">
        <v>0</v>
      </c>
      <c r="AF115" s="68" t="n">
        <v>0</v>
      </c>
      <c r="AG115" s="68" t="n">
        <v>0</v>
      </c>
      <c r="AH115" s="68" t="n">
        <v>1</v>
      </c>
      <c r="AI115" s="67" t="n">
        <v>0</v>
      </c>
      <c r="AJ115" s="140" t="n">
        <v>0</v>
      </c>
      <c r="AK115" s="140" t="inlineStr">
        <is>
          <t>none_reported</t>
        </is>
      </c>
      <c r="AL115" s="67" t="n"/>
      <c r="AM115" s="68" t="inlineStr">
        <is>
          <t>RB</t>
        </is>
      </c>
      <c r="AN115" s="68" t="inlineStr">
        <is>
          <t>Tomado completo desde archivo RB según asignación</t>
        </is>
      </c>
      <c r="AO115" s="68" t="n">
        <v>0</v>
      </c>
      <c r="AP115" s="68" t="n">
        <v>0</v>
      </c>
      <c r="AQ115" s="68" t="n">
        <v>0</v>
      </c>
      <c r="AR115" s="68" t="n">
        <v>0</v>
      </c>
      <c r="AS115" s="68" t="n">
        <v>0</v>
      </c>
      <c r="AT115" s="68" t="n">
        <v>0</v>
      </c>
      <c r="AU115" s="68" t="n">
        <v>0</v>
      </c>
      <c r="AV115" s="68" t="n">
        <v>0</v>
      </c>
      <c r="AW115" s="67" t="inlineStr">
        <is>
          <t>finalized_from_available_evidence</t>
        </is>
      </c>
      <c r="AX115" s="68" t="inlineStr">
        <is>
          <t>0 means no reported evidence in title/abstract/notes/coding; it is not proof of true absence.</t>
        </is>
      </c>
    </row>
    <row r="116" ht="28" customHeight="1">
      <c r="A116" s="138" t="n">
        <v>115</v>
      </c>
      <c r="B116" s="138" t="n">
        <v>124</v>
      </c>
      <c r="C116" s="68" t="inlineStr">
        <is>
          <t>Revisor B</t>
        </is>
      </c>
      <c r="D116" s="68" t="n"/>
      <c r="E116" s="138" t="n">
        <v>2023</v>
      </c>
      <c r="F116" s="68" t="inlineStr">
        <is>
          <t>Imagen</t>
        </is>
      </c>
      <c r="G116" s="68" t="inlineStr">
        <is>
          <t>Deep Learning</t>
        </is>
      </c>
      <c r="H116" s="68" t="inlineStr">
        <is>
          <t>https://doi.org/10.1016/j.heliyon.2023.e21530</t>
        </is>
      </c>
      <c r="I116" s="67" t="inlineStr">
        <is>
          <t>ASD2-TL∗ GTO: Autism spectrum disorders detection via transfer learning with gorilla troops optimizer framework</t>
        </is>
      </c>
      <c r="J116" s="68"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s="68" t="inlineStr">
        <is>
          <t>Supervised</t>
        </is>
      </c>
      <c r="L116" s="68" t="inlineStr">
        <is>
          <t>CNN</t>
        </is>
      </c>
      <c r="M116" s="68" t="inlineStr">
        <is>
          <t>Classification (binary/multi-class; incl. ASD vs control)/ multi-class)</t>
        </is>
      </c>
      <c r="N116" s="68" t="inlineStr">
        <is>
          <t>Screening</t>
        </is>
      </c>
      <c r="O116" s="68" t="inlineStr">
        <is>
          <t>high</t>
        </is>
      </c>
      <c r="P116" s="68" t="n">
        <v>1</v>
      </c>
      <c r="Q116" s="68" t="n">
        <v>0</v>
      </c>
      <c r="R116" s="68" t="n">
        <v>0</v>
      </c>
      <c r="S116" s="68" t="n">
        <v>0</v>
      </c>
      <c r="T116" s="68" t="n">
        <v>0</v>
      </c>
      <c r="U116" s="68" t="n">
        <v>0</v>
      </c>
      <c r="V116" s="68" t="n">
        <v>0</v>
      </c>
      <c r="W116" s="68" t="n">
        <v>0</v>
      </c>
      <c r="X116" s="68" t="n">
        <v>0</v>
      </c>
      <c r="Y116" s="68" t="n">
        <v>1</v>
      </c>
      <c r="Z116" s="68" t="n">
        <v>1</v>
      </c>
      <c r="AA116" s="68" t="n">
        <v>1</v>
      </c>
      <c r="AB116" s="140" t="n">
        <v>1</v>
      </c>
      <c r="AC116" s="68" t="n">
        <v>0</v>
      </c>
      <c r="AD116" s="68" t="n">
        <v>0</v>
      </c>
      <c r="AE116" s="68" t="n">
        <v>0</v>
      </c>
      <c r="AF116" s="68" t="n">
        <v>0</v>
      </c>
      <c r="AG116" s="68" t="n">
        <v>0</v>
      </c>
      <c r="AH116" s="68" t="n">
        <v>1</v>
      </c>
      <c r="AI116" s="67" t="n">
        <v>0</v>
      </c>
      <c r="AJ116" s="140" t="n">
        <v>1</v>
      </c>
      <c r="AK116" s="140" t="inlineStr">
        <is>
          <t>none_reported</t>
        </is>
      </c>
      <c r="AL116" s="67"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s="68" t="inlineStr">
        <is>
          <t>RB</t>
        </is>
      </c>
      <c r="AN116" s="68" t="inlineStr">
        <is>
          <t>Tomado completo desde archivo RB según asignación</t>
        </is>
      </c>
      <c r="AO116" s="68" t="n">
        <v>0</v>
      </c>
      <c r="AP116" s="68" t="n">
        <v>0</v>
      </c>
      <c r="AQ116" s="68" t="n">
        <v>0</v>
      </c>
      <c r="AR116" s="68" t="n">
        <v>0</v>
      </c>
      <c r="AS116" s="68" t="n">
        <v>0</v>
      </c>
      <c r="AT116" s="68" t="n">
        <v>0</v>
      </c>
      <c r="AU116" s="68" t="n">
        <v>0</v>
      </c>
      <c r="AV116" s="68" t="n">
        <v>0</v>
      </c>
      <c r="AW116" s="67" t="inlineStr">
        <is>
          <t>finalized_from_available_evidence</t>
        </is>
      </c>
      <c r="AX116" s="68" t="inlineStr">
        <is>
          <t>0 means no reported evidence in title/abstract/notes/coding; it is not proof of true absence.</t>
        </is>
      </c>
    </row>
    <row r="117" ht="28" customHeight="1">
      <c r="A117" s="138" t="n">
        <v>116</v>
      </c>
      <c r="B117" s="138" t="n">
        <v>125</v>
      </c>
      <c r="C117" s="68" t="inlineStr">
        <is>
          <t>Revisor B</t>
        </is>
      </c>
      <c r="D117" s="68" t="n"/>
      <c r="E117" s="138" t="n">
        <v>2019</v>
      </c>
      <c r="F117" s="68" t="inlineStr">
        <is>
          <t>Imagen</t>
        </is>
      </c>
      <c r="G117" s="68" t="inlineStr">
        <is>
          <t>Deep Learning</t>
        </is>
      </c>
      <c r="H117" s="68" t="inlineStr">
        <is>
          <t>https://doi.org/10.1007/s10278-019-00196-1</t>
        </is>
      </c>
      <c r="I117" s="67" t="inlineStr">
        <is>
          <t>Diagnosis of Autism Spectrum Disorders in Young Children Based on Resting-State Functional Magnetic Resonance Imaging Data Using Convolutional Neural Networks</t>
        </is>
      </c>
      <c r="J117" s="68"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s="68" t="inlineStr">
        <is>
          <t>Supervised</t>
        </is>
      </c>
      <c r="L117" s="68" t="inlineStr">
        <is>
          <t>CNN</t>
        </is>
      </c>
      <c r="M117" s="68" t="inlineStr">
        <is>
          <t>Classification (binary/multi-class; incl. ASD vs control)/ multi-class)</t>
        </is>
      </c>
      <c r="N117" s="68" t="inlineStr">
        <is>
          <t>Diagnosis</t>
        </is>
      </c>
      <c r="O117" s="68" t="inlineStr">
        <is>
          <t>high</t>
        </is>
      </c>
      <c r="P117" s="68" t="n">
        <v>0</v>
      </c>
      <c r="Q117" s="68" t="n">
        <v>0</v>
      </c>
      <c r="R117" s="68" t="n">
        <v>1</v>
      </c>
      <c r="S117" s="68" t="n">
        <v>0</v>
      </c>
      <c r="T117" s="68" t="n">
        <v>0</v>
      </c>
      <c r="U117" s="68" t="n">
        <v>0</v>
      </c>
      <c r="V117" s="68" t="n">
        <v>0</v>
      </c>
      <c r="W117" s="68" t="n">
        <v>0</v>
      </c>
      <c r="X117" s="68" t="n">
        <v>1</v>
      </c>
      <c r="Y117" s="68" t="n">
        <v>1</v>
      </c>
      <c r="Z117" s="68" t="n">
        <v>0</v>
      </c>
      <c r="AA117" s="68" t="n">
        <v>0</v>
      </c>
      <c r="AB117" s="140" t="n">
        <v>1</v>
      </c>
      <c r="AC117" s="68" t="n">
        <v>0</v>
      </c>
      <c r="AD117" s="68" t="n">
        <v>0</v>
      </c>
      <c r="AE117" s="68" t="n">
        <v>0</v>
      </c>
      <c r="AF117" s="68" t="n">
        <v>0</v>
      </c>
      <c r="AG117" s="68" t="n">
        <v>0</v>
      </c>
      <c r="AH117" s="68" t="n">
        <v>1</v>
      </c>
      <c r="AI117" s="67" t="n">
        <v>0</v>
      </c>
      <c r="AJ117" s="140" t="n">
        <v>1</v>
      </c>
      <c r="AK117" s="140" t="inlineStr">
        <is>
          <t>multisite_dataset_broad</t>
        </is>
      </c>
      <c r="AL117" s="67" t="inlineStr">
        <is>
          <t>demás de CNN, reporta transfer learning y combinación de clasificadores (mixture of experts / simple Bayes), pero el núcleo es CNN para clasificar ASD vs no-ASD con rs-fMRI (ABIDE).</t>
        </is>
      </c>
      <c r="AM117" s="68" t="inlineStr">
        <is>
          <t>RB</t>
        </is>
      </c>
      <c r="AN117" s="68" t="inlineStr">
        <is>
          <t>Tomado completo desde archivo RB según asignación</t>
        </is>
      </c>
      <c r="AO117" s="68" t="n">
        <v>0</v>
      </c>
      <c r="AP117" s="68" t="n">
        <v>0</v>
      </c>
      <c r="AQ117" s="68" t="n">
        <v>1</v>
      </c>
      <c r="AR117" s="68" t="n">
        <v>0</v>
      </c>
      <c r="AS117" s="68" t="n">
        <v>0</v>
      </c>
      <c r="AT117" s="68" t="n">
        <v>0</v>
      </c>
      <c r="AU117" s="68" t="n">
        <v>0</v>
      </c>
      <c r="AV117" s="68" t="n">
        <v>0</v>
      </c>
      <c r="AW117" s="67" t="inlineStr">
        <is>
          <t>finalized_from_available_evidence</t>
        </is>
      </c>
      <c r="AX117" s="68" t="inlineStr">
        <is>
          <t>0 means no reported evidence in title/abstract/notes/coding; it is not proof of true absence.</t>
        </is>
      </c>
    </row>
    <row r="118" ht="28" customHeight="1">
      <c r="A118" s="138" t="n">
        <v>117</v>
      </c>
      <c r="B118" s="138" t="n">
        <v>128</v>
      </c>
      <c r="C118" s="68" t="inlineStr">
        <is>
          <t>Revisor B</t>
        </is>
      </c>
      <c r="D118" s="68" t="n"/>
      <c r="E118" s="138" t="n">
        <v>2018</v>
      </c>
      <c r="F118" s="68" t="inlineStr">
        <is>
          <t>Imagen</t>
        </is>
      </c>
      <c r="G118" s="68" t="inlineStr">
        <is>
          <t>Deep Learning</t>
        </is>
      </c>
      <c r="H118" s="68" t="inlineStr">
        <is>
          <t>https://doi.org/10.2196/mental.9631</t>
        </is>
      </c>
      <c r="I118" s="67" t="inlineStr">
        <is>
          <t>Improvement of attention-deficit/hyperactivity disorder symptoms in school-aged children, adolescents, and young adults with autism via a digital smartglasses-based socioemotional coaching aid: Short-term, uncontrolled pilot study</t>
        </is>
      </c>
      <c r="J118" s="6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s="68" t="n"/>
      <c r="L118" s="68" t="n"/>
      <c r="M118" s="68" t="n"/>
      <c r="N118" s="68" t="inlineStr">
        <is>
          <t>screening</t>
        </is>
      </c>
      <c r="O118" s="68" t="inlineStr">
        <is>
          <t>high</t>
        </is>
      </c>
      <c r="P118" s="68" t="n">
        <v>0</v>
      </c>
      <c r="Q118" s="68" t="n">
        <v>0</v>
      </c>
      <c r="R118" s="68" t="n">
        <v>0</v>
      </c>
      <c r="S118" s="68" t="n">
        <v>0</v>
      </c>
      <c r="T118" s="68" t="n">
        <v>0</v>
      </c>
      <c r="U118" s="68" t="n">
        <v>0</v>
      </c>
      <c r="V118" s="68" t="n">
        <v>0</v>
      </c>
      <c r="W118" s="68" t="n">
        <v>0</v>
      </c>
      <c r="X118" s="68" t="n">
        <v>1</v>
      </c>
      <c r="Y118" s="68" t="n">
        <v>1</v>
      </c>
      <c r="Z118" s="68" t="n">
        <v>0</v>
      </c>
      <c r="AA118" s="68" t="n">
        <v>0</v>
      </c>
      <c r="AB118" s="140" t="n">
        <v>1</v>
      </c>
      <c r="AC118" s="68" t="n">
        <v>0</v>
      </c>
      <c r="AD118" s="68" t="n">
        <v>0</v>
      </c>
      <c r="AE118" s="68" t="n">
        <v>0</v>
      </c>
      <c r="AF118" s="68" t="n">
        <v>0</v>
      </c>
      <c r="AG118" s="68" t="n">
        <v>1</v>
      </c>
      <c r="AH118" s="68" t="n">
        <v>0</v>
      </c>
      <c r="AI118" s="67" t="n">
        <v>0</v>
      </c>
      <c r="AJ118" s="140" t="n">
        <v>1</v>
      </c>
      <c r="AK118" s="140" t="inlineStr">
        <is>
          <t>none_reported</t>
        </is>
      </c>
      <c r="AL118" s="67" t="n"/>
      <c r="AM118" s="68" t="inlineStr">
        <is>
          <t>RB</t>
        </is>
      </c>
      <c r="AN118" s="68" t="inlineStr">
        <is>
          <t>Tomado completo desde archivo RB según asignación</t>
        </is>
      </c>
      <c r="AO118" s="68" t="n">
        <v>0</v>
      </c>
      <c r="AP118" s="68" t="n">
        <v>0</v>
      </c>
      <c r="AQ118" s="68" t="n">
        <v>0</v>
      </c>
      <c r="AR118" s="68" t="n">
        <v>0</v>
      </c>
      <c r="AS118" s="68" t="n">
        <v>0</v>
      </c>
      <c r="AT118" s="68" t="n">
        <v>0</v>
      </c>
      <c r="AU118" s="68" t="n">
        <v>0</v>
      </c>
      <c r="AV118" s="68" t="n">
        <v>0</v>
      </c>
      <c r="AW118" s="67" t="inlineStr">
        <is>
          <t>finalized_from_available_evidence</t>
        </is>
      </c>
      <c r="AX118" s="68" t="inlineStr">
        <is>
          <t>0 means no reported evidence in title/abstract/notes/coding; it is not proof of true absence.</t>
        </is>
      </c>
    </row>
    <row r="119" ht="28" customHeight="1">
      <c r="A119" s="138" t="n">
        <v>118</v>
      </c>
      <c r="B119" s="138" t="n">
        <v>129</v>
      </c>
      <c r="C119" s="68" t="inlineStr">
        <is>
          <t>Revisor B</t>
        </is>
      </c>
      <c r="D119" s="68" t="n"/>
      <c r="E119" s="138" t="n">
        <v>2025</v>
      </c>
      <c r="F119" s="68" t="inlineStr">
        <is>
          <t>No especificado</t>
        </is>
      </c>
      <c r="G119" s="68" t="inlineStr">
        <is>
          <t>Deep Learning</t>
        </is>
      </c>
      <c r="H119" s="68" t="inlineStr">
        <is>
          <t>https://doi.org/10.1007/978-981-96-6960-8_26</t>
        </is>
      </c>
      <c r="I119" s="67" t="inlineStr">
        <is>
          <t>Investigating Diagnostic Data and Performance Implications in the Autism AI Dataset</t>
        </is>
      </c>
      <c r="J119" s="68"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s="68" t="inlineStr">
        <is>
          <t>Supervised</t>
        </is>
      </c>
      <c r="L119" s="68" t="inlineStr">
        <is>
          <t>Random Forest</t>
        </is>
      </c>
      <c r="M119" s="68" t="inlineStr">
        <is>
          <t>Classification (binary/multi-class; incl. ASD vs control)/ multi-class)</t>
        </is>
      </c>
      <c r="N119" s="68" t="inlineStr">
        <is>
          <t>Screening</t>
        </is>
      </c>
      <c r="O119" s="68" t="inlineStr">
        <is>
          <t>high</t>
        </is>
      </c>
      <c r="P119" s="68" t="n">
        <v>0</v>
      </c>
      <c r="Q119" s="68" t="n">
        <v>0</v>
      </c>
      <c r="R119" s="68" t="n">
        <v>1</v>
      </c>
      <c r="S119" s="68" t="n">
        <v>0</v>
      </c>
      <c r="T119" s="68" t="n">
        <v>1</v>
      </c>
      <c r="U119" s="68" t="n">
        <v>0</v>
      </c>
      <c r="V119" s="68" t="n">
        <v>0</v>
      </c>
      <c r="W119" s="68" t="n">
        <v>0</v>
      </c>
      <c r="X119" s="68" t="n">
        <v>0</v>
      </c>
      <c r="Y119" s="68" t="n">
        <v>1</v>
      </c>
      <c r="Z119" s="68" t="n">
        <v>1</v>
      </c>
      <c r="AA119" s="68" t="n">
        <v>0</v>
      </c>
      <c r="AB119" s="140" t="n">
        <v>1</v>
      </c>
      <c r="AC119" s="68" t="n">
        <v>0</v>
      </c>
      <c r="AD119" s="68" t="n">
        <v>0</v>
      </c>
      <c r="AE119" s="68" t="n">
        <v>0</v>
      </c>
      <c r="AF119" s="68" t="n">
        <v>1</v>
      </c>
      <c r="AG119" s="68" t="n">
        <v>0</v>
      </c>
      <c r="AH119" s="68" t="n">
        <v>2</v>
      </c>
      <c r="AI119" s="67" t="n">
        <v>0</v>
      </c>
      <c r="AJ119" s="140" t="n">
        <v>0</v>
      </c>
      <c r="AK119" s="140" t="inlineStr">
        <is>
          <t>multisource_integration</t>
        </is>
      </c>
      <c r="AL119" s="67" t="n"/>
      <c r="AM119" s="68" t="inlineStr">
        <is>
          <t>RB</t>
        </is>
      </c>
      <c r="AN119" s="68" t="inlineStr">
        <is>
          <t>Tomado completo desde archivo RB según asignación</t>
        </is>
      </c>
      <c r="AO119" s="68" t="n">
        <v>0</v>
      </c>
      <c r="AP119" s="68" t="n">
        <v>0</v>
      </c>
      <c r="AQ119" s="68" t="n">
        <v>0</v>
      </c>
      <c r="AR119" s="68" t="n">
        <v>0</v>
      </c>
      <c r="AS119" s="68" t="n">
        <v>0</v>
      </c>
      <c r="AT119" s="68" t="n">
        <v>0</v>
      </c>
      <c r="AU119" s="68" t="n">
        <v>0</v>
      </c>
      <c r="AV119" s="68" t="n">
        <v>1</v>
      </c>
      <c r="AW119" s="67" t="inlineStr">
        <is>
          <t>finalized_from_available_evidence</t>
        </is>
      </c>
      <c r="AX119" s="68" t="inlineStr">
        <is>
          <t>0 means no reported evidence in title/abstract/notes/coding; it is not proof of true absence.</t>
        </is>
      </c>
    </row>
    <row r="120" ht="28" customHeight="1">
      <c r="A120" s="138" t="n">
        <v>119</v>
      </c>
      <c r="B120" s="138" t="n">
        <v>130</v>
      </c>
      <c r="C120" s="68" t="inlineStr">
        <is>
          <t>Revisor A</t>
        </is>
      </c>
      <c r="D120" s="68" t="inlineStr">
        <is>
          <t>RA</t>
        </is>
      </c>
      <c r="E120" s="138" t="n">
        <v>2025</v>
      </c>
      <c r="F120" s="68" t="inlineStr">
        <is>
          <t>Texto · NLP</t>
        </is>
      </c>
      <c r="G120" s="68" t="inlineStr">
        <is>
          <t>Deep Learning</t>
        </is>
      </c>
      <c r="H120" s="68" t="inlineStr">
        <is>
          <t>https://doi.org/10.1038/s41562-025-02132-6</t>
        </is>
      </c>
      <c r="I120" s="67" t="inlineStr">
        <is>
          <t>Large-scale examination of early-age sex differences in neurotypical toddlers and those with autism spectrum disorder or other developmental conditions</t>
        </is>
      </c>
      <c r="J120" s="68"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s="68" t="inlineStr">
        <is>
          <t>Unsupervised</t>
        </is>
      </c>
      <c r="L120" s="68" t="inlineStr">
        <is>
          <t>Clustering (k-means / GMM / ...)</t>
        </is>
      </c>
      <c r="M120" s="68" t="inlineStr">
        <is>
          <t>Clustering / subtyping</t>
        </is>
      </c>
      <c r="N120" s="68" t="inlineStr">
        <is>
          <t>Diagnosis</t>
        </is>
      </c>
      <c r="O120" s="68" t="inlineStr">
        <is>
          <t>Medium</t>
        </is>
      </c>
      <c r="P120" s="68" t="n">
        <v>0</v>
      </c>
      <c r="Q120" s="68" t="n">
        <v>1</v>
      </c>
      <c r="R120" s="68" t="n">
        <v>0</v>
      </c>
      <c r="S120" s="68" t="n">
        <v>0</v>
      </c>
      <c r="T120" s="68" t="n">
        <v>1</v>
      </c>
      <c r="U120" s="68" t="n">
        <v>0</v>
      </c>
      <c r="V120" s="68" t="n">
        <v>0</v>
      </c>
      <c r="W120" s="68" t="n">
        <v>0</v>
      </c>
      <c r="X120" s="68" t="n">
        <v>0</v>
      </c>
      <c r="Y120" s="68" t="n">
        <v>1</v>
      </c>
      <c r="Z120" s="68" t="n">
        <v>0</v>
      </c>
      <c r="AA120" s="68" t="n">
        <v>0</v>
      </c>
      <c r="AB120" s="140" t="n">
        <v>0</v>
      </c>
      <c r="AC120" s="68" t="n">
        <v>0</v>
      </c>
      <c r="AD120" s="68" t="n">
        <v>0</v>
      </c>
      <c r="AE120" s="68" t="n">
        <v>0</v>
      </c>
      <c r="AF120" s="68" t="n">
        <v>1</v>
      </c>
      <c r="AG120" s="68" t="n">
        <v>1</v>
      </c>
      <c r="AH120" s="68" t="n">
        <v>2</v>
      </c>
      <c r="AI120" s="67" t="n"/>
      <c r="AJ120" s="140" t="n"/>
      <c r="AK120" s="140" t="inlineStr">
        <is>
          <t>multisource_integration</t>
        </is>
      </c>
      <c r="AL120" s="67" t="inlineStr">
        <is>
          <t>Examen de diferencias por sexo/edad; no queda claro el algoritmo o la tarea principal de IA.</t>
        </is>
      </c>
      <c r="AM120" s="68" t="inlineStr">
        <is>
          <t>RA</t>
        </is>
      </c>
      <c r="AN120" s="68" t="inlineStr">
        <is>
          <t>Tomado completo desde archivo RA según asignación</t>
        </is>
      </c>
      <c r="AO120" s="68" t="n">
        <v>0</v>
      </c>
      <c r="AP120" s="68" t="n">
        <v>0</v>
      </c>
      <c r="AQ120" s="68" t="n">
        <v>0</v>
      </c>
      <c r="AR120" s="68" t="n">
        <v>0</v>
      </c>
      <c r="AS120" s="68" t="n">
        <v>0</v>
      </c>
      <c r="AT120" s="68" t="n">
        <v>0</v>
      </c>
      <c r="AU120" s="68" t="n">
        <v>0</v>
      </c>
      <c r="AV120" s="68" t="n">
        <v>1</v>
      </c>
      <c r="AW120" s="67" t="inlineStr">
        <is>
          <t>finalized_from_available_evidence</t>
        </is>
      </c>
      <c r="AX120" s="68" t="inlineStr">
        <is>
          <t>0 means no reported evidence in title/abstract/notes/coding; it is not proof of true absence.</t>
        </is>
      </c>
    </row>
    <row r="121" ht="28" customHeight="1">
      <c r="A121" s="138" t="n">
        <v>120</v>
      </c>
      <c r="B121" s="138" t="n">
        <v>131</v>
      </c>
      <c r="C121" s="68" t="inlineStr">
        <is>
          <t>Revisor A</t>
        </is>
      </c>
      <c r="D121" s="68" t="inlineStr">
        <is>
          <t>RA</t>
        </is>
      </c>
      <c r="E121" s="138" t="n">
        <v>2016</v>
      </c>
      <c r="F121" s="68" t="inlineStr">
        <is>
          <t>Texto · NLP</t>
        </is>
      </c>
      <c r="G121" s="68" t="inlineStr">
        <is>
          <t>Machine Learning</t>
        </is>
      </c>
      <c r="H121" s="68" t="inlineStr">
        <is>
          <t>https://doi.org/10.2196/jmir.5439</t>
        </is>
      </c>
      <c r="I121" s="67" t="inlineStr">
        <is>
          <t>Online concerns of parents suspecting autism spectrum disorder in their child: Content analysis of signs and automated prediction of risk</t>
        </is>
      </c>
      <c r="J121" s="68"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s="68" t="inlineStr">
        <is>
          <t>Supervised</t>
        </is>
      </c>
      <c r="L121" s="68" t="inlineStr">
        <is>
          <t>Decision Tree</t>
        </is>
      </c>
      <c r="M121" s="68" t="inlineStr">
        <is>
          <t>Classification (ASD vs control / multi-class)</t>
        </is>
      </c>
      <c r="N121" s="68" t="inlineStr">
        <is>
          <t>Prescreening</t>
        </is>
      </c>
      <c r="O121" s="68" t="inlineStr">
        <is>
          <t>High</t>
        </is>
      </c>
      <c r="P121" s="68" t="n">
        <v>0</v>
      </c>
      <c r="Q121" s="68" t="n">
        <v>0</v>
      </c>
      <c r="R121" s="68" t="n">
        <v>0</v>
      </c>
      <c r="S121" s="68" t="n">
        <v>1</v>
      </c>
      <c r="T121" s="68" t="n">
        <v>1</v>
      </c>
      <c r="U121" s="68" t="n">
        <v>0</v>
      </c>
      <c r="V121" s="68" t="n">
        <v>0</v>
      </c>
      <c r="W121" s="68" t="n">
        <v>1</v>
      </c>
      <c r="X121" s="68" t="n">
        <v>0</v>
      </c>
      <c r="Y121" s="68" t="n">
        <v>0</v>
      </c>
      <c r="Z121" s="68" t="n">
        <v>0</v>
      </c>
      <c r="AA121" s="68" t="n">
        <v>0</v>
      </c>
      <c r="AB121" s="140" t="n">
        <v>1</v>
      </c>
      <c r="AC121" s="68" t="n">
        <v>0</v>
      </c>
      <c r="AD121" s="68" t="n">
        <v>0</v>
      </c>
      <c r="AE121" s="68" t="n">
        <v>0</v>
      </c>
      <c r="AF121" s="68" t="n">
        <v>1</v>
      </c>
      <c r="AG121" s="68" t="n">
        <v>0</v>
      </c>
      <c r="AH121" s="68" t="n">
        <v>2</v>
      </c>
      <c r="AI121" s="67" t="inlineStr">
        <is>
          <t>text / NLP</t>
        </is>
      </c>
      <c r="AJ121" s="140" t="n"/>
      <c r="AK121" s="140" t="inlineStr">
        <is>
          <t>multisource_integration</t>
        </is>
      </c>
      <c r="AL121" s="67" t="n"/>
      <c r="AM121" s="68" t="inlineStr">
        <is>
          <t>RA</t>
        </is>
      </c>
      <c r="AN121" s="68" t="inlineStr">
        <is>
          <t>Tomado completo desde archivo RA según asignación</t>
        </is>
      </c>
      <c r="AO121" s="68" t="n">
        <v>0</v>
      </c>
      <c r="AP121" s="68" t="n">
        <v>0</v>
      </c>
      <c r="AQ121" s="68" t="n">
        <v>0</v>
      </c>
      <c r="AR121" s="68" t="n">
        <v>0</v>
      </c>
      <c r="AS121" s="68" t="n">
        <v>0</v>
      </c>
      <c r="AT121" s="68" t="n">
        <v>0</v>
      </c>
      <c r="AU121" s="68" t="n">
        <v>0</v>
      </c>
      <c r="AV121" s="68" t="n">
        <v>1</v>
      </c>
      <c r="AW121" s="67" t="inlineStr">
        <is>
          <t>finalized_from_available_evidence</t>
        </is>
      </c>
      <c r="AX121" s="68" t="inlineStr">
        <is>
          <t>0 means no reported evidence in title/abstract/notes/coding; it is not proof of true absence.</t>
        </is>
      </c>
    </row>
    <row r="122" ht="28" customHeight="1">
      <c r="A122" s="138" t="n">
        <v>121</v>
      </c>
      <c r="B122" s="138" t="n">
        <v>132</v>
      </c>
      <c r="C122" s="68" t="inlineStr">
        <is>
          <t>Revisor B</t>
        </is>
      </c>
      <c r="D122" s="68" t="n"/>
      <c r="E122" s="138" t="n">
        <v>2016</v>
      </c>
      <c r="F122" s="68" t="inlineStr">
        <is>
          <t>Texto · NLP</t>
        </is>
      </c>
      <c r="G122" s="68" t="inlineStr">
        <is>
          <t>Machine Learning</t>
        </is>
      </c>
      <c r="H122" s="68" t="inlineStr">
        <is>
          <t>https://doi.org/10.1111/JCPP.12559</t>
        </is>
      </c>
      <c r="I122" s="67" t="inlineStr">
        <is>
          <t>Use of machine learning to improve autism screening and diagnostic instruments: Effectiveness, efficiency, and multi‐instrument fusion</t>
        </is>
      </c>
      <c r="J122" s="68"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s="68" t="inlineStr">
        <is>
          <t>Supervised</t>
        </is>
      </c>
      <c r="L122" s="68" t="inlineStr">
        <is>
          <t>SVM</t>
        </is>
      </c>
      <c r="M122" s="68" t="inlineStr">
        <is>
          <t>Classification (binary/multi-class; incl. ASD vs control)/ multi-class)</t>
        </is>
      </c>
      <c r="N122" s="68" t="inlineStr">
        <is>
          <t>Screening</t>
        </is>
      </c>
      <c r="O122" s="68" t="inlineStr">
        <is>
          <t>high</t>
        </is>
      </c>
      <c r="P122" s="68" t="n">
        <v>0</v>
      </c>
      <c r="Q122" s="68" t="n">
        <v>0</v>
      </c>
      <c r="R122" s="68" t="n">
        <v>0</v>
      </c>
      <c r="S122" s="68" t="n">
        <v>0</v>
      </c>
      <c r="T122" s="68" t="n">
        <v>1</v>
      </c>
      <c r="U122" s="68" t="n">
        <v>0</v>
      </c>
      <c r="V122" s="68" t="n">
        <v>0</v>
      </c>
      <c r="W122" s="68" t="n">
        <v>0</v>
      </c>
      <c r="X122" s="68" t="n">
        <v>0</v>
      </c>
      <c r="Y122" s="68" t="n">
        <v>1</v>
      </c>
      <c r="Z122" s="68" t="n">
        <v>0</v>
      </c>
      <c r="AA122" s="68" t="n">
        <v>0</v>
      </c>
      <c r="AB122" s="140" t="n">
        <v>1</v>
      </c>
      <c r="AC122" s="68" t="n">
        <v>0</v>
      </c>
      <c r="AD122" s="68" t="n">
        <v>0</v>
      </c>
      <c r="AE122" s="68" t="n">
        <v>0</v>
      </c>
      <c r="AF122" s="68" t="n">
        <v>1</v>
      </c>
      <c r="AG122" s="68" t="n">
        <v>1</v>
      </c>
      <c r="AH122" s="68" t="n">
        <v>1</v>
      </c>
      <c r="AI122" s="67" t="n">
        <v>0</v>
      </c>
      <c r="AJ122" s="140" t="n">
        <v>1</v>
      </c>
      <c r="AK122" s="140" t="inlineStr">
        <is>
          <t>multisource_integration; internal_validation_only</t>
        </is>
      </c>
      <c r="AL122" s="67" t="n"/>
      <c r="AM122" s="68" t="inlineStr">
        <is>
          <t>RB</t>
        </is>
      </c>
      <c r="AN122" s="68" t="inlineStr">
        <is>
          <t>Tomado completo desde archivo RB según asignación</t>
        </is>
      </c>
      <c r="AO122" s="68" t="n">
        <v>0</v>
      </c>
      <c r="AP122" s="68" t="n">
        <v>0</v>
      </c>
      <c r="AQ122" s="68" t="n">
        <v>0</v>
      </c>
      <c r="AR122" s="68" t="n">
        <v>1</v>
      </c>
      <c r="AS122" s="68" t="n">
        <v>0</v>
      </c>
      <c r="AT122" s="68" t="n">
        <v>0</v>
      </c>
      <c r="AU122" s="68" t="n">
        <v>0</v>
      </c>
      <c r="AV122" s="68" t="n">
        <v>1</v>
      </c>
      <c r="AW122" s="67" t="inlineStr">
        <is>
          <t>finalized_from_available_evidence</t>
        </is>
      </c>
      <c r="AX122" s="68" t="inlineStr">
        <is>
          <t>0 means no reported evidence in title/abstract/notes/coding; it is not proof of true absence.</t>
        </is>
      </c>
    </row>
    <row r="123" ht="28" customHeight="1">
      <c r="A123" s="138" t="n">
        <v>122</v>
      </c>
      <c r="B123" s="138" t="n">
        <v>133</v>
      </c>
      <c r="C123" s="68" t="inlineStr">
        <is>
          <t>Revisor A</t>
        </is>
      </c>
      <c r="D123" s="68" t="inlineStr">
        <is>
          <t>RA</t>
        </is>
      </c>
      <c r="E123" s="138" t="n">
        <v>2022</v>
      </c>
      <c r="F123" s="68" t="inlineStr">
        <is>
          <t>No especificado</t>
        </is>
      </c>
      <c r="G123" s="68" t="inlineStr">
        <is>
          <t>Machine Learning</t>
        </is>
      </c>
      <c r="H123" s="68" t="inlineStr">
        <is>
          <t>https://doi.org/10.1038/s41598-022-21719-x</t>
        </is>
      </c>
      <c r="I123" s="67" t="inlineStr">
        <is>
          <t>A data driven machine learning approach to differentiate between autism spectrum disorder and attention-deficit/hyperactivity disorder based on the best-practice diagnostic instruments for autism</t>
        </is>
      </c>
      <c r="J123" s="68"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s="68" t="inlineStr">
        <is>
          <t>Supervised</t>
        </is>
      </c>
      <c r="L123" s="68" t="inlineStr">
        <is>
          <t>SVM</t>
        </is>
      </c>
      <c r="M123" s="68" t="inlineStr">
        <is>
          <t>Classification (ASD vs control / multi-class)</t>
        </is>
      </c>
      <c r="N123" s="68" t="inlineStr">
        <is>
          <t>Diagnosis</t>
        </is>
      </c>
      <c r="O123" s="68" t="inlineStr">
        <is>
          <t>High</t>
        </is>
      </c>
      <c r="P123" s="68" t="n">
        <v>0</v>
      </c>
      <c r="Q123" s="68" t="n">
        <v>0</v>
      </c>
      <c r="R123" s="68" t="n">
        <v>0</v>
      </c>
      <c r="S123" s="68" t="n">
        <v>0</v>
      </c>
      <c r="T123" s="68" t="n">
        <v>1</v>
      </c>
      <c r="U123" s="68" t="n">
        <v>0</v>
      </c>
      <c r="V123" s="68" t="n">
        <v>0</v>
      </c>
      <c r="W123" s="68" t="n">
        <v>0</v>
      </c>
      <c r="X123" s="68" t="n">
        <v>0</v>
      </c>
      <c r="Y123" s="68" t="n">
        <v>1</v>
      </c>
      <c r="Z123" s="68" t="n">
        <v>0</v>
      </c>
      <c r="AA123" s="68" t="n">
        <v>0</v>
      </c>
      <c r="AB123" s="140" t="n">
        <v>1</v>
      </c>
      <c r="AC123" s="68" t="n">
        <v>0</v>
      </c>
      <c r="AD123" s="68" t="n">
        <v>0</v>
      </c>
      <c r="AE123" s="68" t="n">
        <v>0</v>
      </c>
      <c r="AF123" s="68" t="n">
        <v>0</v>
      </c>
      <c r="AG123" s="68" t="n">
        <v>0</v>
      </c>
      <c r="AH123" s="68" t="n">
        <v>1</v>
      </c>
      <c r="AI123" s="67" t="n"/>
      <c r="AJ123" s="140" t="n"/>
      <c r="AK123" s="140" t="inlineStr">
        <is>
          <t>none_reported</t>
        </is>
      </c>
      <c r="AL123" s="67" t="n"/>
      <c r="AM123" s="68" t="inlineStr">
        <is>
          <t>RA</t>
        </is>
      </c>
      <c r="AN123" s="68" t="inlineStr">
        <is>
          <t>Tomado completo desde archivo RA según asignación</t>
        </is>
      </c>
      <c r="AO123" s="68" t="n">
        <v>0</v>
      </c>
      <c r="AP123" s="68" t="n">
        <v>0</v>
      </c>
      <c r="AQ123" s="68" t="n">
        <v>0</v>
      </c>
      <c r="AR123" s="68" t="n">
        <v>0</v>
      </c>
      <c r="AS123" s="68" t="n">
        <v>0</v>
      </c>
      <c r="AT123" s="68" t="n">
        <v>0</v>
      </c>
      <c r="AU123" s="68" t="n">
        <v>0</v>
      </c>
      <c r="AV123" s="68" t="n">
        <v>0</v>
      </c>
      <c r="AW123" s="67" t="inlineStr">
        <is>
          <t>finalized_from_available_evidence</t>
        </is>
      </c>
      <c r="AX123" s="68" t="inlineStr">
        <is>
          <t>0 means no reported evidence in title/abstract/notes/coding; it is not proof of true absence.</t>
        </is>
      </c>
    </row>
    <row r="124" ht="28" customHeight="1">
      <c r="A124" s="138" t="n">
        <v>123</v>
      </c>
      <c r="B124" s="138" t="n">
        <v>134</v>
      </c>
      <c r="C124" s="68" t="inlineStr">
        <is>
          <t>Revisor A</t>
        </is>
      </c>
      <c r="D124" s="68" t="inlineStr">
        <is>
          <t>RA</t>
        </is>
      </c>
      <c r="E124" s="138" t="n">
        <v>2021</v>
      </c>
      <c r="F124" s="68" t="inlineStr">
        <is>
          <t>No especificado</t>
        </is>
      </c>
      <c r="G124" s="68" t="inlineStr">
        <is>
          <t>Deep Learning</t>
        </is>
      </c>
      <c r="H124" s="68" t="inlineStr">
        <is>
          <t>https://doi.org/10.1016/B978-0-12-822822-7.00011-9</t>
        </is>
      </c>
      <c r="I124" s="67" t="inlineStr">
        <is>
          <t>A deep learning predictive classifier for autism screening and diagnosis</t>
        </is>
      </c>
      <c r="J124" s="68"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s="68" t="inlineStr">
        <is>
          <t>Supervised</t>
        </is>
      </c>
      <c r="L124" s="68" t="inlineStr">
        <is>
          <t>MLP</t>
        </is>
      </c>
      <c r="M124" s="68" t="inlineStr">
        <is>
          <t>Classification (ASD vs control / multi-class)</t>
        </is>
      </c>
      <c r="N124" s="68" t="inlineStr">
        <is>
          <t>Screening</t>
        </is>
      </c>
      <c r="O124" s="68" t="inlineStr">
        <is>
          <t>High</t>
        </is>
      </c>
      <c r="P124" s="68" t="n">
        <v>0</v>
      </c>
      <c r="Q124" s="68" t="n">
        <v>0</v>
      </c>
      <c r="R124" s="68" t="n">
        <v>0</v>
      </c>
      <c r="S124" s="68" t="n">
        <v>0</v>
      </c>
      <c r="T124" s="68" t="n">
        <v>1</v>
      </c>
      <c r="U124" s="68" t="n">
        <v>0</v>
      </c>
      <c r="V124" s="68" t="n">
        <v>0</v>
      </c>
      <c r="W124" s="68" t="n">
        <v>0</v>
      </c>
      <c r="X124" s="68" t="n">
        <v>1</v>
      </c>
      <c r="Y124" s="68" t="n">
        <v>0</v>
      </c>
      <c r="Z124" s="68" t="n">
        <v>0</v>
      </c>
      <c r="AA124" s="68" t="n">
        <v>0</v>
      </c>
      <c r="AB124" s="140" t="n">
        <v>1</v>
      </c>
      <c r="AC124" s="68" t="n">
        <v>0</v>
      </c>
      <c r="AD124" s="68" t="n">
        <v>0</v>
      </c>
      <c r="AE124" s="68" t="n">
        <v>0</v>
      </c>
      <c r="AF124" s="68" t="n">
        <v>0</v>
      </c>
      <c r="AG124" s="68" t="n">
        <v>1</v>
      </c>
      <c r="AH124" s="68" t="n">
        <v>1</v>
      </c>
      <c r="AI124" s="67" t="n"/>
      <c r="AJ124" s="140" t="n"/>
      <c r="AK124" s="140" t="inlineStr">
        <is>
          <t>none_reported</t>
        </is>
      </c>
      <c r="AL124" s="67" t="inlineStr">
        <is>
          <t>Algoritmo principal no explícito o fuera del codebook; Confirmar algoritmo principal en full-text; Se comparan varios modelos; se eligió el principal/mejor reportado</t>
        </is>
      </c>
      <c r="AM124" s="68" t="inlineStr">
        <is>
          <t>RA</t>
        </is>
      </c>
      <c r="AN124" s="68" t="inlineStr">
        <is>
          <t>Tomado completo desde archivo RA según asignación</t>
        </is>
      </c>
      <c r="AO124" s="68" t="n">
        <v>0</v>
      </c>
      <c r="AP124" s="68" t="n">
        <v>0</v>
      </c>
      <c r="AQ124" s="68" t="n">
        <v>0</v>
      </c>
      <c r="AR124" s="68" t="n">
        <v>0</v>
      </c>
      <c r="AS124" s="68" t="n">
        <v>0</v>
      </c>
      <c r="AT124" s="68" t="n">
        <v>0</v>
      </c>
      <c r="AU124" s="68" t="n">
        <v>0</v>
      </c>
      <c r="AV124" s="68" t="n">
        <v>0</v>
      </c>
      <c r="AW124" s="67" t="inlineStr">
        <is>
          <t>finalized_from_available_evidence</t>
        </is>
      </c>
      <c r="AX124" s="68" t="inlineStr">
        <is>
          <t>0 means no reported evidence in title/abstract/notes/coding; it is not proof of true absence.</t>
        </is>
      </c>
    </row>
    <row r="125" ht="28" customHeight="1">
      <c r="A125" s="138" t="n">
        <v>124</v>
      </c>
      <c r="B125" s="138" t="n">
        <v>135</v>
      </c>
      <c r="C125" s="68" t="inlineStr">
        <is>
          <t>Revisor A</t>
        </is>
      </c>
      <c r="D125" s="68" t="inlineStr">
        <is>
          <t>RA</t>
        </is>
      </c>
      <c r="E125" s="138" t="n">
        <v>2022</v>
      </c>
      <c r="F125" s="68" t="inlineStr">
        <is>
          <t>Audio · Voz</t>
        </is>
      </c>
      <c r="G125" s="68" t="inlineStr">
        <is>
          <t>Deep Learning</t>
        </is>
      </c>
      <c r="H125" s="68" t="inlineStr">
        <is>
          <t>https://doi.org/10.1007/s10803-021-05141-2</t>
        </is>
      </c>
      <c r="I125" s="67" t="inlineStr">
        <is>
          <t>A Deep Neural Network-Based Model for Screening Autism Spectrum Disorder Using the Quantitative Checklist for Autism in Toddlers (QCHAT)</t>
        </is>
      </c>
      <c r="J125" s="68"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s="68" t="inlineStr">
        <is>
          <t>Supervised</t>
        </is>
      </c>
      <c r="L125" s="68" t="inlineStr">
        <is>
          <t>MLP</t>
        </is>
      </c>
      <c r="M125" s="68" t="inlineStr">
        <is>
          <t>Classification (ASD vs control / multi-class)</t>
        </is>
      </c>
      <c r="N125" s="68" t="inlineStr">
        <is>
          <t>Screening</t>
        </is>
      </c>
      <c r="O125" s="68" t="inlineStr">
        <is>
          <t>High</t>
        </is>
      </c>
      <c r="P125" s="68" t="n">
        <v>0</v>
      </c>
      <c r="Q125" s="68" t="n">
        <v>0</v>
      </c>
      <c r="R125" s="68" t="n">
        <v>0</v>
      </c>
      <c r="S125" s="68" t="n">
        <v>0</v>
      </c>
      <c r="T125" s="68" t="n">
        <v>1</v>
      </c>
      <c r="U125" s="68" t="n">
        <v>0</v>
      </c>
      <c r="V125" s="68" t="n">
        <v>0</v>
      </c>
      <c r="W125" s="68" t="n">
        <v>0</v>
      </c>
      <c r="X125" s="68" t="n">
        <v>1</v>
      </c>
      <c r="Y125" s="68" t="n">
        <v>0</v>
      </c>
      <c r="Z125" s="68" t="n">
        <v>0</v>
      </c>
      <c r="AA125" s="68" t="n">
        <v>0</v>
      </c>
      <c r="AB125" s="140" t="n">
        <v>1</v>
      </c>
      <c r="AC125" s="68" t="n">
        <v>0</v>
      </c>
      <c r="AD125" s="68" t="n">
        <v>0</v>
      </c>
      <c r="AE125" s="68" t="n">
        <v>0</v>
      </c>
      <c r="AF125" s="68" t="n">
        <v>0</v>
      </c>
      <c r="AG125" s="68" t="n">
        <v>1</v>
      </c>
      <c r="AH125" s="68" t="n">
        <v>1</v>
      </c>
      <c r="AI125" s="67" t="n"/>
      <c r="AJ125" s="140" t="n"/>
      <c r="AK125" s="140" t="inlineStr">
        <is>
          <t>none_reported</t>
        </is>
      </c>
      <c r="AL125" s="67" t="inlineStr">
        <is>
          <t>Algoritmo principal no explícito o fuera del codebook; Confirmar algoritmo principal en full-text</t>
        </is>
      </c>
      <c r="AM125" s="68" t="inlineStr">
        <is>
          <t>RA</t>
        </is>
      </c>
      <c r="AN125" s="68" t="inlineStr">
        <is>
          <t>Tomado completo desde archivo RA según asignación</t>
        </is>
      </c>
      <c r="AO125" s="68" t="n">
        <v>0</v>
      </c>
      <c r="AP125" s="68" t="n">
        <v>0</v>
      </c>
      <c r="AQ125" s="68" t="n">
        <v>0</v>
      </c>
      <c r="AR125" s="68" t="n">
        <v>0</v>
      </c>
      <c r="AS125" s="68" t="n">
        <v>0</v>
      </c>
      <c r="AT125" s="68" t="n">
        <v>0</v>
      </c>
      <c r="AU125" s="68" t="n">
        <v>0</v>
      </c>
      <c r="AV125" s="68" t="n">
        <v>0</v>
      </c>
      <c r="AW125" s="67" t="inlineStr">
        <is>
          <t>finalized_from_available_evidence</t>
        </is>
      </c>
      <c r="AX125" s="68" t="inlineStr">
        <is>
          <t>0 means no reported evidence in title/abstract/notes/coding; it is not proof of true absence.</t>
        </is>
      </c>
    </row>
    <row r="126" ht="28" customHeight="1">
      <c r="A126" s="138" t="n">
        <v>125</v>
      </c>
      <c r="B126" s="138" t="n">
        <v>136</v>
      </c>
      <c r="C126" s="68" t="inlineStr">
        <is>
          <t>Revisor B</t>
        </is>
      </c>
      <c r="D126" s="68" t="n"/>
      <c r="E126" s="138" t="n">
        <v>2022</v>
      </c>
      <c r="F126" s="68" t="inlineStr">
        <is>
          <t>Señales fisiológicas</t>
        </is>
      </c>
      <c r="G126" s="68" t="inlineStr">
        <is>
          <t>Deep Learning</t>
        </is>
      </c>
      <c r="H126" s="68" t="inlineStr">
        <is>
          <t>https://doi.org/10.1016/j.neucom.2022.02.017</t>
        </is>
      </c>
      <c r="I126" s="67" t="inlineStr">
        <is>
          <t>A semi-supervised autoencoder for autism disease diagnosis</t>
        </is>
      </c>
      <c r="J126" s="68"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s="68" t="inlineStr">
        <is>
          <t>Semi-supervised</t>
        </is>
      </c>
      <c r="L126" s="68" t="inlineStr">
        <is>
          <t>Autoencoder</t>
        </is>
      </c>
      <c r="M126" s="68" t="inlineStr">
        <is>
          <t>Classification (binary/multi-class; incl. ASD vs control)/ multi-class)</t>
        </is>
      </c>
      <c r="N126" s="68" t="inlineStr">
        <is>
          <t>diagnosis</t>
        </is>
      </c>
      <c r="O126" s="68" t="inlineStr">
        <is>
          <t>high</t>
        </is>
      </c>
      <c r="P126" s="68" t="n">
        <v>0</v>
      </c>
      <c r="Q126" s="68" t="n">
        <v>0</v>
      </c>
      <c r="R126" s="68" t="n">
        <v>1</v>
      </c>
      <c r="S126" s="68" t="n">
        <v>0</v>
      </c>
      <c r="T126" s="68" t="n">
        <v>0</v>
      </c>
      <c r="U126" s="68" t="n">
        <v>0</v>
      </c>
      <c r="V126" s="68" t="n">
        <v>0</v>
      </c>
      <c r="W126" s="68" t="n">
        <v>0</v>
      </c>
      <c r="X126" s="68" t="n">
        <v>0</v>
      </c>
      <c r="Y126" s="68" t="n">
        <v>1</v>
      </c>
      <c r="Z126" s="68" t="n">
        <v>0</v>
      </c>
      <c r="AA126" s="68" t="n">
        <v>0</v>
      </c>
      <c r="AB126" s="140" t="n">
        <v>1</v>
      </c>
      <c r="AC126" s="68" t="n">
        <v>0</v>
      </c>
      <c r="AD126" s="68" t="n">
        <v>0</v>
      </c>
      <c r="AE126" s="68" t="n">
        <v>0</v>
      </c>
      <c r="AF126" s="68" t="n">
        <v>0</v>
      </c>
      <c r="AG126" s="68" t="n">
        <v>0</v>
      </c>
      <c r="AH126" s="68" t="n">
        <v>1</v>
      </c>
      <c r="AI126" s="67" t="n">
        <v>0</v>
      </c>
      <c r="AJ126" s="140" t="n">
        <v>0</v>
      </c>
      <c r="AK126" s="140" t="inlineStr">
        <is>
          <t>multisite_dataset_broad; internal_validation_only</t>
        </is>
      </c>
      <c r="AL126" s="67" t="n"/>
      <c r="AM126" s="68" t="inlineStr">
        <is>
          <t>RB</t>
        </is>
      </c>
      <c r="AN126" s="68" t="inlineStr">
        <is>
          <t>Tomado completo desde archivo RB según asignación</t>
        </is>
      </c>
      <c r="AO126" s="68" t="n">
        <v>0</v>
      </c>
      <c r="AP126" s="68" t="n">
        <v>0</v>
      </c>
      <c r="AQ126" s="68" t="n">
        <v>1</v>
      </c>
      <c r="AR126" s="68" t="n">
        <v>1</v>
      </c>
      <c r="AS126" s="68" t="n">
        <v>0</v>
      </c>
      <c r="AT126" s="68" t="n">
        <v>0</v>
      </c>
      <c r="AU126" s="68" t="n">
        <v>0</v>
      </c>
      <c r="AV126" s="68" t="n">
        <v>0</v>
      </c>
      <c r="AW126" s="67" t="inlineStr">
        <is>
          <t>finalized_from_available_evidence</t>
        </is>
      </c>
      <c r="AX126" s="68" t="inlineStr">
        <is>
          <t>0 means no reported evidence in title/abstract/notes/coding; it is not proof of true absence.</t>
        </is>
      </c>
    </row>
    <row r="127" ht="28" customHeight="1">
      <c r="A127" s="138" t="n">
        <v>126</v>
      </c>
      <c r="B127" s="138" t="n">
        <v>137</v>
      </c>
      <c r="C127" s="68" t="inlineStr">
        <is>
          <t>Revisor A</t>
        </is>
      </c>
      <c r="D127" s="68" t="inlineStr">
        <is>
          <t>RA</t>
        </is>
      </c>
      <c r="E127" s="138" t="n">
        <v>2021</v>
      </c>
      <c r="F127" s="68" t="inlineStr">
        <is>
          <t>Imagen</t>
        </is>
      </c>
      <c r="G127" s="68" t="inlineStr">
        <is>
          <t>Machine Learning</t>
        </is>
      </c>
      <c r="H127" s="68" t="inlineStr">
        <is>
          <t>https://doi.org/10.1177/1460458221991882</t>
        </is>
      </c>
      <c r="I127" s="67" t="inlineStr">
        <is>
          <t>Applying machine learning on home videos for remote autism diagnosis: Further study and analysis</t>
        </is>
      </c>
      <c r="J127" s="68"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s="68" t="inlineStr">
        <is>
          <t>Supervised</t>
        </is>
      </c>
      <c r="L127" s="68" t="inlineStr">
        <is>
          <t>SVM</t>
        </is>
      </c>
      <c r="M127" s="68" t="inlineStr">
        <is>
          <t>Classification (ASD vs control / multi-class)</t>
        </is>
      </c>
      <c r="N127" s="68" t="inlineStr">
        <is>
          <t>Screening</t>
        </is>
      </c>
      <c r="O127" s="68" t="inlineStr">
        <is>
          <t>High</t>
        </is>
      </c>
      <c r="P127" s="68" t="n">
        <v>0</v>
      </c>
      <c r="Q127" s="68" t="n">
        <v>0</v>
      </c>
      <c r="R127" s="68" t="n">
        <v>1</v>
      </c>
      <c r="S127" s="68" t="n">
        <v>0</v>
      </c>
      <c r="T127" s="68" t="n">
        <v>0</v>
      </c>
      <c r="U127" s="68" t="n">
        <v>0</v>
      </c>
      <c r="V127" s="68" t="n">
        <v>0</v>
      </c>
      <c r="W127" s="68" t="n">
        <v>1</v>
      </c>
      <c r="X127" s="68" t="n">
        <v>1</v>
      </c>
      <c r="Y127" s="68" t="n">
        <v>0</v>
      </c>
      <c r="Z127" s="68" t="n">
        <v>0</v>
      </c>
      <c r="AA127" s="68" t="n">
        <v>0</v>
      </c>
      <c r="AB127" s="140" t="n">
        <v>1</v>
      </c>
      <c r="AC127" s="68" t="n">
        <v>0</v>
      </c>
      <c r="AD127" s="68" t="n">
        <v>1</v>
      </c>
      <c r="AE127" s="68" t="n">
        <v>0</v>
      </c>
      <c r="AF127" s="68" t="n">
        <v>0</v>
      </c>
      <c r="AG127" s="68" t="n">
        <v>1</v>
      </c>
      <c r="AH127" s="68" t="n">
        <v>1</v>
      </c>
      <c r="AI127" s="67" t="n"/>
      <c r="AJ127" s="140" t="n"/>
      <c r="AK127" s="140" t="inlineStr">
        <is>
          <t>explainability_or_interpretability</t>
        </is>
      </c>
      <c r="AL127" s="67" t="inlineStr">
        <is>
          <t>Algoritmo principal no explícito o fuera del codebook; Confirmar algoritmo principal en full-text</t>
        </is>
      </c>
      <c r="AM127" s="68" t="inlineStr">
        <is>
          <t>RA</t>
        </is>
      </c>
      <c r="AN127" s="68" t="inlineStr">
        <is>
          <t>Tomado completo desde archivo RA según asignación</t>
        </is>
      </c>
      <c r="AO127" s="68" t="n">
        <v>0</v>
      </c>
      <c r="AP127" s="68" t="n">
        <v>0</v>
      </c>
      <c r="AQ127" s="68" t="n">
        <v>0</v>
      </c>
      <c r="AR127" s="68" t="n">
        <v>0</v>
      </c>
      <c r="AS127" s="68" t="n">
        <v>0</v>
      </c>
      <c r="AT127" s="68" t="n">
        <v>1</v>
      </c>
      <c r="AU127" s="68" t="n">
        <v>0</v>
      </c>
      <c r="AV127" s="68" t="n">
        <v>0</v>
      </c>
      <c r="AW127" s="67" t="inlineStr">
        <is>
          <t>finalized_from_available_evidence</t>
        </is>
      </c>
      <c r="AX127" s="68" t="inlineStr">
        <is>
          <t>0 means no reported evidence in title/abstract/notes/coding; it is not proof of true absence.</t>
        </is>
      </c>
    </row>
    <row r="128" ht="28" customHeight="1">
      <c r="A128" s="138" t="n">
        <v>127</v>
      </c>
      <c r="B128" s="138" t="n">
        <v>138</v>
      </c>
      <c r="C128" s="68" t="inlineStr">
        <is>
          <t>Revisor A</t>
        </is>
      </c>
      <c r="D128" s="68" t="inlineStr">
        <is>
          <t>RA</t>
        </is>
      </c>
      <c r="E128" s="138" t="n">
        <v>2024</v>
      </c>
      <c r="F128" s="68" t="inlineStr">
        <is>
          <t>No especificado</t>
        </is>
      </c>
      <c r="G128" s="68" t="inlineStr">
        <is>
          <t>No especificado</t>
        </is>
      </c>
      <c r="H128" s="68" t="inlineStr">
        <is>
          <t>https://doi.org/10.1038/s41598-024-64299-8</t>
        </is>
      </c>
      <c r="I128" s="67" t="inlineStr">
        <is>
          <t>ASD-SWNet: a novel shared-weight feature extraction and classification network for autism spectrum disorder diagnosis</t>
        </is>
      </c>
      <c r="J128" s="6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s="68" t="inlineStr">
        <is>
          <t>Semi-supervised</t>
        </is>
      </c>
      <c r="L128" s="68" t="inlineStr">
        <is>
          <t>CNN</t>
        </is>
      </c>
      <c r="M128" s="68" t="inlineStr">
        <is>
          <t>Classification (ASD vs control / multi-class)</t>
        </is>
      </c>
      <c r="N128" s="68" t="inlineStr">
        <is>
          <t>Diagnosis</t>
        </is>
      </c>
      <c r="O128" s="68" t="inlineStr">
        <is>
          <t>High</t>
        </is>
      </c>
      <c r="P128" s="68" t="n">
        <v>1</v>
      </c>
      <c r="Q128" s="68" t="n">
        <v>0</v>
      </c>
      <c r="R128" s="68" t="n">
        <v>0</v>
      </c>
      <c r="S128" s="68" t="n">
        <v>0</v>
      </c>
      <c r="T128" s="68" t="n">
        <v>0</v>
      </c>
      <c r="U128" s="68" t="n">
        <v>0</v>
      </c>
      <c r="V128" s="68" t="n">
        <v>0</v>
      </c>
      <c r="W128" s="68" t="n">
        <v>0</v>
      </c>
      <c r="X128" s="68" t="n">
        <v>0</v>
      </c>
      <c r="Y128" s="68" t="n">
        <v>1</v>
      </c>
      <c r="Z128" s="68" t="n">
        <v>0</v>
      </c>
      <c r="AA128" s="68" t="n">
        <v>0</v>
      </c>
      <c r="AB128" s="140" t="n">
        <v>1</v>
      </c>
      <c r="AC128" s="68" t="n">
        <v>0</v>
      </c>
      <c r="AD128" s="68" t="n">
        <v>0</v>
      </c>
      <c r="AE128" s="68" t="n">
        <v>0</v>
      </c>
      <c r="AF128" s="68" t="n">
        <v>0</v>
      </c>
      <c r="AG128" s="68" t="n">
        <v>0</v>
      </c>
      <c r="AH128" s="68" t="n">
        <v>1</v>
      </c>
      <c r="AI128" s="67" t="n"/>
      <c r="AJ128" s="140" t="n"/>
      <c r="AK128" s="140" t="inlineStr">
        <is>
          <t>multisite_dataset_broad; internal_validation_only</t>
        </is>
      </c>
      <c r="AL128" s="67" t="n"/>
      <c r="AM128" s="68" t="inlineStr">
        <is>
          <t>RA</t>
        </is>
      </c>
      <c r="AN128" s="68" t="inlineStr">
        <is>
          <t>Tomado completo desde archivo RA según asignación</t>
        </is>
      </c>
      <c r="AO128" s="68" t="n">
        <v>0</v>
      </c>
      <c r="AP128" s="68" t="n">
        <v>0</v>
      </c>
      <c r="AQ128" s="68" t="n">
        <v>1</v>
      </c>
      <c r="AR128" s="68" t="n">
        <v>1</v>
      </c>
      <c r="AS128" s="68" t="n">
        <v>0</v>
      </c>
      <c r="AT128" s="68" t="n">
        <v>0</v>
      </c>
      <c r="AU128" s="68" t="n">
        <v>0</v>
      </c>
      <c r="AV128" s="68" t="n">
        <v>0</v>
      </c>
      <c r="AW128" s="67" t="inlineStr">
        <is>
          <t>finalized_from_available_evidence</t>
        </is>
      </c>
      <c r="AX128" s="68" t="inlineStr">
        <is>
          <t>0 means no reported evidence in title/abstract/notes/coding; it is not proof of true absence.</t>
        </is>
      </c>
    </row>
    <row r="129" ht="28" customHeight="1">
      <c r="A129" s="138" t="n">
        <v>128</v>
      </c>
      <c r="B129" s="138" t="n">
        <v>140</v>
      </c>
      <c r="C129" s="68" t="inlineStr">
        <is>
          <t>Revisor B</t>
        </is>
      </c>
      <c r="D129" s="68" t="n"/>
      <c r="E129" s="138" t="n">
        <v>2023</v>
      </c>
      <c r="F129" s="68" t="inlineStr">
        <is>
          <t>Imagen</t>
        </is>
      </c>
      <c r="G129" s="68" t="inlineStr">
        <is>
          <t>Deep Learning</t>
        </is>
      </c>
      <c r="H129" s="68" t="inlineStr">
        <is>
          <t>https://doi.org/10.1007/s11517-023-02859-2</t>
        </is>
      </c>
      <c r="I129" s="67" t="inlineStr">
        <is>
          <t>Autism spectrum disorder diagnosis based on deep unrolling-based spatial constraint representation.</t>
        </is>
      </c>
      <c r="J129" s="68"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s="68" t="inlineStr">
        <is>
          <t>Supervised</t>
        </is>
      </c>
      <c r="L129" s="68" t="inlineStr">
        <is>
          <t>CNN</t>
        </is>
      </c>
      <c r="M129" s="68" t="inlineStr">
        <is>
          <t>Classification (binary/multi-class; incl. ASD vs control)/ multi-class)</t>
        </is>
      </c>
      <c r="N129" s="68" t="inlineStr">
        <is>
          <t>Diagnosis</t>
        </is>
      </c>
      <c r="O129" s="68" t="inlineStr">
        <is>
          <t>high</t>
        </is>
      </c>
      <c r="P129" s="68" t="n">
        <v>0</v>
      </c>
      <c r="Q129" s="68" t="n">
        <v>0</v>
      </c>
      <c r="R129" s="68" t="n">
        <v>0</v>
      </c>
      <c r="S129" s="68" t="n">
        <v>1</v>
      </c>
      <c r="T129" s="68" t="n">
        <v>0</v>
      </c>
      <c r="U129" s="68" t="n">
        <v>0</v>
      </c>
      <c r="V129" s="68" t="n">
        <v>0</v>
      </c>
      <c r="W129" s="68" t="n">
        <v>0</v>
      </c>
      <c r="X129" s="68" t="n">
        <v>1</v>
      </c>
      <c r="Y129" s="68" t="n">
        <v>0</v>
      </c>
      <c r="Z129" s="68" t="n">
        <v>1</v>
      </c>
      <c r="AA129" s="68" t="n">
        <v>1</v>
      </c>
      <c r="AB129" s="140" t="n">
        <v>1</v>
      </c>
      <c r="AC129" s="68" t="n">
        <v>0</v>
      </c>
      <c r="AD129" s="68" t="n">
        <v>0</v>
      </c>
      <c r="AE129" s="68" t="n">
        <v>0</v>
      </c>
      <c r="AF129" s="68" t="n">
        <v>0</v>
      </c>
      <c r="AG129" s="68" t="n">
        <v>0</v>
      </c>
      <c r="AH129" s="68" t="n">
        <v>1</v>
      </c>
      <c r="AI129" s="67" t="n">
        <v>0</v>
      </c>
      <c r="AJ129" s="140" t="n">
        <v>0</v>
      </c>
      <c r="AK129" s="140" t="inlineStr">
        <is>
          <t>multisite_dataset_broad</t>
        </is>
      </c>
      <c r="AL129" s="67" t="n"/>
      <c r="AM129" s="68" t="inlineStr">
        <is>
          <t>RB</t>
        </is>
      </c>
      <c r="AN129" s="68" t="inlineStr">
        <is>
          <t>Tomado completo desde archivo RB según asignación</t>
        </is>
      </c>
      <c r="AO129" s="68" t="n">
        <v>0</v>
      </c>
      <c r="AP129" s="68" t="n">
        <v>0</v>
      </c>
      <c r="AQ129" s="68" t="n">
        <v>1</v>
      </c>
      <c r="AR129" s="68" t="n">
        <v>0</v>
      </c>
      <c r="AS129" s="68" t="n">
        <v>0</v>
      </c>
      <c r="AT129" s="68" t="n">
        <v>0</v>
      </c>
      <c r="AU129" s="68" t="n">
        <v>0</v>
      </c>
      <c r="AV129" s="68" t="n">
        <v>0</v>
      </c>
      <c r="AW129" s="67" t="inlineStr">
        <is>
          <t>finalized_from_available_evidence</t>
        </is>
      </c>
      <c r="AX129" s="68" t="inlineStr">
        <is>
          <t>0 means no reported evidence in title/abstract/notes/coding; it is not proof of true absence.</t>
        </is>
      </c>
    </row>
    <row r="130" ht="28" customHeight="1">
      <c r="A130" s="138" t="n">
        <v>129</v>
      </c>
      <c r="B130" s="138" t="n">
        <v>141</v>
      </c>
      <c r="C130" s="68" t="inlineStr">
        <is>
          <t>Revisor B</t>
        </is>
      </c>
      <c r="D130" s="68" t="n"/>
      <c r="E130" s="138" t="n">
        <v>2025</v>
      </c>
      <c r="F130" s="68" t="inlineStr">
        <is>
          <t>Audio · Voz</t>
        </is>
      </c>
      <c r="G130" s="68" t="inlineStr">
        <is>
          <t>Deep Learning</t>
        </is>
      </c>
      <c r="H130" s="68" t="inlineStr">
        <is>
          <t>https://doi.org/10.1007/s10803-025-06811-1</t>
        </is>
      </c>
      <c r="I130" s="67" t="inlineStr">
        <is>
          <t>Automatic Cry Analysis: Deep Learning for Screening of Autism Spectrum Disorder in Early Childhood</t>
        </is>
      </c>
      <c r="J130" s="68"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s="68" t="inlineStr">
        <is>
          <t>Supervised</t>
        </is>
      </c>
      <c r="L130" s="68" t="inlineStr">
        <is>
          <t>Not clear</t>
        </is>
      </c>
      <c r="M130" s="68" t="inlineStr">
        <is>
          <t>Classification (binary/multi-class; incl. ASD vs control)/ multi-class)</t>
        </is>
      </c>
      <c r="N130" s="68" t="inlineStr">
        <is>
          <t>Prescreening</t>
        </is>
      </c>
      <c r="O130" s="68" t="inlineStr">
        <is>
          <t>high</t>
        </is>
      </c>
      <c r="P130" s="68" t="n">
        <v>0</v>
      </c>
      <c r="Q130" s="68" t="n">
        <v>0</v>
      </c>
      <c r="R130" s="68" t="n">
        <v>1</v>
      </c>
      <c r="S130" s="68" t="n">
        <v>1</v>
      </c>
      <c r="T130" s="68" t="n">
        <v>1</v>
      </c>
      <c r="U130" s="68" t="n">
        <v>0</v>
      </c>
      <c r="V130" s="68" t="n">
        <v>0</v>
      </c>
      <c r="W130" s="68" t="n">
        <v>0</v>
      </c>
      <c r="X130" s="68" t="n">
        <v>0</v>
      </c>
      <c r="Y130" s="68" t="n">
        <v>1</v>
      </c>
      <c r="Z130" s="68" t="n">
        <v>1</v>
      </c>
      <c r="AA130" s="68" t="n">
        <v>0</v>
      </c>
      <c r="AB130" s="140" t="n">
        <v>1</v>
      </c>
      <c r="AC130" s="68" t="n">
        <v>0</v>
      </c>
      <c r="AD130" s="68" t="n">
        <v>0</v>
      </c>
      <c r="AE130" s="68" t="n">
        <v>0</v>
      </c>
      <c r="AF130" s="68" t="n">
        <v>1</v>
      </c>
      <c r="AG130" s="68" t="n">
        <v>0</v>
      </c>
      <c r="AH130" s="68" t="n">
        <v>3</v>
      </c>
      <c r="AI130" s="67" t="n">
        <v>0</v>
      </c>
      <c r="AJ130" s="140" t="n">
        <v>1</v>
      </c>
      <c r="AK130" s="140" t="inlineStr">
        <is>
          <t>multisource_integration</t>
        </is>
      </c>
      <c r="AL130" s="67" t="n"/>
      <c r="AM130" s="68" t="inlineStr">
        <is>
          <t>RB</t>
        </is>
      </c>
      <c r="AN130" s="68" t="inlineStr">
        <is>
          <t>Tomado completo desde archivo RB según asignación</t>
        </is>
      </c>
      <c r="AO130" s="68" t="n">
        <v>0</v>
      </c>
      <c r="AP130" s="68" t="n">
        <v>0</v>
      </c>
      <c r="AQ130" s="68" t="n">
        <v>0</v>
      </c>
      <c r="AR130" s="68" t="n">
        <v>0</v>
      </c>
      <c r="AS130" s="68" t="n">
        <v>0</v>
      </c>
      <c r="AT130" s="68" t="n">
        <v>0</v>
      </c>
      <c r="AU130" s="68" t="n">
        <v>0</v>
      </c>
      <c r="AV130" s="68" t="n">
        <v>1</v>
      </c>
      <c r="AW130" s="67" t="inlineStr">
        <is>
          <t>finalized_from_available_evidence</t>
        </is>
      </c>
      <c r="AX130" s="68" t="inlineStr">
        <is>
          <t>0 means no reported evidence in title/abstract/notes/coding; it is not proof of true absence.</t>
        </is>
      </c>
    </row>
    <row r="131" ht="28" customHeight="1">
      <c r="A131" s="138" t="n">
        <v>130</v>
      </c>
      <c r="B131" s="138" t="n">
        <v>142</v>
      </c>
      <c r="C131" s="68" t="inlineStr">
        <is>
          <t>Revisor A</t>
        </is>
      </c>
      <c r="D131" s="68" t="inlineStr">
        <is>
          <t>RA</t>
        </is>
      </c>
      <c r="E131" s="138" t="n">
        <v>2025</v>
      </c>
      <c r="F131" s="68" t="inlineStr">
        <is>
          <t>Imagen</t>
        </is>
      </c>
      <c r="G131" s="68" t="inlineStr">
        <is>
          <t>Deep Learning</t>
        </is>
      </c>
      <c r="H131" s="68" t="inlineStr">
        <is>
          <t>https://doi.org/10.1109/JBHI.2025.3542066</t>
        </is>
      </c>
      <c r="I131" s="67" t="inlineStr">
        <is>
          <t>AV-FOS: Transformer-Based Audio-Visual Multimodal Interaction Style Recognition for Children With Autism Using the Revised Family Observation Schedule 3rd Edition (FOS-R-III)</t>
        </is>
      </c>
      <c r="J131" s="68"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s="68" t="inlineStr">
        <is>
          <t>Self-supervised</t>
        </is>
      </c>
      <c r="L131" s="68" t="inlineStr">
        <is>
          <t>Transformer</t>
        </is>
      </c>
      <c r="M131" s="68" t="inlineStr">
        <is>
          <t>Classification (ASD vs control / multi-class)</t>
        </is>
      </c>
      <c r="N131" s="68" t="inlineStr">
        <is>
          <t>Monitoring/intervention</t>
        </is>
      </c>
      <c r="O131" s="68" t="inlineStr">
        <is>
          <t>Medium</t>
        </is>
      </c>
      <c r="P131" s="68" t="n">
        <v>0</v>
      </c>
      <c r="Q131" s="68" t="n">
        <v>0</v>
      </c>
      <c r="R131" s="68" t="n">
        <v>1</v>
      </c>
      <c r="S131" s="68" t="n">
        <v>1</v>
      </c>
      <c r="T131" s="68" t="n">
        <v>0</v>
      </c>
      <c r="U131" s="68" t="n">
        <v>0</v>
      </c>
      <c r="V131" s="68" t="n">
        <v>0</v>
      </c>
      <c r="W131" s="68" t="n">
        <v>0</v>
      </c>
      <c r="X131" s="68" t="n">
        <v>0</v>
      </c>
      <c r="Y131" s="68" t="n">
        <v>0</v>
      </c>
      <c r="Z131" s="68" t="n">
        <v>0</v>
      </c>
      <c r="AA131" s="68" t="n">
        <v>1</v>
      </c>
      <c r="AB131" s="140" t="n">
        <v>1</v>
      </c>
      <c r="AC131" s="68" t="n">
        <v>0</v>
      </c>
      <c r="AD131" s="68" t="n">
        <v>0</v>
      </c>
      <c r="AE131" s="68" t="n">
        <v>0</v>
      </c>
      <c r="AF131" s="68" t="n">
        <v>1</v>
      </c>
      <c r="AG131" s="68" t="n">
        <v>1</v>
      </c>
      <c r="AH131" s="68" t="n">
        <v>2</v>
      </c>
      <c r="AI131" s="67" t="n"/>
      <c r="AJ131" s="140" t="n"/>
      <c r="AK131" s="140" t="inlineStr">
        <is>
          <t>multisource_integration</t>
        </is>
      </c>
      <c r="AL131" s="67" t="inlineStr">
        <is>
          <t>Reconocimiento de estilo de interacción audio-visual en FOS-R-III; etapa clínica exacta requiere confirmación.</t>
        </is>
      </c>
      <c r="AM131" s="68" t="inlineStr">
        <is>
          <t>RA</t>
        </is>
      </c>
      <c r="AN131" s="68" t="inlineStr">
        <is>
          <t>Tomado completo desde archivo RA según asignación</t>
        </is>
      </c>
      <c r="AO131" s="68" t="n">
        <v>0</v>
      </c>
      <c r="AP131" s="68" t="n">
        <v>0</v>
      </c>
      <c r="AQ131" s="68" t="n">
        <v>0</v>
      </c>
      <c r="AR131" s="68" t="n">
        <v>0</v>
      </c>
      <c r="AS131" s="68" t="n">
        <v>0</v>
      </c>
      <c r="AT131" s="68" t="n">
        <v>0</v>
      </c>
      <c r="AU131" s="68" t="n">
        <v>0</v>
      </c>
      <c r="AV131" s="68" t="n">
        <v>1</v>
      </c>
      <c r="AW131" s="67" t="inlineStr">
        <is>
          <t>finalized_from_available_evidence</t>
        </is>
      </c>
      <c r="AX131" s="68" t="inlineStr">
        <is>
          <t>0 means no reported evidence in title/abstract/notes/coding; it is not proof of true absence.</t>
        </is>
      </c>
    </row>
    <row r="132" ht="28" customHeight="1">
      <c r="A132" s="138" t="n">
        <v>131</v>
      </c>
      <c r="B132" s="138" t="n">
        <v>143</v>
      </c>
      <c r="C132" s="68" t="inlineStr">
        <is>
          <t>Revisor A</t>
        </is>
      </c>
      <c r="D132" s="68" t="inlineStr">
        <is>
          <t>RA</t>
        </is>
      </c>
      <c r="E132" s="138" t="n">
        <v>2023</v>
      </c>
      <c r="F132" s="68" t="inlineStr">
        <is>
          <t>No especificado</t>
        </is>
      </c>
      <c r="G132" s="68" t="inlineStr">
        <is>
          <t>Deep Learning</t>
        </is>
      </c>
      <c r="H132" s="68" t="inlineStr">
        <is>
          <t>https://doi.org/10.1186/S12920-023-01439-5</t>
        </is>
      </c>
      <c r="I132" s="67" t="inlineStr">
        <is>
          <t>Biomarker prediction in autism spectrum disorder using a network-based approach</t>
        </is>
      </c>
      <c r="J132" s="68"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s="68" t="inlineStr">
        <is>
          <t>Unsupervised</t>
        </is>
      </c>
      <c r="L132" s="68" t="inlineStr">
        <is>
          <t>Clustering (k-means / GMM / ...)</t>
        </is>
      </c>
      <c r="M132" s="68" t="inlineStr">
        <is>
          <t>Other / Not clear</t>
        </is>
      </c>
      <c r="N132" s="68" t="inlineStr">
        <is>
          <t>Diagnosis</t>
        </is>
      </c>
      <c r="O132" s="68" t="inlineStr">
        <is>
          <t>Medium</t>
        </is>
      </c>
      <c r="P132" s="68" t="n">
        <v>0</v>
      </c>
      <c r="Q132" s="68" t="n">
        <v>0</v>
      </c>
      <c r="R132" s="68" t="n">
        <v>0</v>
      </c>
      <c r="S132" s="68" t="n">
        <v>0</v>
      </c>
      <c r="T132" s="68" t="n">
        <v>0</v>
      </c>
      <c r="U132" s="68" t="n">
        <v>1</v>
      </c>
      <c r="V132" s="68" t="n">
        <v>0</v>
      </c>
      <c r="W132" s="68" t="n">
        <v>0</v>
      </c>
      <c r="X132" s="68" t="n">
        <v>0</v>
      </c>
      <c r="Y132" s="68" t="n">
        <v>1</v>
      </c>
      <c r="Z132" s="68" t="n">
        <v>0</v>
      </c>
      <c r="AA132" s="68" t="n">
        <v>0</v>
      </c>
      <c r="AB132" s="140" t="n">
        <v>1</v>
      </c>
      <c r="AC132" s="68" t="n">
        <v>0</v>
      </c>
      <c r="AD132" s="68" t="n">
        <v>0</v>
      </c>
      <c r="AE132" s="68" t="n">
        <v>0</v>
      </c>
      <c r="AF132" s="68" t="n">
        <v>0</v>
      </c>
      <c r="AG132" s="68" t="n">
        <v>1</v>
      </c>
      <c r="AH132" s="68" t="n">
        <v>1</v>
      </c>
      <c r="AI132" s="67" t="n"/>
      <c r="AJ132" s="140" t="n"/>
      <c r="AK132" s="140" t="inlineStr">
        <is>
          <t>none_reported</t>
        </is>
      </c>
      <c r="AL132" s="67" t="inlineStr">
        <is>
          <t>Algoritmo principal no explícito o fuera del codebook; Confirmar algoritmo principal en full-text</t>
        </is>
      </c>
      <c r="AM132" s="68" t="inlineStr">
        <is>
          <t>RA</t>
        </is>
      </c>
      <c r="AN132" s="68" t="inlineStr">
        <is>
          <t>Tomado completo desde archivo RA según asignación</t>
        </is>
      </c>
      <c r="AO132" s="68" t="n">
        <v>0</v>
      </c>
      <c r="AP132" s="68" t="n">
        <v>0</v>
      </c>
      <c r="AQ132" s="68" t="n">
        <v>0</v>
      </c>
      <c r="AR132" s="68" t="n">
        <v>0</v>
      </c>
      <c r="AS132" s="68" t="n">
        <v>0</v>
      </c>
      <c r="AT132" s="68" t="n">
        <v>0</v>
      </c>
      <c r="AU132" s="68" t="n">
        <v>0</v>
      </c>
      <c r="AV132" s="68" t="n">
        <v>0</v>
      </c>
      <c r="AW132" s="67" t="inlineStr">
        <is>
          <t>finalized_from_available_evidence</t>
        </is>
      </c>
      <c r="AX132" s="68" t="inlineStr">
        <is>
          <t>0 means no reported evidence in title/abstract/notes/coding; it is not proof of true absence.</t>
        </is>
      </c>
    </row>
    <row r="133" ht="28" customHeight="1">
      <c r="A133" s="138" t="n">
        <v>132</v>
      </c>
      <c r="B133" s="138" t="n">
        <v>144</v>
      </c>
      <c r="C133" s="68" t="inlineStr">
        <is>
          <t>Revisor A</t>
        </is>
      </c>
      <c r="D133" s="68" t="inlineStr">
        <is>
          <t>RA</t>
        </is>
      </c>
      <c r="E133" s="138" t="n">
        <v>2024</v>
      </c>
      <c r="F133" s="68" t="inlineStr">
        <is>
          <t>Imagen</t>
        </is>
      </c>
      <c r="G133" s="68" t="inlineStr">
        <is>
          <t>Machine Learning</t>
        </is>
      </c>
      <c r="H133" s="68" t="inlineStr">
        <is>
          <t>https://doi.org/10.1038/s41598-024-56098-y</t>
        </is>
      </c>
      <c r="I133" s="67" t="inlineStr">
        <is>
          <t>Classifying autism in a clinical population based on motion synchrony: a proof-of-concept study using real-life diagnostic interviews</t>
        </is>
      </c>
      <c r="J133" s="68"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s="68" t="inlineStr">
        <is>
          <t>Supervised</t>
        </is>
      </c>
      <c r="L133" s="68" t="inlineStr">
        <is>
          <t>SVM</t>
        </is>
      </c>
      <c r="M133" s="68" t="inlineStr">
        <is>
          <t>Classification (ASD vs control / multi-class)</t>
        </is>
      </c>
      <c r="N133" s="68" t="inlineStr">
        <is>
          <t>Diagnosis</t>
        </is>
      </c>
      <c r="O133" s="68" t="inlineStr">
        <is>
          <t>High</t>
        </is>
      </c>
      <c r="P133" s="68" t="n">
        <v>0</v>
      </c>
      <c r="Q133" s="68" t="n">
        <v>0</v>
      </c>
      <c r="R133" s="68" t="n">
        <v>1</v>
      </c>
      <c r="S133" s="68" t="n">
        <v>0</v>
      </c>
      <c r="T133" s="68" t="n">
        <v>0</v>
      </c>
      <c r="U133" s="68" t="n">
        <v>0</v>
      </c>
      <c r="V133" s="68" t="n">
        <v>0</v>
      </c>
      <c r="W133" s="68" t="n">
        <v>0</v>
      </c>
      <c r="X133" s="68" t="n">
        <v>0</v>
      </c>
      <c r="Y133" s="68" t="n">
        <v>1</v>
      </c>
      <c r="Z133" s="68" t="n">
        <v>0</v>
      </c>
      <c r="AA133" s="68" t="n">
        <v>0</v>
      </c>
      <c r="AB133" s="140" t="n">
        <v>1</v>
      </c>
      <c r="AC133" s="68" t="n">
        <v>0</v>
      </c>
      <c r="AD133" s="68" t="n">
        <v>0</v>
      </c>
      <c r="AE133" s="68" t="n">
        <v>0</v>
      </c>
      <c r="AF133" s="68" t="n">
        <v>0</v>
      </c>
      <c r="AG133" s="68" t="n">
        <v>0</v>
      </c>
      <c r="AH133" s="68" t="n">
        <v>1</v>
      </c>
      <c r="AI133" s="67" t="n"/>
      <c r="AJ133" s="140" t="n"/>
      <c r="AK133" s="140" t="inlineStr">
        <is>
          <t>none_reported</t>
        </is>
      </c>
      <c r="AL133" s="67" t="n"/>
      <c r="AM133" s="68" t="inlineStr">
        <is>
          <t>RA</t>
        </is>
      </c>
      <c r="AN133" s="68" t="inlineStr">
        <is>
          <t>Tomado completo desde archivo RA según asignación</t>
        </is>
      </c>
      <c r="AO133" s="68" t="n">
        <v>0</v>
      </c>
      <c r="AP133" s="68" t="n">
        <v>0</v>
      </c>
      <c r="AQ133" s="68" t="n">
        <v>0</v>
      </c>
      <c r="AR133" s="68" t="n">
        <v>0</v>
      </c>
      <c r="AS133" s="68" t="n">
        <v>0</v>
      </c>
      <c r="AT133" s="68" t="n">
        <v>0</v>
      </c>
      <c r="AU133" s="68" t="n">
        <v>0</v>
      </c>
      <c r="AV133" s="68" t="n">
        <v>0</v>
      </c>
      <c r="AW133" s="67" t="inlineStr">
        <is>
          <t>finalized_from_available_evidence</t>
        </is>
      </c>
      <c r="AX133" s="68" t="inlineStr">
        <is>
          <t>0 means no reported evidence in title/abstract/notes/coding; it is not proof of true absence.</t>
        </is>
      </c>
    </row>
    <row r="134" ht="28" customHeight="1">
      <c r="A134" s="138" t="n">
        <v>133</v>
      </c>
      <c r="B134" s="138" t="n">
        <v>145</v>
      </c>
      <c r="C134" s="68" t="inlineStr">
        <is>
          <t>Revisor B</t>
        </is>
      </c>
      <c r="D134" s="68" t="n"/>
      <c r="E134" s="138" t="n">
        <v>2016</v>
      </c>
      <c r="F134" s="68" t="inlineStr">
        <is>
          <t>No especificado</t>
        </is>
      </c>
      <c r="G134" s="68" t="inlineStr">
        <is>
          <t>Deep Learning</t>
        </is>
      </c>
      <c r="H134" s="68" t="inlineStr">
        <is>
          <t>https://doi.org/10.1007/s10803-016-2718-4</t>
        </is>
      </c>
      <c r="I134" s="67" t="inlineStr">
        <is>
          <t>Clinical Evaluation of a Novel and Mobile Autism Risk Assessment</t>
        </is>
      </c>
      <c r="J134" s="68"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s="68" t="inlineStr">
        <is>
          <t>Supervised</t>
        </is>
      </c>
      <c r="L134" s="68" t="inlineStr">
        <is>
          <t>Decision Tree</t>
        </is>
      </c>
      <c r="M134" s="68" t="inlineStr">
        <is>
          <t>Classification (ASD vs control / multi-class)</t>
        </is>
      </c>
      <c r="N134" s="68" t="inlineStr">
        <is>
          <t>screening</t>
        </is>
      </c>
      <c r="O134" s="68" t="inlineStr">
        <is>
          <t>high</t>
        </is>
      </c>
      <c r="P134" s="68" t="n">
        <v>0</v>
      </c>
      <c r="Q134" s="68" t="n">
        <v>0</v>
      </c>
      <c r="R134" s="68" t="n">
        <v>0</v>
      </c>
      <c r="S134" s="68" t="n">
        <v>0</v>
      </c>
      <c r="T134" s="68" t="n">
        <v>0</v>
      </c>
      <c r="U134" s="68" t="n">
        <v>0</v>
      </c>
      <c r="V134" s="68" t="n">
        <v>0</v>
      </c>
      <c r="W134" s="68" t="n">
        <v>0</v>
      </c>
      <c r="X134" s="68" t="n">
        <v>1</v>
      </c>
      <c r="Y134" s="68" t="n">
        <v>1</v>
      </c>
      <c r="Z134" s="68" t="n">
        <v>1</v>
      </c>
      <c r="AA134" s="68" t="n">
        <v>1</v>
      </c>
      <c r="AB134" s="140" t="n">
        <v>1</v>
      </c>
      <c r="AC134" s="68" t="n">
        <v>0</v>
      </c>
      <c r="AD134" s="68" t="n">
        <v>0</v>
      </c>
      <c r="AE134" s="68" t="n">
        <v>0</v>
      </c>
      <c r="AF134" s="68" t="n">
        <v>0</v>
      </c>
      <c r="AG134" s="68" t="n">
        <v>1</v>
      </c>
      <c r="AH134" s="68" t="n">
        <v>0</v>
      </c>
      <c r="AI134" s="67" t="n">
        <v>0</v>
      </c>
      <c r="AJ134" s="140" t="n">
        <v>1</v>
      </c>
      <c r="AK134" s="140" t="inlineStr">
        <is>
          <t>none_reported</t>
        </is>
      </c>
      <c r="AL134" s="67" t="inlineStr">
        <is>
          <t>Alternating Decision Tree (ADTree)” es una variante de árbol de decisión; por eso cae naturalmente en Decision Tree</t>
        </is>
      </c>
      <c r="AM134" s="68" t="inlineStr">
        <is>
          <t>RB</t>
        </is>
      </c>
      <c r="AN134" s="68" t="inlineStr">
        <is>
          <t>Tomado completo desde archivo RB según asignación</t>
        </is>
      </c>
      <c r="AO134" s="68" t="n">
        <v>0</v>
      </c>
      <c r="AP134" s="68" t="n">
        <v>0</v>
      </c>
      <c r="AQ134" s="68" t="n">
        <v>0</v>
      </c>
      <c r="AR134" s="68" t="n">
        <v>0</v>
      </c>
      <c r="AS134" s="68" t="n">
        <v>0</v>
      </c>
      <c r="AT134" s="68" t="n">
        <v>0</v>
      </c>
      <c r="AU134" s="68" t="n">
        <v>0</v>
      </c>
      <c r="AV134" s="68" t="n">
        <v>0</v>
      </c>
      <c r="AW134" s="67" t="inlineStr">
        <is>
          <t>finalized_from_available_evidence</t>
        </is>
      </c>
      <c r="AX134" s="68" t="inlineStr">
        <is>
          <t>0 means no reported evidence in title/abstract/notes/coding; it is not proof of true absence.</t>
        </is>
      </c>
    </row>
    <row r="135" ht="28" customHeight="1">
      <c r="A135" s="138" t="n">
        <v>134</v>
      </c>
      <c r="B135" s="138" t="n">
        <v>146</v>
      </c>
      <c r="C135" s="68" t="inlineStr">
        <is>
          <t>Revisor A</t>
        </is>
      </c>
      <c r="D135" s="68" t="inlineStr">
        <is>
          <t>RA</t>
        </is>
      </c>
      <c r="E135" s="138" t="n">
        <v>2022</v>
      </c>
      <c r="F135" s="68" t="inlineStr">
        <is>
          <t>No especificado</t>
        </is>
      </c>
      <c r="G135" s="68" t="inlineStr">
        <is>
          <t>Híbrido</t>
        </is>
      </c>
      <c r="H135" s="68" t="inlineStr">
        <is>
          <t>https://doi.org/10.1186/S12911-022-02050-X</t>
        </is>
      </c>
      <c r="I135" s="67" t="inlineStr">
        <is>
          <t>Comparison of classification algorithms for predicting autistic spectrum disorder using WEKA modeler</t>
        </is>
      </c>
      <c r="J135" s="68"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s="68" t="inlineStr">
        <is>
          <t>Supervised</t>
        </is>
      </c>
      <c r="L135" s="68" t="inlineStr">
        <is>
          <t>SVM</t>
        </is>
      </c>
      <c r="M135" s="68" t="inlineStr">
        <is>
          <t>Classification (ASD vs control / multi-class)</t>
        </is>
      </c>
      <c r="N135" s="68" t="inlineStr">
        <is>
          <t>Screening</t>
        </is>
      </c>
      <c r="O135" s="68" t="inlineStr">
        <is>
          <t>High</t>
        </is>
      </c>
      <c r="P135" s="68" t="n">
        <v>0</v>
      </c>
      <c r="Q135" s="68" t="n">
        <v>0</v>
      </c>
      <c r="R135" s="68" t="n">
        <v>1</v>
      </c>
      <c r="S135" s="68" t="n">
        <v>0</v>
      </c>
      <c r="T135" s="68" t="n">
        <v>0</v>
      </c>
      <c r="U135" s="68" t="n">
        <v>0</v>
      </c>
      <c r="V135" s="68" t="n">
        <v>0</v>
      </c>
      <c r="W135" s="68" t="n">
        <v>0</v>
      </c>
      <c r="X135" s="68" t="n">
        <v>1</v>
      </c>
      <c r="Y135" s="68" t="n">
        <v>0</v>
      </c>
      <c r="Z135" s="68" t="n">
        <v>0</v>
      </c>
      <c r="AA135" s="68" t="n">
        <v>0</v>
      </c>
      <c r="AB135" s="140" t="n">
        <v>1</v>
      </c>
      <c r="AC135" s="68" t="n">
        <v>0</v>
      </c>
      <c r="AD135" s="68" t="n">
        <v>0</v>
      </c>
      <c r="AE135" s="68" t="n">
        <v>0</v>
      </c>
      <c r="AF135" s="68" t="n">
        <v>0</v>
      </c>
      <c r="AG135" s="68" t="n">
        <v>0</v>
      </c>
      <c r="AH135" s="68" t="n">
        <v>1</v>
      </c>
      <c r="AI135" s="67" t="n"/>
      <c r="AJ135" s="140" t="n"/>
      <c r="AK135" s="140" t="inlineStr">
        <is>
          <t>none_reported</t>
        </is>
      </c>
      <c r="AL135" s="67" t="inlineStr">
        <is>
          <t>Se comparan varios modelos; se eligió el principal/mejor reportado</t>
        </is>
      </c>
      <c r="AM135" s="68" t="inlineStr">
        <is>
          <t>RA</t>
        </is>
      </c>
      <c r="AN135" s="68" t="inlineStr">
        <is>
          <t>Tomado completo desde archivo RA según asignación</t>
        </is>
      </c>
      <c r="AO135" s="68" t="n">
        <v>0</v>
      </c>
      <c r="AP135" s="68" t="n">
        <v>0</v>
      </c>
      <c r="AQ135" s="68" t="n">
        <v>0</v>
      </c>
      <c r="AR135" s="68" t="n">
        <v>0</v>
      </c>
      <c r="AS135" s="68" t="n">
        <v>0</v>
      </c>
      <c r="AT135" s="68" t="n">
        <v>0</v>
      </c>
      <c r="AU135" s="68" t="n">
        <v>0</v>
      </c>
      <c r="AV135" s="68" t="n">
        <v>0</v>
      </c>
      <c r="AW135" s="67" t="inlineStr">
        <is>
          <t>finalized_from_available_evidence</t>
        </is>
      </c>
      <c r="AX135" s="68" t="inlineStr">
        <is>
          <t>0 means no reported evidence in title/abstract/notes/coding; it is not proof of true absence.</t>
        </is>
      </c>
    </row>
    <row r="136" ht="28" customHeight="1">
      <c r="A136" s="138" t="n">
        <v>135</v>
      </c>
      <c r="B136" s="138" t="n">
        <v>147</v>
      </c>
      <c r="C136" s="68" t="inlineStr">
        <is>
          <t>Revisor A</t>
        </is>
      </c>
      <c r="D136" s="68" t="inlineStr">
        <is>
          <t>RA</t>
        </is>
      </c>
      <c r="E136" s="138" t="n">
        <v>2025</v>
      </c>
      <c r="F136" s="68" t="inlineStr">
        <is>
          <t>Multimodal</t>
        </is>
      </c>
      <c r="G136" s="68" t="inlineStr">
        <is>
          <t>Deep Learning</t>
        </is>
      </c>
      <c r="H136" s="68" t="inlineStr">
        <is>
          <t>https://doi.org/10.1109/TCSS.2025.3593119</t>
        </is>
      </c>
      <c r="I136" s="67" t="inlineStr">
        <is>
          <t>DALNN: Dual Attention Learning Neural Network for Diagnosis of Autism Spectrum Disorders and Exploration of Lesion Brain Regions</t>
        </is>
      </c>
      <c r="J136" s="68"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s="68" t="inlineStr">
        <is>
          <t>Supervised</t>
        </is>
      </c>
      <c r="L136" s="68" t="inlineStr">
        <is>
          <t>Other / Not clear</t>
        </is>
      </c>
      <c r="M136" s="68" t="inlineStr">
        <is>
          <t>Classification (ASD vs control / multi-class)</t>
        </is>
      </c>
      <c r="N136" s="68" t="inlineStr">
        <is>
          <t>Diagnosis</t>
        </is>
      </c>
      <c r="O136" s="68" t="inlineStr">
        <is>
          <t>High</t>
        </is>
      </c>
      <c r="P136" s="68" t="n">
        <v>1</v>
      </c>
      <c r="Q136" s="68" t="n">
        <v>0</v>
      </c>
      <c r="R136" s="68" t="n">
        <v>0</v>
      </c>
      <c r="S136" s="68" t="n">
        <v>0</v>
      </c>
      <c r="T136" s="68" t="n">
        <v>0</v>
      </c>
      <c r="U136" s="68" t="n">
        <v>0</v>
      </c>
      <c r="V136" s="68" t="n">
        <v>0</v>
      </c>
      <c r="W136" s="68" t="n">
        <v>0</v>
      </c>
      <c r="X136" s="68" t="n">
        <v>0</v>
      </c>
      <c r="Y136" s="68" t="n">
        <v>1</v>
      </c>
      <c r="Z136" s="68" t="n">
        <v>0</v>
      </c>
      <c r="AA136" s="68" t="n">
        <v>0</v>
      </c>
      <c r="AB136" s="140" t="n">
        <v>1</v>
      </c>
      <c r="AC136" s="68" t="n">
        <v>0</v>
      </c>
      <c r="AD136" s="68" t="n">
        <v>0</v>
      </c>
      <c r="AE136" s="68" t="n">
        <v>0</v>
      </c>
      <c r="AF136" s="68" t="n">
        <v>1</v>
      </c>
      <c r="AG136" s="68" t="n">
        <v>1</v>
      </c>
      <c r="AH136" s="68" t="n">
        <v>1</v>
      </c>
      <c r="AI136" s="67" t="n"/>
      <c r="AJ136" s="140" t="n"/>
      <c r="AK136" s="140" t="inlineStr">
        <is>
          <t>multisource_integration; multisite_dataset_broad</t>
        </is>
      </c>
      <c r="AL136" s="67" t="inlineStr">
        <is>
          <t>Algoritmo principal no explícito o fuera del codebook; Confirmar algoritmo principal en full-text</t>
        </is>
      </c>
      <c r="AM136" s="68" t="inlineStr">
        <is>
          <t>RA</t>
        </is>
      </c>
      <c r="AN136" s="68" t="inlineStr">
        <is>
          <t>Tomado completo desde archivo RA según asignación</t>
        </is>
      </c>
      <c r="AO136" s="68" t="n">
        <v>0</v>
      </c>
      <c r="AP136" s="68" t="n">
        <v>0</v>
      </c>
      <c r="AQ136" s="68" t="n">
        <v>1</v>
      </c>
      <c r="AR136" s="68" t="n">
        <v>0</v>
      </c>
      <c r="AS136" s="68" t="n">
        <v>0</v>
      </c>
      <c r="AT136" s="68" t="n">
        <v>0</v>
      </c>
      <c r="AU136" s="68" t="n">
        <v>0</v>
      </c>
      <c r="AV136" s="68" t="n">
        <v>1</v>
      </c>
      <c r="AW136" s="67" t="inlineStr">
        <is>
          <t>finalized_from_available_evidence</t>
        </is>
      </c>
      <c r="AX136" s="68" t="inlineStr">
        <is>
          <t>0 means no reported evidence in title/abstract/notes/coding; it is not proof of true absence.</t>
        </is>
      </c>
    </row>
    <row r="137" ht="28" customHeight="1">
      <c r="A137" s="138" t="n">
        <v>136</v>
      </c>
      <c r="B137" s="138" t="n">
        <v>148</v>
      </c>
      <c r="C137" s="68" t="inlineStr">
        <is>
          <t>Revisor B</t>
        </is>
      </c>
      <c r="D137" s="68" t="n"/>
      <c r="E137" s="138" t="n">
        <v>2025</v>
      </c>
      <c r="F137" s="68" t="inlineStr">
        <is>
          <t>Señales fisiológicas</t>
        </is>
      </c>
      <c r="G137" s="68" t="inlineStr">
        <is>
          <t>Deep Learning</t>
        </is>
      </c>
      <c r="H137" s="68" t="inlineStr">
        <is>
          <t>https://doi.org/10.1007/s10803-024-06290-w</t>
        </is>
      </c>
      <c r="I137" s="67" t="inlineStr">
        <is>
          <t>Detecting Autism Spectrum Disorder and Attention Deficit Hyperactivity Disorder Using Multimodal Time-Frequency Analysis with Machine Learning Using the Electroretinogram from Two Flash Strengths</t>
        </is>
      </c>
      <c r="J137" s="6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s="68" t="inlineStr">
        <is>
          <t>Supervised</t>
        </is>
      </c>
      <c r="L137" s="68" t="inlineStr">
        <is>
          <t>Not clear</t>
        </is>
      </c>
      <c r="M137" s="68" t="inlineStr">
        <is>
          <t>Classification (binary/multi-class; incl. ASD vs control)/ multi-class)</t>
        </is>
      </c>
      <c r="N137" s="68" t="inlineStr">
        <is>
          <t>Screening</t>
        </is>
      </c>
      <c r="O137" s="68" t="inlineStr">
        <is>
          <t>high</t>
        </is>
      </c>
      <c r="P137" s="68" t="n">
        <v>1</v>
      </c>
      <c r="Q137" s="68" t="n">
        <v>0</v>
      </c>
      <c r="R137" s="68" t="n">
        <v>0</v>
      </c>
      <c r="S137" s="68" t="n">
        <v>0</v>
      </c>
      <c r="T137" s="68" t="n">
        <v>0</v>
      </c>
      <c r="U137" s="68" t="n">
        <v>0</v>
      </c>
      <c r="V137" s="68" t="n">
        <v>0</v>
      </c>
      <c r="W137" s="68" t="n">
        <v>0</v>
      </c>
      <c r="X137" s="68" t="n">
        <v>0</v>
      </c>
      <c r="Y137" s="68" t="n">
        <v>1</v>
      </c>
      <c r="Z137" s="68" t="n">
        <v>1</v>
      </c>
      <c r="AA137" s="68" t="n">
        <v>0</v>
      </c>
      <c r="AB137" s="140" t="n">
        <v>1</v>
      </c>
      <c r="AC137" s="68" t="n">
        <v>0</v>
      </c>
      <c r="AD137" s="68" t="n">
        <v>0</v>
      </c>
      <c r="AE137" s="68" t="n">
        <v>0</v>
      </c>
      <c r="AF137" s="68" t="n">
        <v>1</v>
      </c>
      <c r="AG137" s="68" t="n">
        <v>0</v>
      </c>
      <c r="AH137" s="68" t="n">
        <v>1</v>
      </c>
      <c r="AI137" s="67" t="n">
        <v>0</v>
      </c>
      <c r="AJ137" s="140" t="n">
        <v>1</v>
      </c>
      <c r="AK137" s="140" t="inlineStr">
        <is>
          <t>multisource_integration</t>
        </is>
      </c>
      <c r="AL137" s="67" t="n"/>
      <c r="AM137" s="68" t="inlineStr">
        <is>
          <t>RB</t>
        </is>
      </c>
      <c r="AN137" s="68" t="inlineStr">
        <is>
          <t>Tomado completo desde archivo RB según asignación</t>
        </is>
      </c>
      <c r="AO137" s="68" t="n">
        <v>0</v>
      </c>
      <c r="AP137" s="68" t="n">
        <v>0</v>
      </c>
      <c r="AQ137" s="68" t="n">
        <v>0</v>
      </c>
      <c r="AR137" s="68" t="n">
        <v>0</v>
      </c>
      <c r="AS137" s="68" t="n">
        <v>0</v>
      </c>
      <c r="AT137" s="68" t="n">
        <v>0</v>
      </c>
      <c r="AU137" s="68" t="n">
        <v>0</v>
      </c>
      <c r="AV137" s="68" t="n">
        <v>1</v>
      </c>
      <c r="AW137" s="67" t="inlineStr">
        <is>
          <t>finalized_from_available_evidence</t>
        </is>
      </c>
      <c r="AX137" s="68" t="inlineStr">
        <is>
          <t>0 means no reported evidence in title/abstract/notes/coding; it is not proof of true absence.</t>
        </is>
      </c>
    </row>
    <row r="138" ht="28" customHeight="1">
      <c r="A138" s="138" t="n">
        <v>137</v>
      </c>
      <c r="B138" s="138" t="n">
        <v>149</v>
      </c>
      <c r="C138" s="68" t="inlineStr">
        <is>
          <t>Revisor A</t>
        </is>
      </c>
      <c r="D138" s="68" t="inlineStr">
        <is>
          <t>RA</t>
        </is>
      </c>
      <c r="E138" s="138" t="n">
        <v>2021</v>
      </c>
      <c r="F138" s="68" t="inlineStr">
        <is>
          <t>Multimodal</t>
        </is>
      </c>
      <c r="G138" s="68" t="inlineStr">
        <is>
          <t>Híbrido</t>
        </is>
      </c>
      <c r="H138" s="68" t="inlineStr">
        <is>
          <t>https://doi.org/10.1176/appi.ajp.2020.19101091</t>
        </is>
      </c>
      <c r="I138" s="67" t="inlineStr">
        <is>
          <t>Diagnostic classification for human autism and obsessive-compulsive disorder based on machine learning from a primate genetic model</t>
        </is>
      </c>
      <c r="J138" s="6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s="68" t="inlineStr">
        <is>
          <t>Supervised</t>
        </is>
      </c>
      <c r="L138" s="68" t="inlineStr">
        <is>
          <t>Other / Not clear</t>
        </is>
      </c>
      <c r="M138" s="68" t="inlineStr">
        <is>
          <t>Classification (ASD vs control / multi-class)</t>
        </is>
      </c>
      <c r="N138" s="68" t="inlineStr">
        <is>
          <t>Diagnosis</t>
        </is>
      </c>
      <c r="O138" s="68" t="inlineStr">
        <is>
          <t>High</t>
        </is>
      </c>
      <c r="P138" s="68" t="n">
        <v>1</v>
      </c>
      <c r="Q138" s="68" t="n">
        <v>0</v>
      </c>
      <c r="R138" s="68" t="n">
        <v>0</v>
      </c>
      <c r="S138" s="68" t="n">
        <v>0</v>
      </c>
      <c r="T138" s="68" t="n">
        <v>0</v>
      </c>
      <c r="U138" s="68" t="n">
        <v>0</v>
      </c>
      <c r="V138" s="68" t="n">
        <v>0</v>
      </c>
      <c r="W138" s="68" t="n">
        <v>0</v>
      </c>
      <c r="X138" s="68" t="n">
        <v>0</v>
      </c>
      <c r="Y138" s="68" t="n">
        <v>1</v>
      </c>
      <c r="Z138" s="68" t="n">
        <v>0</v>
      </c>
      <c r="AA138" s="68" t="n">
        <v>0</v>
      </c>
      <c r="AB138" s="140" t="n">
        <v>0</v>
      </c>
      <c r="AC138" s="68" t="n">
        <v>0</v>
      </c>
      <c r="AD138" s="68" t="n">
        <v>0</v>
      </c>
      <c r="AE138" s="68" t="n">
        <v>0</v>
      </c>
      <c r="AF138" s="68" t="n">
        <v>1</v>
      </c>
      <c r="AG138" s="68" t="n">
        <v>1</v>
      </c>
      <c r="AH138" s="68" t="n">
        <v>1</v>
      </c>
      <c r="AI138" s="67" t="n"/>
      <c r="AJ138" s="140" t="n"/>
      <c r="AK138" s="140" t="inlineStr">
        <is>
          <t>multisource_integration; multisite_dataset_broad</t>
        </is>
      </c>
      <c r="AL138" s="67" t="inlineStr">
        <is>
          <t>Clasificación diagnóstica basada en modelo genético de primates; confirmar fuente biológica exacta.</t>
        </is>
      </c>
      <c r="AM138" s="68" t="inlineStr">
        <is>
          <t>RA</t>
        </is>
      </c>
      <c r="AN138" s="68" t="inlineStr">
        <is>
          <t>Tomado completo desde archivo RA según asignación</t>
        </is>
      </c>
      <c r="AO138" s="68" t="n">
        <v>0</v>
      </c>
      <c r="AP138" s="68" t="n">
        <v>0</v>
      </c>
      <c r="AQ138" s="68" t="n">
        <v>1</v>
      </c>
      <c r="AR138" s="68" t="n">
        <v>0</v>
      </c>
      <c r="AS138" s="68" t="n">
        <v>0</v>
      </c>
      <c r="AT138" s="68" t="n">
        <v>0</v>
      </c>
      <c r="AU138" s="68" t="n">
        <v>0</v>
      </c>
      <c r="AV138" s="68" t="n">
        <v>1</v>
      </c>
      <c r="AW138" s="67" t="inlineStr">
        <is>
          <t>finalized_from_available_evidence</t>
        </is>
      </c>
      <c r="AX138" s="68" t="inlineStr">
        <is>
          <t>0 means no reported evidence in title/abstract/notes/coding; it is not proof of true absence.</t>
        </is>
      </c>
    </row>
    <row r="139" ht="28" customHeight="1">
      <c r="A139" s="138" t="n">
        <v>138</v>
      </c>
      <c r="B139" s="138" t="n">
        <v>150</v>
      </c>
      <c r="C139" s="68" t="inlineStr">
        <is>
          <t>Revisor A</t>
        </is>
      </c>
      <c r="D139" s="68" t="inlineStr">
        <is>
          <t>RA</t>
        </is>
      </c>
      <c r="E139" s="138" t="n">
        <v>2021</v>
      </c>
      <c r="F139" s="68" t="inlineStr">
        <is>
          <t>Señales fisiológicas</t>
        </is>
      </c>
      <c r="G139" s="68" t="inlineStr">
        <is>
          <t>Deep Learning</t>
        </is>
      </c>
      <c r="H139" s="68" t="inlineStr">
        <is>
          <t>https://doi.org/10.1111/JCPP.13406</t>
        </is>
      </c>
      <c r="I139" s="67" t="inlineStr">
        <is>
          <t>Diagnostic shifts in autism spectrum disorder can be linked to the fuzzy nature of the diagnostic boundary: a data-driven approach</t>
        </is>
      </c>
      <c r="J139" s="68"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s="68" t="inlineStr">
        <is>
          <t>Supervised</t>
        </is>
      </c>
      <c r="L139" s="68" t="inlineStr">
        <is>
          <t>Other / Not clear</t>
        </is>
      </c>
      <c r="M139" s="68" t="inlineStr">
        <is>
          <t>Classification (ASD vs control / multi-class)</t>
        </is>
      </c>
      <c r="N139" s="68" t="inlineStr">
        <is>
          <t>Diagnosis</t>
        </is>
      </c>
      <c r="O139" s="68" t="inlineStr">
        <is>
          <t>Medium</t>
        </is>
      </c>
      <c r="P139" s="68" t="n">
        <v>0</v>
      </c>
      <c r="Q139" s="68" t="n">
        <v>0</v>
      </c>
      <c r="R139" s="68" t="n">
        <v>1</v>
      </c>
      <c r="S139" s="68" t="n">
        <v>0</v>
      </c>
      <c r="T139" s="68" t="n">
        <v>0</v>
      </c>
      <c r="U139" s="68" t="n">
        <v>0</v>
      </c>
      <c r="V139" s="68" t="n">
        <v>0</v>
      </c>
      <c r="W139" s="68" t="n">
        <v>0</v>
      </c>
      <c r="X139" s="68" t="n">
        <v>0</v>
      </c>
      <c r="Y139" s="68" t="n">
        <v>1</v>
      </c>
      <c r="Z139" s="68" t="n">
        <v>0</v>
      </c>
      <c r="AA139" s="68" t="n">
        <v>0</v>
      </c>
      <c r="AB139" s="140" t="n">
        <v>0</v>
      </c>
      <c r="AC139" s="68" t="n">
        <v>0</v>
      </c>
      <c r="AD139" s="68" t="n">
        <v>1</v>
      </c>
      <c r="AE139" s="68" t="n">
        <v>0</v>
      </c>
      <c r="AF139" s="68" t="n">
        <v>0</v>
      </c>
      <c r="AG139" s="68" t="n">
        <v>1</v>
      </c>
      <c r="AH139" s="68" t="n">
        <v>1</v>
      </c>
      <c r="AI139" s="67" t="n"/>
      <c r="AJ139" s="140" t="n"/>
      <c r="AK139" s="140" t="inlineStr">
        <is>
          <t>explainability_or_interpretability</t>
        </is>
      </c>
      <c r="AL139" s="67" t="inlineStr">
        <is>
          <t>Algoritmo principal no explícito o fuera del codebook; Confirmar algoritmo principal en full-text; Se comparan varios modelos; se eligió el principal/mejor reportado</t>
        </is>
      </c>
      <c r="AM139" s="68" t="inlineStr">
        <is>
          <t>RA</t>
        </is>
      </c>
      <c r="AN139" s="68" t="inlineStr">
        <is>
          <t>Tomado completo desde archivo RA según asignación</t>
        </is>
      </c>
      <c r="AO139" s="68" t="n">
        <v>0</v>
      </c>
      <c r="AP139" s="68" t="n">
        <v>0</v>
      </c>
      <c r="AQ139" s="68" t="n">
        <v>0</v>
      </c>
      <c r="AR139" s="68" t="n">
        <v>0</v>
      </c>
      <c r="AS139" s="68" t="n">
        <v>0</v>
      </c>
      <c r="AT139" s="68" t="n">
        <v>0</v>
      </c>
      <c r="AU139" s="68" t="n">
        <v>1</v>
      </c>
      <c r="AV139" s="68" t="n">
        <v>0</v>
      </c>
      <c r="AW139" s="67" t="inlineStr">
        <is>
          <t>finalized_from_available_evidence</t>
        </is>
      </c>
      <c r="AX139" s="68" t="inlineStr">
        <is>
          <t>0 means no reported evidence in title/abstract/notes/coding; it is not proof of true absence.</t>
        </is>
      </c>
    </row>
    <row r="140" ht="28" customHeight="1">
      <c r="A140" s="138" t="n">
        <v>139</v>
      </c>
      <c r="B140" s="138" t="n">
        <v>151</v>
      </c>
      <c r="C140" s="68" t="inlineStr">
        <is>
          <t>Ambos (piloto)</t>
        </is>
      </c>
      <c r="D140" s="68" t="inlineStr">
        <is>
          <t>RA</t>
        </is>
      </c>
      <c r="E140" s="138" t="n">
        <v>2023</v>
      </c>
      <c r="F140" s="68" t="inlineStr">
        <is>
          <t>Texto · NLP</t>
        </is>
      </c>
      <c r="G140" s="68" t="inlineStr">
        <is>
          <t>Híbrido</t>
        </is>
      </c>
      <c r="H140" s="68" t="inlineStr">
        <is>
          <t>https://doi.org/10.1016/j.psychres.2023.115050</t>
        </is>
      </c>
      <c r="I140" s="67" t="inlineStr">
        <is>
          <t>Early identification of autism spectrum disorder by multi-instrument fusion: A clinically applicable machine learning approach</t>
        </is>
      </c>
      <c r="J140" s="68"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s="68" t="inlineStr">
        <is>
          <t>Supervised</t>
        </is>
      </c>
      <c r="L140" s="68" t="inlineStr">
        <is>
          <t>XGBoost / GBDT</t>
        </is>
      </c>
      <c r="M140" s="68" t="inlineStr">
        <is>
          <t>Classification (ASD vs control / multi-class)</t>
        </is>
      </c>
      <c r="N140" s="68" t="inlineStr">
        <is>
          <t>Diagnosis</t>
        </is>
      </c>
      <c r="O140" s="68" t="inlineStr">
        <is>
          <t>High</t>
        </is>
      </c>
      <c r="P140" s="68" t="n">
        <v>0</v>
      </c>
      <c r="Q140" s="68" t="n">
        <v>0</v>
      </c>
      <c r="R140" s="68" t="n">
        <v>1</v>
      </c>
      <c r="S140" s="68" t="n">
        <v>0</v>
      </c>
      <c r="T140" s="68" t="n">
        <v>0</v>
      </c>
      <c r="U140" s="68" t="n">
        <v>0</v>
      </c>
      <c r="V140" s="68" t="n">
        <v>0</v>
      </c>
      <c r="W140" s="68" t="n">
        <v>0</v>
      </c>
      <c r="X140" s="68" t="n">
        <v>0</v>
      </c>
      <c r="Y140" s="68" t="n">
        <v>1</v>
      </c>
      <c r="Z140" s="68" t="n">
        <v>0</v>
      </c>
      <c r="AA140" s="68" t="n">
        <v>0</v>
      </c>
      <c r="AB140" s="140" t="n">
        <v>1</v>
      </c>
      <c r="AC140" s="68" t="n">
        <v>1</v>
      </c>
      <c r="AD140" s="68" t="n">
        <v>1</v>
      </c>
      <c r="AE140" s="68" t="n">
        <v>0</v>
      </c>
      <c r="AF140" s="68" t="n">
        <v>1</v>
      </c>
      <c r="AG140" s="68" t="n">
        <v>0</v>
      </c>
      <c r="AH140" s="68" t="n">
        <v>1</v>
      </c>
      <c r="AI140" s="67" t="n"/>
      <c r="AJ140" s="140" t="n"/>
      <c r="AK140" s="140" t="inlineStr">
        <is>
          <t>external_validation; explainability_or_interpretability; multisource_integration</t>
        </is>
      </c>
      <c r="AL140" s="67" t="inlineStr">
        <is>
          <t>Fusión multi-instrumento para identificación temprana; enfoque clínicamente aplicable de cribado.</t>
        </is>
      </c>
      <c r="AM140" s="68" t="inlineStr">
        <is>
          <t>RA</t>
        </is>
      </c>
      <c r="AN140" s="68" t="inlineStr">
        <is>
          <t>Tomado completo desde archivo RA según asignación</t>
        </is>
      </c>
      <c r="AO140" s="68" t="n">
        <v>0</v>
      </c>
      <c r="AP140" s="68" t="n">
        <v>0</v>
      </c>
      <c r="AQ140" s="68" t="n">
        <v>0</v>
      </c>
      <c r="AR140" s="68" t="n">
        <v>0</v>
      </c>
      <c r="AS140" s="68" t="n">
        <v>0</v>
      </c>
      <c r="AT140" s="68" t="n">
        <v>1</v>
      </c>
      <c r="AU140" s="68" t="n">
        <v>0</v>
      </c>
      <c r="AV140" s="68" t="n">
        <v>1</v>
      </c>
      <c r="AW140" s="67" t="inlineStr">
        <is>
          <t>finalized_from_available_evidence</t>
        </is>
      </c>
      <c r="AX140" s="68" t="inlineStr">
        <is>
          <t>0 means no reported evidence in title/abstract/notes/coding; it is not proof of true absence.</t>
        </is>
      </c>
    </row>
    <row r="141" ht="28" customHeight="1">
      <c r="A141" s="138" t="n">
        <v>140</v>
      </c>
      <c r="B141" s="138" t="n">
        <v>152</v>
      </c>
      <c r="C141" s="68" t="inlineStr">
        <is>
          <t>Revisor B</t>
        </is>
      </c>
      <c r="D141" s="68" t="n"/>
      <c r="E141" s="138" t="n">
        <v>2023</v>
      </c>
      <c r="F141" s="68" t="inlineStr">
        <is>
          <t>No especificado</t>
        </is>
      </c>
      <c r="G141" s="68" t="inlineStr">
        <is>
          <t>Machine Learning</t>
        </is>
      </c>
      <c r="H141" s="68" t="inlineStr">
        <is>
          <t>https://doi.org/10.57197/JDR-2023-0004</t>
        </is>
      </c>
      <c r="I141" s="67" t="inlineStr">
        <is>
          <t>Early screening of autism spectrum disorder diagnoses of children using artificial intelligence</t>
        </is>
      </c>
      <c r="J141" s="68"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s="68" t="inlineStr">
        <is>
          <t>Supervised</t>
        </is>
      </c>
      <c r="L141" s="68" t="inlineStr">
        <is>
          <t>SVM</t>
        </is>
      </c>
      <c r="M141" s="68" t="inlineStr">
        <is>
          <t>Classification (binary/multi-class; incl. ASD vs control)/ multi-class)</t>
        </is>
      </c>
      <c r="N141" s="68" t="inlineStr">
        <is>
          <t>diagnosis</t>
        </is>
      </c>
      <c r="O141" s="68" t="inlineStr">
        <is>
          <t>high</t>
        </is>
      </c>
      <c r="P141" s="68" t="n">
        <v>0</v>
      </c>
      <c r="Q141" s="68" t="n">
        <v>0</v>
      </c>
      <c r="R141" s="68" t="n">
        <v>1</v>
      </c>
      <c r="S141" s="68" t="n">
        <v>0</v>
      </c>
      <c r="T141" s="68" t="n">
        <v>1</v>
      </c>
      <c r="U141" s="68" t="n">
        <v>0</v>
      </c>
      <c r="V141" s="68" t="n">
        <v>0</v>
      </c>
      <c r="W141" s="68" t="n">
        <v>0</v>
      </c>
      <c r="X141" s="68" t="n">
        <v>0</v>
      </c>
      <c r="Y141" s="68" t="n">
        <v>1</v>
      </c>
      <c r="Z141" s="68" t="n">
        <v>0</v>
      </c>
      <c r="AA141" s="68" t="n">
        <v>1</v>
      </c>
      <c r="AB141" s="140" t="n">
        <v>1</v>
      </c>
      <c r="AC141" s="68" t="n">
        <v>0</v>
      </c>
      <c r="AD141" s="68" t="n">
        <v>0</v>
      </c>
      <c r="AE141" s="68" t="n">
        <v>0</v>
      </c>
      <c r="AF141" s="68" t="n">
        <v>1</v>
      </c>
      <c r="AG141" s="68" t="n">
        <v>1</v>
      </c>
      <c r="AH141" s="68" t="n">
        <v>2</v>
      </c>
      <c r="AI141" s="67" t="n">
        <v>0</v>
      </c>
      <c r="AJ141" s="140" t="n">
        <v>0</v>
      </c>
      <c r="AK141" s="140" t="inlineStr">
        <is>
          <t>multisource_integration</t>
        </is>
      </c>
      <c r="AL141" s="67" t="n"/>
      <c r="AM141" s="68" t="inlineStr">
        <is>
          <t>RB</t>
        </is>
      </c>
      <c r="AN141" s="68" t="inlineStr">
        <is>
          <t>Tomado completo desde archivo RB según asignación</t>
        </is>
      </c>
      <c r="AO141" s="68" t="n">
        <v>0</v>
      </c>
      <c r="AP141" s="68" t="n">
        <v>0</v>
      </c>
      <c r="AQ141" s="68" t="n">
        <v>0</v>
      </c>
      <c r="AR141" s="68" t="n">
        <v>0</v>
      </c>
      <c r="AS141" s="68" t="n">
        <v>0</v>
      </c>
      <c r="AT141" s="68" t="n">
        <v>0</v>
      </c>
      <c r="AU141" s="68" t="n">
        <v>0</v>
      </c>
      <c r="AV141" s="68" t="n">
        <v>1</v>
      </c>
      <c r="AW141" s="67" t="inlineStr">
        <is>
          <t>finalized_from_available_evidence</t>
        </is>
      </c>
      <c r="AX141" s="68" t="inlineStr">
        <is>
          <t>0 means no reported evidence in title/abstract/notes/coding; it is not proof of true absence.</t>
        </is>
      </c>
    </row>
    <row r="142" ht="28" customHeight="1">
      <c r="A142" s="138" t="n">
        <v>141</v>
      </c>
      <c r="B142" s="138" t="n">
        <v>153</v>
      </c>
      <c r="C142" s="68" t="inlineStr">
        <is>
          <t>Revisor B</t>
        </is>
      </c>
      <c r="D142" s="68" t="n"/>
      <c r="E142" s="138" t="n">
        <v>2024</v>
      </c>
      <c r="F142" s="68" t="inlineStr">
        <is>
          <t>No especificado</t>
        </is>
      </c>
      <c r="G142" s="68" t="inlineStr">
        <is>
          <t>Deep Learning</t>
        </is>
      </c>
      <c r="H142" s="68" t="inlineStr">
        <is>
          <t>https://doi.org/10.1109/ACCESS.2024.3453440</t>
        </is>
      </c>
      <c r="I142" s="67" t="inlineStr">
        <is>
          <t>Enhanced Special Needs Assessment: A Multimodal Approach for Autism Prediction</t>
        </is>
      </c>
      <c r="J142" s="68"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s="68" t="inlineStr">
        <is>
          <t>Supervised</t>
        </is>
      </c>
      <c r="L142" s="68" t="inlineStr">
        <is>
          <t>Not clear</t>
        </is>
      </c>
      <c r="M142" s="68" t="inlineStr">
        <is>
          <t>Classification (binary/multi-class; incl. ASD vs control)/ multi-class)</t>
        </is>
      </c>
      <c r="N142" s="68" t="inlineStr">
        <is>
          <t>Screening</t>
        </is>
      </c>
      <c r="O142" s="68" t="inlineStr">
        <is>
          <t>high</t>
        </is>
      </c>
      <c r="P142" s="68" t="n">
        <v>0</v>
      </c>
      <c r="Q142" s="68" t="n">
        <v>0</v>
      </c>
      <c r="R142" s="68" t="n">
        <v>0</v>
      </c>
      <c r="S142" s="68" t="n">
        <v>0</v>
      </c>
      <c r="T142" s="68" t="n">
        <v>0</v>
      </c>
      <c r="U142" s="68" t="n">
        <v>0</v>
      </c>
      <c r="V142" s="68" t="n">
        <v>0</v>
      </c>
      <c r="W142" s="68" t="n">
        <v>0</v>
      </c>
      <c r="X142" s="68" t="n">
        <v>0</v>
      </c>
      <c r="Y142" s="68" t="n">
        <v>1</v>
      </c>
      <c r="Z142" s="68" t="n">
        <v>0</v>
      </c>
      <c r="AA142" s="68" t="n">
        <v>0</v>
      </c>
      <c r="AB142" s="140" t="n">
        <v>1</v>
      </c>
      <c r="AC142" s="68" t="n">
        <v>0</v>
      </c>
      <c r="AD142" s="68" t="n">
        <v>0</v>
      </c>
      <c r="AE142" s="68" t="n">
        <v>0</v>
      </c>
      <c r="AF142" s="68" t="n">
        <v>1</v>
      </c>
      <c r="AG142" s="68" t="n">
        <v>1</v>
      </c>
      <c r="AH142" s="68" t="n">
        <v>0</v>
      </c>
      <c r="AI142" s="67" t="n">
        <v>0</v>
      </c>
      <c r="AJ142" s="140" t="n">
        <v>1</v>
      </c>
      <c r="AK142" s="140" t="inlineStr">
        <is>
          <t>multisource_integration</t>
        </is>
      </c>
      <c r="AL142" s="67" t="n"/>
      <c r="AM142" s="68" t="inlineStr">
        <is>
          <t>RB</t>
        </is>
      </c>
      <c r="AN142" s="68" t="inlineStr">
        <is>
          <t>Tomado completo desde archivo RB según asignación</t>
        </is>
      </c>
      <c r="AO142" s="68" t="n">
        <v>0</v>
      </c>
      <c r="AP142" s="68" t="n">
        <v>0</v>
      </c>
      <c r="AQ142" s="68" t="n">
        <v>0</v>
      </c>
      <c r="AR142" s="68" t="n">
        <v>0</v>
      </c>
      <c r="AS142" s="68" t="n">
        <v>0</v>
      </c>
      <c r="AT142" s="68" t="n">
        <v>0</v>
      </c>
      <c r="AU142" s="68" t="n">
        <v>0</v>
      </c>
      <c r="AV142" s="68" t="n">
        <v>1</v>
      </c>
      <c r="AW142" s="67" t="inlineStr">
        <is>
          <t>finalized_from_available_evidence</t>
        </is>
      </c>
      <c r="AX142" s="68" t="inlineStr">
        <is>
          <t>0 means no reported evidence in title/abstract/notes/coding; it is not proof of true absence.</t>
        </is>
      </c>
    </row>
    <row r="143" ht="28" customHeight="1">
      <c r="A143" s="138" t="n">
        <v>142</v>
      </c>
      <c r="B143" s="138" t="n">
        <v>154</v>
      </c>
      <c r="C143" s="68" t="inlineStr">
        <is>
          <t>Revisor B</t>
        </is>
      </c>
      <c r="D143" s="68" t="n"/>
      <c r="E143" s="138" t="n">
        <v>2024</v>
      </c>
      <c r="F143" s="68" t="inlineStr">
        <is>
          <t>No especificado</t>
        </is>
      </c>
      <c r="G143" s="68" t="inlineStr">
        <is>
          <t>Machine Learning</t>
        </is>
      </c>
      <c r="H143" s="68" t="inlineStr">
        <is>
          <t>https://doi.org/10.1007/978-981-97-6995-7_34</t>
        </is>
      </c>
      <c r="I143" s="67" t="inlineStr">
        <is>
          <t>Enhancing Early Diagnosis of Autism Spectrum Disorder in Children: A Comparative Analysis of Machine Learning Techniques</t>
        </is>
      </c>
      <c r="J143" s="68"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s="68" t="inlineStr">
        <is>
          <t>Supervised</t>
        </is>
      </c>
      <c r="L143" s="68" t="inlineStr">
        <is>
          <t>Not clear</t>
        </is>
      </c>
      <c r="M143" s="68" t="inlineStr">
        <is>
          <t>Classification (binary/multi-class; incl. ASD vs control)/ multi-class)</t>
        </is>
      </c>
      <c r="N143" s="68" t="inlineStr">
        <is>
          <t>diagnosis</t>
        </is>
      </c>
      <c r="O143" s="68" t="inlineStr">
        <is>
          <t>high</t>
        </is>
      </c>
      <c r="P143" s="68" t="n">
        <v>1</v>
      </c>
      <c r="Q143" s="68" t="n">
        <v>1</v>
      </c>
      <c r="R143" s="68" t="n">
        <v>1</v>
      </c>
      <c r="S143" s="68" t="n">
        <v>1</v>
      </c>
      <c r="T143" s="68" t="n">
        <v>0</v>
      </c>
      <c r="U143" s="68" t="n">
        <v>0</v>
      </c>
      <c r="V143" s="68" t="n">
        <v>0</v>
      </c>
      <c r="W143" s="68" t="n">
        <v>0</v>
      </c>
      <c r="X143" s="68" t="n">
        <v>0</v>
      </c>
      <c r="Y143" s="68" t="n">
        <v>1</v>
      </c>
      <c r="Z143" s="68" t="n">
        <v>0</v>
      </c>
      <c r="AA143" s="68" t="n">
        <v>1</v>
      </c>
      <c r="AB143" s="140" t="n">
        <v>1</v>
      </c>
      <c r="AC143" s="68" t="n">
        <v>0</v>
      </c>
      <c r="AD143" s="68" t="n">
        <v>0</v>
      </c>
      <c r="AE143" s="68" t="n">
        <v>0</v>
      </c>
      <c r="AF143" s="68" t="n">
        <v>1</v>
      </c>
      <c r="AG143" s="68" t="n">
        <v>1</v>
      </c>
      <c r="AH143" s="68" t="n">
        <v>4</v>
      </c>
      <c r="AI143" s="67" t="n">
        <v>0</v>
      </c>
      <c r="AJ143" s="140" t="n">
        <v>1</v>
      </c>
      <c r="AK143" s="140" t="inlineStr">
        <is>
          <t>multisource_integration</t>
        </is>
      </c>
      <c r="AL143" s="67" t="inlineStr">
        <is>
          <t>Comparative study; no best model declared in abstract</t>
        </is>
      </c>
      <c r="AM143" s="68" t="inlineStr">
        <is>
          <t>RB</t>
        </is>
      </c>
      <c r="AN143" s="68" t="inlineStr">
        <is>
          <t>Tomado completo desde archivo RB según asignación</t>
        </is>
      </c>
      <c r="AO143" s="68" t="n">
        <v>0</v>
      </c>
      <c r="AP143" s="68" t="n">
        <v>0</v>
      </c>
      <c r="AQ143" s="68" t="n">
        <v>0</v>
      </c>
      <c r="AR143" s="68" t="n">
        <v>0</v>
      </c>
      <c r="AS143" s="68" t="n">
        <v>0</v>
      </c>
      <c r="AT143" s="68" t="n">
        <v>0</v>
      </c>
      <c r="AU143" s="68" t="n">
        <v>0</v>
      </c>
      <c r="AV143" s="68" t="n">
        <v>1</v>
      </c>
      <c r="AW143" s="67" t="inlineStr">
        <is>
          <t>finalized_from_available_evidence</t>
        </is>
      </c>
      <c r="AX143" s="68" t="inlineStr">
        <is>
          <t>0 means no reported evidence in title/abstract/notes/coding; it is not proof of true absence.</t>
        </is>
      </c>
    </row>
    <row r="144" ht="28" customHeight="1">
      <c r="A144" s="138" t="n">
        <v>143</v>
      </c>
      <c r="B144" s="138" t="n">
        <v>155</v>
      </c>
      <c r="C144" s="68" t="inlineStr">
        <is>
          <t>Ambos (piloto)</t>
        </is>
      </c>
      <c r="D144" s="68" t="inlineStr">
        <is>
          <t>RA</t>
        </is>
      </c>
      <c r="E144" s="138" t="n">
        <v>2024</v>
      </c>
      <c r="F144" s="68" t="inlineStr">
        <is>
          <t>No especificado</t>
        </is>
      </c>
      <c r="G144" s="68" t="inlineStr">
        <is>
          <t>No especificado</t>
        </is>
      </c>
      <c r="H144" s="68" t="inlineStr">
        <is>
          <t>https://doi.org/10.1186/s13677-023-00558-9</t>
        </is>
      </c>
      <c r="I144" s="67" t="inlineStr">
        <is>
          <t>Evaluation of AI tools for healthcare networks at the cloud-edge interaction to diagnose autism in educational environments</t>
        </is>
      </c>
      <c r="J144" s="68"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s="68" t="inlineStr">
        <is>
          <t>Supervised</t>
        </is>
      </c>
      <c r="L144" s="68" t="inlineStr">
        <is>
          <t>CNN</t>
        </is>
      </c>
      <c r="M144" s="68" t="inlineStr">
        <is>
          <t>Classification (ASD vs control / multi-class)</t>
        </is>
      </c>
      <c r="N144" s="68" t="inlineStr">
        <is>
          <t>Screening</t>
        </is>
      </c>
      <c r="O144" s="68" t="inlineStr">
        <is>
          <t>Medium</t>
        </is>
      </c>
      <c r="P144" s="68" t="n">
        <v>0</v>
      </c>
      <c r="Q144" s="68" t="n">
        <v>0</v>
      </c>
      <c r="R144" s="68" t="n">
        <v>1</v>
      </c>
      <c r="S144" s="68" t="n">
        <v>0</v>
      </c>
      <c r="T144" s="68" t="n">
        <v>0</v>
      </c>
      <c r="U144" s="68" t="n">
        <v>0</v>
      </c>
      <c r="V144" s="68" t="n">
        <v>1</v>
      </c>
      <c r="W144" s="68" t="n">
        <v>0</v>
      </c>
      <c r="X144" s="68" t="n">
        <v>1</v>
      </c>
      <c r="Y144" s="68" t="n">
        <v>0</v>
      </c>
      <c r="Z144" s="68" t="n">
        <v>0</v>
      </c>
      <c r="AA144" s="68" t="n">
        <v>0</v>
      </c>
      <c r="AB144" s="140" t="n">
        <v>1</v>
      </c>
      <c r="AC144" s="68" t="n">
        <v>0</v>
      </c>
      <c r="AD144" s="68" t="n">
        <v>0</v>
      </c>
      <c r="AE144" s="68" t="n">
        <v>0</v>
      </c>
      <c r="AF144" s="68" t="n">
        <v>1</v>
      </c>
      <c r="AG144" s="68" t="n">
        <v>1</v>
      </c>
      <c r="AH144" s="68" t="n">
        <v>2</v>
      </c>
      <c r="AI144" s="67" t="inlineStr">
        <is>
          <t>edge / school system</t>
        </is>
      </c>
      <c r="AJ144" s="140" t="n"/>
      <c r="AK144" s="140" t="inlineStr">
        <is>
          <t>multisource_integration</t>
        </is>
      </c>
      <c r="AL144" s="67" t="inlineStr">
        <is>
          <t>Discute varias técnicas pero aplica AlexNet sobre rostros en entorno educativo; confirmar diseño final.</t>
        </is>
      </c>
      <c r="AM144" s="68" t="inlineStr">
        <is>
          <t>RA</t>
        </is>
      </c>
      <c r="AN144" s="68" t="inlineStr">
        <is>
          <t>Tomado completo desde archivo RA según asignación</t>
        </is>
      </c>
      <c r="AO144" s="68" t="n">
        <v>0</v>
      </c>
      <c r="AP144" s="68" t="n">
        <v>0</v>
      </c>
      <c r="AQ144" s="68" t="n">
        <v>0</v>
      </c>
      <c r="AR144" s="68" t="n">
        <v>0</v>
      </c>
      <c r="AS144" s="68" t="n">
        <v>0</v>
      </c>
      <c r="AT144" s="68" t="n">
        <v>0</v>
      </c>
      <c r="AU144" s="68" t="n">
        <v>0</v>
      </c>
      <c r="AV144" s="68" t="n">
        <v>1</v>
      </c>
      <c r="AW144" s="67" t="inlineStr">
        <is>
          <t>finalized_from_available_evidence</t>
        </is>
      </c>
      <c r="AX144" s="68" t="inlineStr">
        <is>
          <t>0 means no reported evidence in title/abstract/notes/coding; it is not proof of true absence.</t>
        </is>
      </c>
    </row>
    <row r="145" ht="28" customHeight="1">
      <c r="A145" s="138" t="n">
        <v>144</v>
      </c>
      <c r="B145" s="138" t="n">
        <v>156</v>
      </c>
      <c r="C145" s="68" t="inlineStr">
        <is>
          <t>Revisor A</t>
        </is>
      </c>
      <c r="D145" s="68" t="inlineStr">
        <is>
          <t>RA</t>
        </is>
      </c>
      <c r="E145" s="138" t="n">
        <v>2021</v>
      </c>
      <c r="F145" s="68" t="inlineStr">
        <is>
          <t>Imagen</t>
        </is>
      </c>
      <c r="G145" s="68" t="inlineStr">
        <is>
          <t>Deep Learning</t>
        </is>
      </c>
      <c r="H145" s="68" t="inlineStr">
        <is>
          <t>https://doi.org/10.1109/ACCESS.2021.3069211</t>
        </is>
      </c>
      <c r="I145" s="67" t="inlineStr">
        <is>
          <t>Exploring sMRI Biomarkers for Diagnosis of Autism Spectrum Disorders Based on Multi Class Activation Mapping Models</t>
        </is>
      </c>
      <c r="J145" s="68"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s="68" t="inlineStr">
        <is>
          <t>Supervised</t>
        </is>
      </c>
      <c r="L145" s="68" t="inlineStr">
        <is>
          <t>CNN</t>
        </is>
      </c>
      <c r="M145" s="68" t="inlineStr">
        <is>
          <t>Classification (ASD vs control / multi-class)</t>
        </is>
      </c>
      <c r="N145" s="68" t="inlineStr">
        <is>
          <t>Diagnosis</t>
        </is>
      </c>
      <c r="O145" s="68" t="inlineStr">
        <is>
          <t>High</t>
        </is>
      </c>
      <c r="P145" s="68" t="n">
        <v>1</v>
      </c>
      <c r="Q145" s="68" t="n">
        <v>0</v>
      </c>
      <c r="R145" s="68" t="n">
        <v>0</v>
      </c>
      <c r="S145" s="68" t="n">
        <v>0</v>
      </c>
      <c r="T145" s="68" t="n">
        <v>0</v>
      </c>
      <c r="U145" s="68" t="n">
        <v>0</v>
      </c>
      <c r="V145" s="68" t="n">
        <v>0</v>
      </c>
      <c r="W145" s="68" t="n">
        <v>0</v>
      </c>
      <c r="X145" s="68" t="n">
        <v>0</v>
      </c>
      <c r="Y145" s="68" t="n">
        <v>1</v>
      </c>
      <c r="Z145" s="68" t="n">
        <v>0</v>
      </c>
      <c r="AA145" s="68" t="n">
        <v>0</v>
      </c>
      <c r="AB145" s="140" t="n">
        <v>1</v>
      </c>
      <c r="AC145" s="68" t="n">
        <v>0</v>
      </c>
      <c r="AD145" s="68" t="n">
        <v>1</v>
      </c>
      <c r="AE145" s="68" t="n">
        <v>0</v>
      </c>
      <c r="AF145" s="68" t="n">
        <v>0</v>
      </c>
      <c r="AG145" s="68" t="n">
        <v>1</v>
      </c>
      <c r="AH145" s="68" t="n">
        <v>1</v>
      </c>
      <c r="AI145" s="67" t="n"/>
      <c r="AJ145" s="140" t="n"/>
      <c r="AK145" s="140" t="inlineStr">
        <is>
          <t>explainability_or_interpretability</t>
        </is>
      </c>
      <c r="AL145" s="67" t="inlineStr">
        <is>
          <t>Algoritmo principal no explícito o fuera del codebook; Confirmar algoritmo principal en full-text</t>
        </is>
      </c>
      <c r="AM145" s="68" t="inlineStr">
        <is>
          <t>RA</t>
        </is>
      </c>
      <c r="AN145" s="68" t="inlineStr">
        <is>
          <t>Tomado completo desde archivo RA según asignación</t>
        </is>
      </c>
      <c r="AO145" s="68" t="n">
        <v>0</v>
      </c>
      <c r="AP145" s="68" t="n">
        <v>0</v>
      </c>
      <c r="AQ145" s="68" t="n">
        <v>0</v>
      </c>
      <c r="AR145" s="68" t="n">
        <v>0</v>
      </c>
      <c r="AS145" s="68" t="n">
        <v>0</v>
      </c>
      <c r="AT145" s="68" t="n">
        <v>1</v>
      </c>
      <c r="AU145" s="68" t="n">
        <v>0</v>
      </c>
      <c r="AV145" s="68" t="n">
        <v>0</v>
      </c>
      <c r="AW145" s="67" t="inlineStr">
        <is>
          <t>finalized_from_available_evidence</t>
        </is>
      </c>
      <c r="AX145" s="68" t="inlineStr">
        <is>
          <t>0 means no reported evidence in title/abstract/notes/coding; it is not proof of true absence.</t>
        </is>
      </c>
    </row>
    <row r="146" ht="28" customHeight="1">
      <c r="A146" s="138" t="n">
        <v>145</v>
      </c>
      <c r="B146" s="138" t="n">
        <v>157</v>
      </c>
      <c r="C146" s="68" t="inlineStr">
        <is>
          <t>Revisor B</t>
        </is>
      </c>
      <c r="D146" s="68" t="n"/>
      <c r="E146" s="138" t="n">
        <v>2015</v>
      </c>
      <c r="F146" s="68" t="inlineStr">
        <is>
          <t>Señales fisiológicas</t>
        </is>
      </c>
      <c r="G146" s="68" t="inlineStr">
        <is>
          <t>Deep Learning</t>
        </is>
      </c>
      <c r="H146" s="68" t="inlineStr">
        <is>
          <t>https://doi.org/10.1016/j.nicl.2014.12.013</t>
        </is>
      </c>
      <c r="I146" s="67" t="inlineStr">
        <is>
          <t>Functional connectivity classification of autism identifies highly predictive brain features but falls short of biomarker standards</t>
        </is>
      </c>
      <c r="J146" s="68"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s="68" t="inlineStr">
        <is>
          <t>Supervised</t>
        </is>
      </c>
      <c r="L146" s="68" t="inlineStr">
        <is>
          <t>Logistic Regression</t>
        </is>
      </c>
      <c r="M146" s="68" t="inlineStr">
        <is>
          <t>Classification (binary/multi-class; incl. ASD vs control)/ multi-class)</t>
        </is>
      </c>
      <c r="N146" s="68" t="inlineStr">
        <is>
          <t>diagnosis</t>
        </is>
      </c>
      <c r="O146" s="68" t="inlineStr">
        <is>
          <t>high</t>
        </is>
      </c>
      <c r="P146" s="68" t="n">
        <v>1</v>
      </c>
      <c r="Q146" s="68" t="n">
        <v>0</v>
      </c>
      <c r="R146" s="68" t="n">
        <v>0</v>
      </c>
      <c r="S146" s="68" t="n">
        <v>0</v>
      </c>
      <c r="T146" s="68" t="n">
        <v>0</v>
      </c>
      <c r="U146" s="68" t="n">
        <v>1</v>
      </c>
      <c r="V146" s="68" t="n">
        <v>0</v>
      </c>
      <c r="W146" s="68" t="n">
        <v>0</v>
      </c>
      <c r="X146" s="68" t="n">
        <v>0</v>
      </c>
      <c r="Y146" s="68" t="n">
        <v>1</v>
      </c>
      <c r="Z146" s="68" t="n">
        <v>0</v>
      </c>
      <c r="AA146" s="68" t="n">
        <v>0</v>
      </c>
      <c r="AB146" s="140" t="n">
        <v>1</v>
      </c>
      <c r="AC146" s="68" t="n">
        <v>0</v>
      </c>
      <c r="AD146" s="68" t="n">
        <v>0</v>
      </c>
      <c r="AE146" s="68" t="n">
        <v>0</v>
      </c>
      <c r="AF146" s="68" t="n">
        <v>1</v>
      </c>
      <c r="AG146" s="68" t="n">
        <v>1</v>
      </c>
      <c r="AH146" s="68" t="n">
        <v>2</v>
      </c>
      <c r="AI146" s="67" t="n">
        <v>0</v>
      </c>
      <c r="AJ146" s="140" t="n">
        <v>1</v>
      </c>
      <c r="AK146" s="140" t="inlineStr">
        <is>
          <t>multisource_integration; multisite_dataset_broad</t>
        </is>
      </c>
      <c r="AL146" s="67" t="inlineStr">
        <is>
          <t>comparan múltiples algoritmos (RF, KNN, SVM, varias regresiones logísticas, etc.), pero para “main” aquí lo más defendible es Logistic Regression (L2LR) por desempeño consistente.</t>
        </is>
      </c>
      <c r="AM146" s="68" t="inlineStr">
        <is>
          <t>RB</t>
        </is>
      </c>
      <c r="AN146" s="68" t="inlineStr">
        <is>
          <t>Tomado completo desde archivo RB según asignación</t>
        </is>
      </c>
      <c r="AO146" s="68" t="n">
        <v>0</v>
      </c>
      <c r="AP146" s="68" t="n">
        <v>0</v>
      </c>
      <c r="AQ146" s="68" t="n">
        <v>1</v>
      </c>
      <c r="AR146" s="68" t="n">
        <v>0</v>
      </c>
      <c r="AS146" s="68" t="n">
        <v>0</v>
      </c>
      <c r="AT146" s="68" t="n">
        <v>0</v>
      </c>
      <c r="AU146" s="68" t="n">
        <v>0</v>
      </c>
      <c r="AV146" s="68" t="n">
        <v>1</v>
      </c>
      <c r="AW146" s="67" t="inlineStr">
        <is>
          <t>finalized_from_available_evidence</t>
        </is>
      </c>
      <c r="AX146" s="68" t="inlineStr">
        <is>
          <t>0 means no reported evidence in title/abstract/notes/coding; it is not proof of true absence.</t>
        </is>
      </c>
    </row>
    <row r="147" ht="28" customHeight="1">
      <c r="A147" s="138" t="n">
        <v>146</v>
      </c>
      <c r="B147" s="138" t="n">
        <v>158</v>
      </c>
      <c r="C147" s="68" t="inlineStr">
        <is>
          <t>Revisor A</t>
        </is>
      </c>
      <c r="D147" s="68" t="inlineStr">
        <is>
          <t>RA</t>
        </is>
      </c>
      <c r="E147" s="138" t="n">
        <v>2022</v>
      </c>
      <c r="F147" s="68" t="inlineStr">
        <is>
          <t>No especificado</t>
        </is>
      </c>
      <c r="G147" s="68" t="inlineStr">
        <is>
          <t>Deep Learning</t>
        </is>
      </c>
      <c r="H147" s="68" t="inlineStr">
        <is>
          <t>https://doi.org/10.1007/978-3-031-13844-7_33</t>
        </is>
      </c>
      <c r="I147" s="67" t="inlineStr">
        <is>
          <t>Graph Convolutional Networks Based on\&amp;#xa0;Relational Attention Mechanism for\&amp;#xa0;Autism Spectrum Disorders Diagnosis</t>
        </is>
      </c>
      <c r="J147" s="68"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s="68" t="inlineStr">
        <is>
          <t>Supervised</t>
        </is>
      </c>
      <c r="L147" s="68" t="inlineStr">
        <is>
          <t>Other / Not clear</t>
        </is>
      </c>
      <c r="M147" s="68" t="inlineStr">
        <is>
          <t>Classification (ASD vs control / multi-class)</t>
        </is>
      </c>
      <c r="N147" s="68" t="inlineStr">
        <is>
          <t>Diagnosis</t>
        </is>
      </c>
      <c r="O147" s="68" t="inlineStr">
        <is>
          <t>High</t>
        </is>
      </c>
      <c r="P147" s="68" t="n">
        <v>1</v>
      </c>
      <c r="Q147" s="68" t="n">
        <v>0</v>
      </c>
      <c r="R147" s="68" t="n">
        <v>0</v>
      </c>
      <c r="S147" s="68" t="n">
        <v>0</v>
      </c>
      <c r="T147" s="68" t="n">
        <v>0</v>
      </c>
      <c r="U147" s="68" t="n">
        <v>0</v>
      </c>
      <c r="V147" s="68" t="n">
        <v>0</v>
      </c>
      <c r="W147" s="68" t="n">
        <v>0</v>
      </c>
      <c r="X147" s="68" t="n">
        <v>0</v>
      </c>
      <c r="Y147" s="68" t="n">
        <v>1</v>
      </c>
      <c r="Z147" s="68" t="n">
        <v>0</v>
      </c>
      <c r="AA147" s="68" t="n">
        <v>0</v>
      </c>
      <c r="AB147" s="140" t="n">
        <v>1</v>
      </c>
      <c r="AC147" s="68" t="n">
        <v>0</v>
      </c>
      <c r="AD147" s="68" t="n">
        <v>0</v>
      </c>
      <c r="AE147" s="68" t="n">
        <v>0</v>
      </c>
      <c r="AF147" s="68" t="n">
        <v>0</v>
      </c>
      <c r="AG147" s="68" t="n">
        <v>1</v>
      </c>
      <c r="AH147" s="68" t="n">
        <v>1</v>
      </c>
      <c r="AI147" s="67" t="n"/>
      <c r="AJ147" s="140" t="n"/>
      <c r="AK147" s="140" t="inlineStr">
        <is>
          <t>multisite_dataset_broad</t>
        </is>
      </c>
      <c r="AL147" s="67" t="inlineStr">
        <is>
          <t>Algoritmo principal no explícito o fuera del codebook; Confirmar algoritmo principal en full-text; Se comparan varios modelos; se eligió el principal/mejor reportado</t>
        </is>
      </c>
      <c r="AM147" s="68" t="inlineStr">
        <is>
          <t>RA</t>
        </is>
      </c>
      <c r="AN147" s="68" t="inlineStr">
        <is>
          <t>Tomado completo desde archivo RA según asignación</t>
        </is>
      </c>
      <c r="AO147" s="68" t="n">
        <v>0</v>
      </c>
      <c r="AP147" s="68" t="n">
        <v>0</v>
      </c>
      <c r="AQ147" s="68" t="n">
        <v>1</v>
      </c>
      <c r="AR147" s="68" t="n">
        <v>0</v>
      </c>
      <c r="AS147" s="68" t="n">
        <v>0</v>
      </c>
      <c r="AT147" s="68" t="n">
        <v>0</v>
      </c>
      <c r="AU147" s="68" t="n">
        <v>0</v>
      </c>
      <c r="AV147" s="68" t="n">
        <v>0</v>
      </c>
      <c r="AW147" s="67" t="inlineStr">
        <is>
          <t>finalized_from_available_evidence</t>
        </is>
      </c>
      <c r="AX147" s="68" t="inlineStr">
        <is>
          <t>0 means no reported evidence in title/abstract/notes/coding; it is not proof of true absence.</t>
        </is>
      </c>
    </row>
    <row r="148" ht="28" customHeight="1">
      <c r="A148" s="138" t="n">
        <v>147</v>
      </c>
      <c r="B148" s="138" t="n">
        <v>159</v>
      </c>
      <c r="C148" s="68" t="inlineStr">
        <is>
          <t>Revisor B</t>
        </is>
      </c>
      <c r="D148" s="68" t="n"/>
      <c r="E148" s="138" t="n">
        <v>2024</v>
      </c>
      <c r="F148" s="68" t="inlineStr">
        <is>
          <t>Señales fisiológicas</t>
        </is>
      </c>
      <c r="G148" s="68" t="inlineStr">
        <is>
          <t>Deep Learning</t>
        </is>
      </c>
      <c r="H148" s="68" t="inlineStr">
        <is>
          <t>https://doi.org/10.1016/j.compbiolchem.2024.108177</t>
        </is>
      </c>
      <c r="I148" s="67" t="inlineStr">
        <is>
          <t>Hybrid similarity based feature selection and cascade deep maxout fuzzy network for Autism Spectrum Disorder detection using EEG signal</t>
        </is>
      </c>
      <c r="J148" s="6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s="68" t="inlineStr">
        <is>
          <t>Supervised</t>
        </is>
      </c>
      <c r="L148" s="68" t="inlineStr">
        <is>
          <t>Other</t>
        </is>
      </c>
      <c r="M148" s="68" t="inlineStr">
        <is>
          <t>Classification (binary/multi-class; incl. ASD vs control)/ multi-class)</t>
        </is>
      </c>
      <c r="N148" s="68" t="inlineStr">
        <is>
          <t>diagnosis</t>
        </is>
      </c>
      <c r="O148" s="68" t="inlineStr">
        <is>
          <t>high</t>
        </is>
      </c>
      <c r="P148" s="68" t="n">
        <v>0</v>
      </c>
      <c r="Q148" s="68" t="n">
        <v>0</v>
      </c>
      <c r="R148" s="68" t="n">
        <v>0</v>
      </c>
      <c r="S148" s="68" t="n">
        <v>0</v>
      </c>
      <c r="T148" s="68" t="n">
        <v>1</v>
      </c>
      <c r="U148" s="68" t="n">
        <v>0</v>
      </c>
      <c r="V148" s="68" t="n">
        <v>0</v>
      </c>
      <c r="W148" s="68" t="n">
        <v>0</v>
      </c>
      <c r="X148" s="68" t="n">
        <v>0</v>
      </c>
      <c r="Y148" s="68" t="n">
        <v>1</v>
      </c>
      <c r="Z148" s="68" t="n">
        <v>0</v>
      </c>
      <c r="AA148" s="68" t="n">
        <v>0</v>
      </c>
      <c r="AB148" s="140" t="n">
        <v>1</v>
      </c>
      <c r="AC148" s="68" t="n">
        <v>0</v>
      </c>
      <c r="AD148" s="68" t="n">
        <v>0</v>
      </c>
      <c r="AE148" s="68" t="n">
        <v>0</v>
      </c>
      <c r="AF148" s="68" t="n">
        <v>0</v>
      </c>
      <c r="AG148" s="68" t="n">
        <v>0</v>
      </c>
      <c r="AH148" s="68" t="n">
        <v>1</v>
      </c>
      <c r="AI148" s="67" t="n">
        <v>0</v>
      </c>
      <c r="AJ148" s="140" t="n">
        <v>1</v>
      </c>
      <c r="AK148" s="140" t="inlineStr">
        <is>
          <t>none_reported</t>
        </is>
      </c>
      <c r="AL148" s="67" t="inlineStr">
        <is>
          <t>Cascade Deep Maxout Fuzzy Network (DMN + neuro-fuzzy), con feature selection por medidas de similitud</t>
        </is>
      </c>
      <c r="AM148" s="68" t="inlineStr">
        <is>
          <t>RB</t>
        </is>
      </c>
      <c r="AN148" s="68" t="inlineStr">
        <is>
          <t>Tomado completo desde archivo RB según asignación</t>
        </is>
      </c>
      <c r="AO148" s="68" t="n">
        <v>0</v>
      </c>
      <c r="AP148" s="68" t="n">
        <v>0</v>
      </c>
      <c r="AQ148" s="68" t="n">
        <v>0</v>
      </c>
      <c r="AR148" s="68" t="n">
        <v>0</v>
      </c>
      <c r="AS148" s="68" t="n">
        <v>0</v>
      </c>
      <c r="AT148" s="68" t="n">
        <v>0</v>
      </c>
      <c r="AU148" s="68" t="n">
        <v>0</v>
      </c>
      <c r="AV148" s="68" t="n">
        <v>0</v>
      </c>
      <c r="AW148" s="67" t="inlineStr">
        <is>
          <t>finalized_from_available_evidence</t>
        </is>
      </c>
      <c r="AX148" s="68" t="inlineStr">
        <is>
          <t>0 means no reported evidence in title/abstract/notes/coding; it is not proof of true absence.</t>
        </is>
      </c>
    </row>
    <row r="149" ht="28" customHeight="1">
      <c r="A149" s="138" t="n">
        <v>148</v>
      </c>
      <c r="B149" s="138" t="n">
        <v>160</v>
      </c>
      <c r="C149" s="68" t="inlineStr">
        <is>
          <t>Revisor B</t>
        </is>
      </c>
      <c r="D149" s="68" t="n"/>
      <c r="E149" s="138" t="n">
        <v>2022</v>
      </c>
      <c r="F149" s="68" t="inlineStr">
        <is>
          <t>Texto · NLP</t>
        </is>
      </c>
      <c r="G149" s="68" t="inlineStr">
        <is>
          <t>Deep Learning</t>
        </is>
      </c>
      <c r="H149" s="68" t="inlineStr">
        <is>
          <t>https://doi.org/10.1002/AUR.2622</t>
        </is>
      </c>
      <c r="I149" s="67" t="inlineStr">
        <is>
          <t>Imputing cognitive impairment in SPARK, a large autism cohort</t>
        </is>
      </c>
      <c r="J149" s="68"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s="68" t="inlineStr">
        <is>
          <t>Supervised</t>
        </is>
      </c>
      <c r="L149" s="68" t="inlineStr">
        <is>
          <t>Logistic Regression</t>
        </is>
      </c>
      <c r="M149" s="68" t="inlineStr">
        <is>
          <t>Cognitive impairment imputation / clinical characterization</t>
        </is>
      </c>
      <c r="N149" s="68" t="inlineStr">
        <is>
          <t>Monitoring/intervention</t>
        </is>
      </c>
      <c r="O149" s="68" t="inlineStr">
        <is>
          <t>high</t>
        </is>
      </c>
      <c r="P149" s="68" t="n">
        <v>0</v>
      </c>
      <c r="Q149" s="68" t="n">
        <v>0</v>
      </c>
      <c r="R149" s="68" t="n">
        <v>1</v>
      </c>
      <c r="S149" s="68" t="n">
        <v>0</v>
      </c>
      <c r="T149" s="68" t="n">
        <v>0</v>
      </c>
      <c r="U149" s="68" t="n">
        <v>0</v>
      </c>
      <c r="V149" s="68" t="n">
        <v>0</v>
      </c>
      <c r="W149" s="68" t="n">
        <v>0</v>
      </c>
      <c r="X149" s="68" t="n">
        <v>0</v>
      </c>
      <c r="Y149" s="68" t="n">
        <v>0</v>
      </c>
      <c r="Z149" s="68" t="n">
        <v>0</v>
      </c>
      <c r="AA149" s="68" t="n">
        <v>1</v>
      </c>
      <c r="AB149" s="140" t="n">
        <v>1</v>
      </c>
      <c r="AC149" s="68" t="n">
        <v>0</v>
      </c>
      <c r="AD149" s="68" t="n">
        <v>0</v>
      </c>
      <c r="AE149" s="68" t="n">
        <v>0</v>
      </c>
      <c r="AF149" s="68" t="n">
        <v>0</v>
      </c>
      <c r="AG149" s="68" t="n">
        <v>0</v>
      </c>
      <c r="AH149" s="68" t="n">
        <v>1</v>
      </c>
      <c r="AI149" s="67" t="n">
        <v>0</v>
      </c>
      <c r="AJ149" s="140" t="n">
        <v>1</v>
      </c>
      <c r="AK149" s="140" t="inlineStr">
        <is>
          <t>none_reported</t>
        </is>
      </c>
      <c r="AL149" s="67" t="inlineStr">
        <is>
          <t>el modelo no busca detectar ASD vs no-ASD; trabaja dentro de una cohorte ASD para imputar/estimar capacidad cognitiva / impairment (FSIQ y umbrales). Eso no cae limpio en Prescreening/Screening/Diagnosis/Prognosis/Monitoring de ASD.</t>
        </is>
      </c>
      <c r="AM149" s="68" t="inlineStr">
        <is>
          <t>RB</t>
        </is>
      </c>
      <c r="AN149" s="68" t="inlineStr">
        <is>
          <t>Tomado completo desde archivo RB según asignación</t>
        </is>
      </c>
      <c r="AO149" s="68" t="n">
        <v>0</v>
      </c>
      <c r="AP149" s="68" t="n">
        <v>0</v>
      </c>
      <c r="AQ149" s="68" t="n">
        <v>0</v>
      </c>
      <c r="AR149" s="68" t="n">
        <v>0</v>
      </c>
      <c r="AS149" s="68" t="n">
        <v>0</v>
      </c>
      <c r="AT149" s="68" t="n">
        <v>0</v>
      </c>
      <c r="AU149" s="68" t="n">
        <v>0</v>
      </c>
      <c r="AV149" s="68" t="n">
        <v>0</v>
      </c>
      <c r="AW149" s="67" t="inlineStr">
        <is>
          <t>finalized_from_available_evidence</t>
        </is>
      </c>
      <c r="AX149" s="68" t="inlineStr">
        <is>
          <t>0 means no reported evidence in title/abstract/notes/coding; it is not proof of true absence.</t>
        </is>
      </c>
    </row>
    <row r="150" ht="28" customHeight="1">
      <c r="A150" s="138" t="n">
        <v>149</v>
      </c>
      <c r="B150" s="138" t="n">
        <v>162</v>
      </c>
      <c r="C150" s="68" t="inlineStr">
        <is>
          <t>Revisor B</t>
        </is>
      </c>
      <c r="D150" s="68" t="n"/>
      <c r="E150" s="138" t="n">
        <v>2023</v>
      </c>
      <c r="F150" s="68" t="inlineStr">
        <is>
          <t>Texto · NLP</t>
        </is>
      </c>
      <c r="G150" s="68" t="inlineStr">
        <is>
          <t>Machine Learning</t>
        </is>
      </c>
      <c r="H150" s="68" t="inlineStr">
        <is>
          <t>https://doi.org/10.1002/9781119896838.CH18</t>
        </is>
      </c>
      <c r="I150" s="67" t="inlineStr">
        <is>
          <t>Machine Learning in ASD: An Intensive Study of Automated Disease Prediction System</t>
        </is>
      </c>
      <c r="J150" s="68"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s="68" t="n"/>
      <c r="L150" s="68" t="n"/>
      <c r="M150" s="68" t="inlineStr">
        <is>
          <t>Classification / diagnostic prediction</t>
        </is>
      </c>
      <c r="N150" s="68" t="inlineStr">
        <is>
          <t>Diagnosis</t>
        </is>
      </c>
      <c r="O150" s="68" t="n"/>
      <c r="P150" s="68" t="n"/>
      <c r="Q150" s="68" t="n"/>
      <c r="R150" s="68" t="n"/>
      <c r="S150" s="68" t="n"/>
      <c r="T150" s="68" t="n"/>
      <c r="U150" s="68" t="n"/>
      <c r="V150" s="68" t="n"/>
      <c r="W150" s="68" t="n">
        <v>0</v>
      </c>
      <c r="X150" s="68" t="n">
        <v>0</v>
      </c>
      <c r="Y150" s="68" t="n">
        <v>1</v>
      </c>
      <c r="Z150" s="68" t="n">
        <v>0</v>
      </c>
      <c r="AA150" s="68" t="n">
        <v>0</v>
      </c>
      <c r="AB150" s="140" t="n">
        <v>1</v>
      </c>
      <c r="AC150" s="68" t="n">
        <v>0</v>
      </c>
      <c r="AD150" s="68" t="n">
        <v>0</v>
      </c>
      <c r="AE150" s="68" t="n">
        <v>0</v>
      </c>
      <c r="AF150" s="68" t="n">
        <v>0</v>
      </c>
      <c r="AG150" s="68" t="n"/>
      <c r="AH150" s="68" t="n"/>
      <c r="AI150" s="67" t="n"/>
      <c r="AJ150" s="140" t="n">
        <v>1</v>
      </c>
      <c r="AK150" s="140" t="inlineStr">
        <is>
          <t>none_reported</t>
        </is>
      </c>
      <c r="AL150" s="67" t="inlineStr">
        <is>
          <t>Sin señal explícita Q3 en título/abstract.</t>
        </is>
      </c>
      <c r="AM150" s="68" t="inlineStr">
        <is>
          <t>RA_fallback</t>
        </is>
      </c>
      <c r="AN150" s="68" t="inlineStr">
        <is>
          <t>Fallback a RA porque el ID no está en RB</t>
        </is>
      </c>
      <c r="AO150" s="68" t="n">
        <v>1</v>
      </c>
      <c r="AP150" s="68" t="n">
        <v>0</v>
      </c>
      <c r="AQ150" s="68" t="n">
        <v>0</v>
      </c>
      <c r="AR150" s="68" t="n">
        <v>0</v>
      </c>
      <c r="AS150" s="68" t="n">
        <v>0</v>
      </c>
      <c r="AT150" s="68" t="n">
        <v>0</v>
      </c>
      <c r="AU150" s="68" t="n">
        <v>0</v>
      </c>
      <c r="AV150" s="68" t="n">
        <v>0</v>
      </c>
      <c r="AW150" s="67" t="inlineStr">
        <is>
          <t>finalized_from_available_evidence</t>
        </is>
      </c>
      <c r="AX150" s="68" t="inlineStr">
        <is>
          <t>0 means no reported evidence in title/abstract/notes/coding; it is not proof of true absence.</t>
        </is>
      </c>
    </row>
    <row r="151" ht="28" customHeight="1">
      <c r="A151" s="138" t="n">
        <v>150</v>
      </c>
      <c r="B151" s="138" t="n">
        <v>163</v>
      </c>
      <c r="C151" s="68" t="inlineStr">
        <is>
          <t>Revisor A</t>
        </is>
      </c>
      <c r="D151" s="68" t="inlineStr">
        <is>
          <t>RA</t>
        </is>
      </c>
      <c r="E151" s="138" t="n">
        <v>2020</v>
      </c>
      <c r="F151" s="68" t="inlineStr">
        <is>
          <t>Imagen</t>
        </is>
      </c>
      <c r="G151" s="68" t="inlineStr">
        <is>
          <t>Deep Learning</t>
        </is>
      </c>
      <c r="H151" s="68" t="inlineStr">
        <is>
          <t>https://doi.org/10.1155/2020/1357853</t>
        </is>
      </c>
      <c r="I151" s="67" t="inlineStr">
        <is>
          <t>Multichannel Deep Attention Neural Networks for the Classification of Autism Spectrum Disorder Using Neuroimaging and Personal Characteristic Data</t>
        </is>
      </c>
      <c r="J151" s="68"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s="68" t="inlineStr">
        <is>
          <t>Supervised</t>
        </is>
      </c>
      <c r="L151" s="68" t="inlineStr">
        <is>
          <t>Other / Not clear</t>
        </is>
      </c>
      <c r="M151" s="68" t="inlineStr">
        <is>
          <t>Classification (ASD vs control / multi-class)</t>
        </is>
      </c>
      <c r="N151" s="68" t="inlineStr">
        <is>
          <t>Diagnosis</t>
        </is>
      </c>
      <c r="O151" s="68" t="inlineStr">
        <is>
          <t>High</t>
        </is>
      </c>
      <c r="P151" s="68" t="n">
        <v>1</v>
      </c>
      <c r="Q151" s="68" t="n">
        <v>0</v>
      </c>
      <c r="R151" s="68" t="n">
        <v>0</v>
      </c>
      <c r="S151" s="68" t="n">
        <v>0</v>
      </c>
      <c r="T151" s="68" t="n">
        <v>1</v>
      </c>
      <c r="U151" s="68" t="n">
        <v>0</v>
      </c>
      <c r="V151" s="68" t="n">
        <v>0</v>
      </c>
      <c r="W151" s="68" t="n">
        <v>0</v>
      </c>
      <c r="X151" s="68" t="n">
        <v>0</v>
      </c>
      <c r="Y151" s="68" t="n">
        <v>1</v>
      </c>
      <c r="Z151" s="68" t="n">
        <v>0</v>
      </c>
      <c r="AA151" s="68" t="n">
        <v>0</v>
      </c>
      <c r="AB151" s="140" t="n">
        <v>1</v>
      </c>
      <c r="AC151" s="68" t="n">
        <v>0</v>
      </c>
      <c r="AD151" s="68" t="n">
        <v>0</v>
      </c>
      <c r="AE151" s="68" t="n">
        <v>1</v>
      </c>
      <c r="AF151" s="68" t="n">
        <v>1</v>
      </c>
      <c r="AG151" s="68" t="n">
        <v>1</v>
      </c>
      <c r="AH151" s="68" t="n">
        <v>2</v>
      </c>
      <c r="AI151" s="67" t="n"/>
      <c r="AJ151" s="140" t="n"/>
      <c r="AK151" s="140" t="inlineStr">
        <is>
          <t>multisource_integration; cross_site_robustness; multisite_dataset_broad; internal_validation_only</t>
        </is>
      </c>
      <c r="AL151" s="67" t="inlineStr">
        <is>
          <t>Algoritmo principal no explícito o fuera del codebook; Confirmar algoritmo principal en full-text</t>
        </is>
      </c>
      <c r="AM151" s="68" t="inlineStr">
        <is>
          <t>RA</t>
        </is>
      </c>
      <c r="AN151" s="68" t="inlineStr">
        <is>
          <t>Tomado completo desde archivo RA según asignación</t>
        </is>
      </c>
      <c r="AO151" s="68" t="n">
        <v>0</v>
      </c>
      <c r="AP151" s="68" t="n">
        <v>1</v>
      </c>
      <c r="AQ151" s="68" t="n">
        <v>1</v>
      </c>
      <c r="AR151" s="68" t="n">
        <v>1</v>
      </c>
      <c r="AS151" s="68" t="n">
        <v>0</v>
      </c>
      <c r="AT151" s="68" t="n">
        <v>0</v>
      </c>
      <c r="AU151" s="68" t="n">
        <v>0</v>
      </c>
      <c r="AV151" s="68" t="n">
        <v>1</v>
      </c>
      <c r="AW151" s="67" t="inlineStr">
        <is>
          <t>finalized_from_available_evidence</t>
        </is>
      </c>
      <c r="AX151" s="68" t="inlineStr">
        <is>
          <t>0 means no reported evidence in title/abstract/notes/coding; it is not proof of true absence.</t>
        </is>
      </c>
    </row>
    <row r="152" ht="28" customHeight="1">
      <c r="A152" s="138" t="n">
        <v>151</v>
      </c>
      <c r="B152" s="138" t="n">
        <v>164</v>
      </c>
      <c r="C152" s="68" t="inlineStr">
        <is>
          <t>Revisor B</t>
        </is>
      </c>
      <c r="D152" s="68" t="n"/>
      <c r="E152" s="138" t="n">
        <v>2024</v>
      </c>
      <c r="F152" s="68" t="inlineStr">
        <is>
          <t>Señales fisiológicas</t>
        </is>
      </c>
      <c r="G152" s="68" t="inlineStr">
        <is>
          <t>Machine Learning</t>
        </is>
      </c>
      <c r="H152" s="68" t="inlineStr">
        <is>
          <t>https://doi.org/10.1007/s13246-023-01350-4</t>
        </is>
      </c>
      <c r="I152" s="67" t="inlineStr">
        <is>
          <t>Multimodal Kernel-based discriminant correlation analysis data-fusion approach: an automated autism spectrum disorder diagnostic system</t>
        </is>
      </c>
      <c r="J152" s="68"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s="68" t="inlineStr">
        <is>
          <t>Supervised</t>
        </is>
      </c>
      <c r="L152" s="68" t="inlineStr">
        <is>
          <t>SVM</t>
        </is>
      </c>
      <c r="M152" s="68" t="inlineStr">
        <is>
          <t>Classification (binary/multi-class; incl. ASD vs control)/ multi-class)</t>
        </is>
      </c>
      <c r="N152" s="68" t="inlineStr">
        <is>
          <t>Diagnosis</t>
        </is>
      </c>
      <c r="O152" s="68" t="inlineStr">
        <is>
          <t>high</t>
        </is>
      </c>
      <c r="P152" s="68" t="n">
        <v>0</v>
      </c>
      <c r="Q152" s="68" t="n">
        <v>1</v>
      </c>
      <c r="R152" s="68" t="n">
        <v>0</v>
      </c>
      <c r="S152" s="68" t="n">
        <v>0</v>
      </c>
      <c r="T152" s="68" t="n">
        <v>1</v>
      </c>
      <c r="U152" s="68" t="n">
        <v>0</v>
      </c>
      <c r="V152" s="68" t="n">
        <v>0</v>
      </c>
      <c r="W152" s="68" t="n">
        <v>0</v>
      </c>
      <c r="X152" s="68" t="n">
        <v>1</v>
      </c>
      <c r="Y152" s="68" t="n">
        <v>1</v>
      </c>
      <c r="Z152" s="68" t="n">
        <v>1</v>
      </c>
      <c r="AA152" s="68" t="n">
        <v>1</v>
      </c>
      <c r="AB152" s="140" t="n">
        <v>1</v>
      </c>
      <c r="AC152" s="68" t="n">
        <v>0</v>
      </c>
      <c r="AD152" s="68" t="n">
        <v>0</v>
      </c>
      <c r="AE152" s="68" t="n">
        <v>0</v>
      </c>
      <c r="AF152" s="68" t="n">
        <v>1</v>
      </c>
      <c r="AG152" s="68" t="n">
        <v>0</v>
      </c>
      <c r="AH152" s="68" t="n">
        <v>2</v>
      </c>
      <c r="AI152" s="67" t="n">
        <v>0</v>
      </c>
      <c r="AJ152" s="140" t="n">
        <v>1</v>
      </c>
      <c r="AK152" s="140" t="inlineStr">
        <is>
          <t>multisource_integration</t>
        </is>
      </c>
      <c r="AL152" s="67" t="inlineStr">
        <is>
          <t>Fusión MKDCA + SVM; multimodal EEG+eye-tracking+computational”.</t>
        </is>
      </c>
      <c r="AM152" s="68" t="inlineStr">
        <is>
          <t>RB</t>
        </is>
      </c>
      <c r="AN152" s="68" t="inlineStr">
        <is>
          <t>Tomado completo desde archivo RB según asignación</t>
        </is>
      </c>
      <c r="AO152" s="68" t="n">
        <v>0</v>
      </c>
      <c r="AP152" s="68" t="n">
        <v>0</v>
      </c>
      <c r="AQ152" s="68" t="n">
        <v>0</v>
      </c>
      <c r="AR152" s="68" t="n">
        <v>0</v>
      </c>
      <c r="AS152" s="68" t="n">
        <v>0</v>
      </c>
      <c r="AT152" s="68" t="n">
        <v>0</v>
      </c>
      <c r="AU152" s="68" t="n">
        <v>0</v>
      </c>
      <c r="AV152" s="68" t="n">
        <v>1</v>
      </c>
      <c r="AW152" s="67" t="inlineStr">
        <is>
          <t>finalized_from_available_evidence</t>
        </is>
      </c>
      <c r="AX152" s="68" t="inlineStr">
        <is>
          <t>0 means no reported evidence in title/abstract/notes/coding; it is not proof of true absence.</t>
        </is>
      </c>
    </row>
    <row r="153" ht="28" customHeight="1">
      <c r="A153" s="138" t="n">
        <v>152</v>
      </c>
      <c r="B153" s="138" t="n">
        <v>165</v>
      </c>
      <c r="C153" s="68" t="inlineStr">
        <is>
          <t>Revisor B</t>
        </is>
      </c>
      <c r="D153" s="68" t="n"/>
      <c r="E153" s="138" t="n">
        <v>2019</v>
      </c>
      <c r="F153" s="68" t="inlineStr">
        <is>
          <t>Señales fisiológicas</t>
        </is>
      </c>
      <c r="G153" s="68" t="inlineStr">
        <is>
          <t>Deep Learning</t>
        </is>
      </c>
      <c r="H153" s="68" t="inlineStr">
        <is>
          <t>https://doi.org/10.1136/bmjopen-2018-026226</t>
        </is>
      </c>
      <c r="I153" s="67" t="inlineStr">
        <is>
          <t>Phase 3 diagnostic evaluation of a smart tablet serious game to identify autism in 760 children 3-5 years old in Sweden and the United Kingdom</t>
        </is>
      </c>
      <c r="J153" s="68"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s="68" t="inlineStr">
        <is>
          <t>Supervised</t>
        </is>
      </c>
      <c r="L153" s="68" t="inlineStr">
        <is>
          <t>Other</t>
        </is>
      </c>
      <c r="M153" s="68" t="inlineStr">
        <is>
          <t>Classification (binary/multi-class; incl. ASD vs control)/ multi-class)</t>
        </is>
      </c>
      <c r="N153" s="68" t="inlineStr">
        <is>
          <t>diagnosis</t>
        </is>
      </c>
      <c r="O153" s="68" t="inlineStr">
        <is>
          <t>high</t>
        </is>
      </c>
      <c r="P153" s="68" t="n">
        <v>0</v>
      </c>
      <c r="Q153" s="68" t="n">
        <v>0</v>
      </c>
      <c r="R153" s="68" t="n">
        <v>1</v>
      </c>
      <c r="S153" s="68" t="n">
        <v>0</v>
      </c>
      <c r="T153" s="68" t="n">
        <v>0</v>
      </c>
      <c r="U153" s="68" t="n">
        <v>0</v>
      </c>
      <c r="V153" s="68" t="n">
        <v>0</v>
      </c>
      <c r="W153" s="68" t="n">
        <v>0</v>
      </c>
      <c r="X153" s="68" t="n">
        <v>0</v>
      </c>
      <c r="Y153" s="68" t="n">
        <v>1</v>
      </c>
      <c r="Z153" s="68" t="n">
        <v>0</v>
      </c>
      <c r="AA153" s="68" t="n">
        <v>1</v>
      </c>
      <c r="AB153" s="140" t="n">
        <v>1</v>
      </c>
      <c r="AC153" s="68" t="n">
        <v>0</v>
      </c>
      <c r="AD153" s="68" t="n">
        <v>0</v>
      </c>
      <c r="AE153" s="68" t="n">
        <v>0</v>
      </c>
      <c r="AF153" s="68" t="n">
        <v>0</v>
      </c>
      <c r="AG153" s="68" t="n">
        <v>0</v>
      </c>
      <c r="AH153" s="68" t="n">
        <v>1</v>
      </c>
      <c r="AI153" s="67" t="n">
        <v>0</v>
      </c>
      <c r="AJ153" s="140" t="n">
        <v>0</v>
      </c>
      <c r="AK153" s="140" t="inlineStr">
        <is>
          <t>prospective_evaluation</t>
        </is>
      </c>
      <c r="AL153" s="67" t="n"/>
      <c r="AM153" s="68" t="inlineStr">
        <is>
          <t>RB</t>
        </is>
      </c>
      <c r="AN153" s="68" t="inlineStr">
        <is>
          <t>Tomado completo desde archivo RB según asignación</t>
        </is>
      </c>
      <c r="AO153" s="68" t="n">
        <v>0</v>
      </c>
      <c r="AP153" s="68" t="n">
        <v>0</v>
      </c>
      <c r="AQ153" s="68" t="n">
        <v>0</v>
      </c>
      <c r="AR153" s="68" t="n">
        <v>0</v>
      </c>
      <c r="AS153" s="68" t="n">
        <v>1</v>
      </c>
      <c r="AT153" s="68" t="n">
        <v>0</v>
      </c>
      <c r="AU153" s="68" t="n">
        <v>0</v>
      </c>
      <c r="AV153" s="68" t="n">
        <v>0</v>
      </c>
      <c r="AW153" s="67" t="inlineStr">
        <is>
          <t>finalized_from_available_evidence</t>
        </is>
      </c>
      <c r="AX153" s="68" t="inlineStr">
        <is>
          <t>0 means no reported evidence in title/abstract/notes/coding; it is not proof of true absence.</t>
        </is>
      </c>
    </row>
    <row r="154" ht="28" customHeight="1">
      <c r="A154" s="138" t="n">
        <v>153</v>
      </c>
      <c r="B154" s="138" t="n">
        <v>166</v>
      </c>
      <c r="C154" s="68" t="inlineStr">
        <is>
          <t>Revisor A</t>
        </is>
      </c>
      <c r="D154" s="68" t="inlineStr">
        <is>
          <t>RA</t>
        </is>
      </c>
      <c r="E154" s="138" t="n">
        <v>2020</v>
      </c>
      <c r="F154" s="68" t="inlineStr">
        <is>
          <t>Imagen</t>
        </is>
      </c>
      <c r="G154" s="68" t="inlineStr">
        <is>
          <t>Híbrido</t>
        </is>
      </c>
      <c r="H154" s="68" t="inlineStr">
        <is>
          <t>https://doi.org/10.1108/LHT-08-2019-0176</t>
        </is>
      </c>
      <c r="I154" s="67" t="inlineStr">
        <is>
          <t>Research and development of autism diagnosis information system based on deep convolution neural network and facial expression data</t>
        </is>
      </c>
      <c r="J154" s="68"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s="68" t="inlineStr">
        <is>
          <t>Supervised</t>
        </is>
      </c>
      <c r="L154" s="68" t="inlineStr">
        <is>
          <t>CNN</t>
        </is>
      </c>
      <c r="M154" s="68" t="inlineStr">
        <is>
          <t>Classification (ASD vs control / multi-class)</t>
        </is>
      </c>
      <c r="N154" s="68" t="inlineStr">
        <is>
          <t>Screening</t>
        </is>
      </c>
      <c r="O154" s="68" t="inlineStr">
        <is>
          <t>High</t>
        </is>
      </c>
      <c r="P154" s="68" t="n">
        <v>0</v>
      </c>
      <c r="Q154" s="68" t="n">
        <v>0</v>
      </c>
      <c r="R154" s="68" t="n">
        <v>1</v>
      </c>
      <c r="S154" s="68" t="n">
        <v>0</v>
      </c>
      <c r="T154" s="68" t="n">
        <v>0</v>
      </c>
      <c r="U154" s="68" t="n">
        <v>0</v>
      </c>
      <c r="V154" s="68" t="n">
        <v>0</v>
      </c>
      <c r="W154" s="68" t="n">
        <v>0</v>
      </c>
      <c r="X154" s="68" t="n">
        <v>1</v>
      </c>
      <c r="Y154" s="68" t="n">
        <v>0</v>
      </c>
      <c r="Z154" s="68" t="n">
        <v>0</v>
      </c>
      <c r="AA154" s="68" t="n">
        <v>0</v>
      </c>
      <c r="AB154" s="140" t="n">
        <v>1</v>
      </c>
      <c r="AC154" s="68" t="n">
        <v>0</v>
      </c>
      <c r="AD154" s="68" t="n">
        <v>0</v>
      </c>
      <c r="AE154" s="68" t="n">
        <v>0</v>
      </c>
      <c r="AF154" s="68" t="n">
        <v>0</v>
      </c>
      <c r="AG154" s="68" t="n">
        <v>0</v>
      </c>
      <c r="AH154" s="68" t="n">
        <v>1</v>
      </c>
      <c r="AI154" s="67" t="n"/>
      <c r="AJ154" s="140" t="n"/>
      <c r="AK154" s="140" t="inlineStr">
        <is>
          <t>none_reported</t>
        </is>
      </c>
      <c r="AL154" s="67" t="n"/>
      <c r="AM154" s="68" t="inlineStr">
        <is>
          <t>RA</t>
        </is>
      </c>
      <c r="AN154" s="68" t="inlineStr">
        <is>
          <t>Tomado completo desde archivo RA según asignación</t>
        </is>
      </c>
      <c r="AO154" s="68" t="n">
        <v>0</v>
      </c>
      <c r="AP154" s="68" t="n">
        <v>0</v>
      </c>
      <c r="AQ154" s="68" t="n">
        <v>0</v>
      </c>
      <c r="AR154" s="68" t="n">
        <v>0</v>
      </c>
      <c r="AS154" s="68" t="n">
        <v>0</v>
      </c>
      <c r="AT154" s="68" t="n">
        <v>0</v>
      </c>
      <c r="AU154" s="68" t="n">
        <v>0</v>
      </c>
      <c r="AV154" s="68" t="n">
        <v>0</v>
      </c>
      <c r="AW154" s="67" t="inlineStr">
        <is>
          <t>finalized_from_available_evidence</t>
        </is>
      </c>
      <c r="AX154" s="68" t="inlineStr">
        <is>
          <t>0 means no reported evidence in title/abstract/notes/coding; it is not proof of true absence.</t>
        </is>
      </c>
    </row>
    <row r="155" ht="28" customHeight="1">
      <c r="A155" s="138" t="n">
        <v>154</v>
      </c>
      <c r="B155" s="138" t="n">
        <v>168</v>
      </c>
      <c r="C155" s="68" t="inlineStr">
        <is>
          <t>Revisor A</t>
        </is>
      </c>
      <c r="D155" s="68" t="inlineStr">
        <is>
          <t>RA</t>
        </is>
      </c>
      <c r="E155" s="138" t="n">
        <v>2023</v>
      </c>
      <c r="F155" s="68" t="inlineStr">
        <is>
          <t>Imagen</t>
        </is>
      </c>
      <c r="G155" s="68" t="inlineStr">
        <is>
          <t>Deep Learning</t>
        </is>
      </c>
      <c r="H155" s="68" t="inlineStr">
        <is>
          <t>https://doi.org/10.1145/3539226</t>
        </is>
      </c>
      <c r="I155" s="67" t="inlineStr">
        <is>
          <t>Stratification of Children with Autism Spectrum Disorder Through Fusion of Temporal Information in Eye-gaze Scan-Paths</t>
        </is>
      </c>
      <c r="J155" s="68"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s="68" t="inlineStr">
        <is>
          <t>Supervised</t>
        </is>
      </c>
      <c r="L155" s="68" t="inlineStr">
        <is>
          <t>CNN</t>
        </is>
      </c>
      <c r="M155" s="68" t="inlineStr">
        <is>
          <t>Classification (ASD vs control / multi-class)</t>
        </is>
      </c>
      <c r="N155" s="68" t="inlineStr">
        <is>
          <t>Diagnosis</t>
        </is>
      </c>
      <c r="O155" s="68" t="inlineStr">
        <is>
          <t>High</t>
        </is>
      </c>
      <c r="P155" s="68" t="n">
        <v>0</v>
      </c>
      <c r="Q155" s="68" t="n">
        <v>0</v>
      </c>
      <c r="R155" s="68" t="n">
        <v>1</v>
      </c>
      <c r="S155" s="68" t="n">
        <v>0</v>
      </c>
      <c r="T155" s="68" t="n">
        <v>0</v>
      </c>
      <c r="U155" s="68" t="n">
        <v>0</v>
      </c>
      <c r="V155" s="68" t="n">
        <v>0</v>
      </c>
      <c r="W155" s="68" t="n">
        <v>0</v>
      </c>
      <c r="X155" s="68" t="n">
        <v>0</v>
      </c>
      <c r="Y155" s="68" t="n">
        <v>1</v>
      </c>
      <c r="Z155" s="68" t="n">
        <v>0</v>
      </c>
      <c r="AA155" s="68" t="n">
        <v>0</v>
      </c>
      <c r="AB155" s="140" t="n">
        <v>1</v>
      </c>
      <c r="AC155" s="68" t="n">
        <v>0</v>
      </c>
      <c r="AD155" s="68" t="n">
        <v>0</v>
      </c>
      <c r="AE155" s="68" t="n">
        <v>0</v>
      </c>
      <c r="AF155" s="68" t="n">
        <v>0</v>
      </c>
      <c r="AG155" s="68" t="n">
        <v>1</v>
      </c>
      <c r="AH155" s="68" t="n">
        <v>1</v>
      </c>
      <c r="AI155" s="67" t="n"/>
      <c r="AJ155" s="140" t="n"/>
      <c r="AK155" s="140" t="inlineStr">
        <is>
          <t>none_reported</t>
        </is>
      </c>
      <c r="AL155" s="67" t="inlineStr">
        <is>
          <t>Estratificación de niños con ASD usando trayectorias de eye-gaze; confirmar si el objetivo es subtipado vs clasificación.</t>
        </is>
      </c>
      <c r="AM155" s="68" t="inlineStr">
        <is>
          <t>RA</t>
        </is>
      </c>
      <c r="AN155" s="68" t="inlineStr">
        <is>
          <t>Tomado completo desde archivo RA según asignación</t>
        </is>
      </c>
      <c r="AO155" s="68" t="n">
        <v>0</v>
      </c>
      <c r="AP155" s="68" t="n">
        <v>0</v>
      </c>
      <c r="AQ155" s="68" t="n">
        <v>0</v>
      </c>
      <c r="AR155" s="68" t="n">
        <v>0</v>
      </c>
      <c r="AS155" s="68" t="n">
        <v>0</v>
      </c>
      <c r="AT155" s="68" t="n">
        <v>0</v>
      </c>
      <c r="AU155" s="68" t="n">
        <v>0</v>
      </c>
      <c r="AV155" s="68" t="n">
        <v>0</v>
      </c>
      <c r="AW155" s="67" t="inlineStr">
        <is>
          <t>finalized_from_available_evidence</t>
        </is>
      </c>
      <c r="AX155" s="68" t="inlineStr">
        <is>
          <t>0 means no reported evidence in title/abstract/notes/coding; it is not proof of true absence.</t>
        </is>
      </c>
    </row>
    <row r="156" ht="28" customHeight="1">
      <c r="A156" s="138" t="n">
        <v>155</v>
      </c>
      <c r="B156" s="138" t="n">
        <v>169</v>
      </c>
      <c r="C156" s="68" t="inlineStr">
        <is>
          <t>Revisor A</t>
        </is>
      </c>
      <c r="D156" s="68" t="inlineStr">
        <is>
          <t>RA</t>
        </is>
      </c>
      <c r="E156" s="138" t="n">
        <v>2022</v>
      </c>
      <c r="F156" s="68" t="inlineStr">
        <is>
          <t>Imagen</t>
        </is>
      </c>
      <c r="G156" s="68" t="inlineStr">
        <is>
          <t>Deep Learning</t>
        </is>
      </c>
      <c r="H156" s="68" t="inlineStr">
        <is>
          <t>https://doi.org/10.2196/33771</t>
        </is>
      </c>
      <c r="I156" s="67" t="inlineStr">
        <is>
          <t>The Classification of Abnormal Hand Movement to Aid in Autism Detection: Machine Learning Study</t>
        </is>
      </c>
      <c r="J156" s="68"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s="68" t="inlineStr">
        <is>
          <t>Supervised</t>
        </is>
      </c>
      <c r="L156" s="68" t="inlineStr">
        <is>
          <t>CNN</t>
        </is>
      </c>
      <c r="M156" s="68" t="inlineStr">
        <is>
          <t>Classification (ASD vs control / multi-class)</t>
        </is>
      </c>
      <c r="N156" s="68" t="inlineStr">
        <is>
          <t>Screening</t>
        </is>
      </c>
      <c r="O156" s="68" t="inlineStr">
        <is>
          <t>High</t>
        </is>
      </c>
      <c r="P156" s="68" t="n">
        <v>0</v>
      </c>
      <c r="Q156" s="68" t="n">
        <v>0</v>
      </c>
      <c r="R156" s="68" t="n">
        <v>1</v>
      </c>
      <c r="S156" s="68" t="n">
        <v>0</v>
      </c>
      <c r="T156" s="68" t="n">
        <v>0</v>
      </c>
      <c r="U156" s="68" t="n">
        <v>0</v>
      </c>
      <c r="V156" s="68" t="n">
        <v>0</v>
      </c>
      <c r="W156" s="68" t="n">
        <v>0</v>
      </c>
      <c r="X156" s="68" t="n">
        <v>1</v>
      </c>
      <c r="Y156" s="68" t="n">
        <v>0</v>
      </c>
      <c r="Z156" s="68" t="n">
        <v>0</v>
      </c>
      <c r="AA156" s="68" t="n">
        <v>0</v>
      </c>
      <c r="AB156" s="140" t="n">
        <v>1</v>
      </c>
      <c r="AC156" s="68" t="n">
        <v>0</v>
      </c>
      <c r="AD156" s="68" t="n">
        <v>0</v>
      </c>
      <c r="AE156" s="68" t="n">
        <v>0</v>
      </c>
      <c r="AF156" s="68" t="n">
        <v>0</v>
      </c>
      <c r="AG156" s="68" t="n">
        <v>0</v>
      </c>
      <c r="AH156" s="68" t="n">
        <v>1</v>
      </c>
      <c r="AI156" s="67" t="n"/>
      <c r="AJ156" s="140" t="n"/>
      <c r="AK156" s="140" t="inlineStr">
        <is>
          <t>internal_validation_only</t>
        </is>
      </c>
      <c r="AL156" s="67" t="n"/>
      <c r="AM156" s="68" t="inlineStr">
        <is>
          <t>RA</t>
        </is>
      </c>
      <c r="AN156" s="68" t="inlineStr">
        <is>
          <t>Tomado completo desde archivo RA según asignación</t>
        </is>
      </c>
      <c r="AO156" s="68" t="n">
        <v>0</v>
      </c>
      <c r="AP156" s="68" t="n">
        <v>0</v>
      </c>
      <c r="AQ156" s="68" t="n">
        <v>0</v>
      </c>
      <c r="AR156" s="68" t="n">
        <v>1</v>
      </c>
      <c r="AS156" s="68" t="n">
        <v>0</v>
      </c>
      <c r="AT156" s="68" t="n">
        <v>0</v>
      </c>
      <c r="AU156" s="68" t="n">
        <v>0</v>
      </c>
      <c r="AV156" s="68" t="n">
        <v>0</v>
      </c>
      <c r="AW156" s="67" t="inlineStr">
        <is>
          <t>finalized_from_available_evidence</t>
        </is>
      </c>
      <c r="AX156" s="68" t="inlineStr">
        <is>
          <t>0 means no reported evidence in title/abstract/notes/coding; it is not proof of true absence.</t>
        </is>
      </c>
    </row>
    <row r="157" ht="28" customHeight="1">
      <c r="A157" s="138" t="n">
        <v>156</v>
      </c>
      <c r="B157" s="138" t="n">
        <v>170</v>
      </c>
      <c r="C157" s="68" t="inlineStr">
        <is>
          <t>Revisor A</t>
        </is>
      </c>
      <c r="D157" s="68" t="inlineStr">
        <is>
          <t>RA</t>
        </is>
      </c>
      <c r="E157" s="138" t="n">
        <v>2020</v>
      </c>
      <c r="F157" s="68" t="inlineStr">
        <is>
          <t>Imagen</t>
        </is>
      </c>
      <c r="G157" s="68" t="inlineStr">
        <is>
          <t>Híbrido</t>
        </is>
      </c>
      <c r="H157" s="68" t="inlineStr">
        <is>
          <t>https://doi.org/10.2196/15767</t>
        </is>
      </c>
      <c r="I157" s="67" t="inlineStr">
        <is>
          <t>The development of a practical artificial intelligence tool for diagnosing and evaluating autism spectrum disorder: Multicenter study</t>
        </is>
      </c>
      <c r="J157" s="68"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s="68" t="inlineStr">
        <is>
          <t>Supervised</t>
        </is>
      </c>
      <c r="L157" s="68" t="inlineStr">
        <is>
          <t>Naive Bayes</t>
        </is>
      </c>
      <c r="M157" s="68" t="inlineStr">
        <is>
          <t>Classification (ASD vs control / multi-class)</t>
        </is>
      </c>
      <c r="N157" s="68" t="inlineStr">
        <is>
          <t>Diagnosis</t>
        </is>
      </c>
      <c r="O157" s="68" t="inlineStr">
        <is>
          <t>High</t>
        </is>
      </c>
      <c r="P157" s="68" t="n">
        <v>1</v>
      </c>
      <c r="Q157" s="68" t="n">
        <v>0</v>
      </c>
      <c r="R157" s="68" t="n">
        <v>0</v>
      </c>
      <c r="S157" s="68" t="n">
        <v>0</v>
      </c>
      <c r="T157" s="68" t="n">
        <v>0</v>
      </c>
      <c r="U157" s="68" t="n">
        <v>0</v>
      </c>
      <c r="V157" s="68" t="n">
        <v>0</v>
      </c>
      <c r="W157" s="68" t="n">
        <v>0</v>
      </c>
      <c r="X157" s="68" t="n">
        <v>0</v>
      </c>
      <c r="Y157" s="68" t="n">
        <v>1</v>
      </c>
      <c r="Z157" s="68" t="n">
        <v>0</v>
      </c>
      <c r="AA157" s="68" t="n">
        <v>0</v>
      </c>
      <c r="AB157" s="140" t="n">
        <v>1</v>
      </c>
      <c r="AC157" s="68" t="n">
        <v>0</v>
      </c>
      <c r="AD157" s="68" t="n">
        <v>0</v>
      </c>
      <c r="AE157" s="68" t="n">
        <v>0</v>
      </c>
      <c r="AF157" s="68" t="n">
        <v>0</v>
      </c>
      <c r="AG157" s="68" t="n">
        <v>1</v>
      </c>
      <c r="AH157" s="68" t="n">
        <v>1</v>
      </c>
      <c r="AI157" s="67" t="n"/>
      <c r="AJ157" s="140" t="n"/>
      <c r="AK157" s="140" t="inlineStr">
        <is>
          <t>multisite_dataset_broad; internal_validation_only</t>
        </is>
      </c>
      <c r="AL157" s="67" t="inlineStr">
        <is>
          <t>Algoritmo principal no explícito o fuera del codebook; Confirmar algoritmo principal en full-text; Se comparan varios modelos; se eligió el principal/mejor reportado</t>
        </is>
      </c>
      <c r="AM157" s="68" t="inlineStr">
        <is>
          <t>RA</t>
        </is>
      </c>
      <c r="AN157" s="68" t="inlineStr">
        <is>
          <t>Tomado completo desde archivo RA según asignación</t>
        </is>
      </c>
      <c r="AO157" s="68" t="n">
        <v>0</v>
      </c>
      <c r="AP157" s="68" t="n">
        <v>0</v>
      </c>
      <c r="AQ157" s="68" t="n">
        <v>1</v>
      </c>
      <c r="AR157" s="68" t="n">
        <v>1</v>
      </c>
      <c r="AS157" s="68" t="n">
        <v>0</v>
      </c>
      <c r="AT157" s="68" t="n">
        <v>0</v>
      </c>
      <c r="AU157" s="68" t="n">
        <v>0</v>
      </c>
      <c r="AV157" s="68" t="n">
        <v>0</v>
      </c>
      <c r="AW157" s="67" t="inlineStr">
        <is>
          <t>finalized_from_available_evidence</t>
        </is>
      </c>
      <c r="AX157" s="68" t="inlineStr">
        <is>
          <t>0 means no reported evidence in title/abstract/notes/coding; it is not proof of true absence.</t>
        </is>
      </c>
    </row>
    <row r="158" ht="28" customHeight="1">
      <c r="A158" s="138" t="n">
        <v>157</v>
      </c>
      <c r="B158" s="138" t="n">
        <v>171</v>
      </c>
      <c r="C158" s="68" t="inlineStr">
        <is>
          <t>Revisor A</t>
        </is>
      </c>
      <c r="D158" s="68" t="inlineStr">
        <is>
          <t>RA</t>
        </is>
      </c>
      <c r="E158" s="138" t="n">
        <v>2016</v>
      </c>
      <c r="F158" s="68" t="inlineStr">
        <is>
          <t>Señales fisiológicas</t>
        </is>
      </c>
      <c r="G158" s="68" t="inlineStr">
        <is>
          <t>Machine Learning</t>
        </is>
      </c>
      <c r="H158" s="68" t="inlineStr">
        <is>
          <t>https://doi.org/10.1038/srep31107</t>
        </is>
      </c>
      <c r="I158" s="67" t="inlineStr">
        <is>
          <t>Toward the Autism Motor Signature: Gesture patterns during smart tablet gameplay identify children with autism</t>
        </is>
      </c>
      <c r="J158" s="6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s="68" t="inlineStr">
        <is>
          <t>Supervised</t>
        </is>
      </c>
      <c r="L158" s="68" t="inlineStr">
        <is>
          <t>Other / Not clear</t>
        </is>
      </c>
      <c r="M158" s="68" t="inlineStr">
        <is>
          <t>Classification (ASD vs control / multi-class)</t>
        </is>
      </c>
      <c r="N158" s="68" t="inlineStr">
        <is>
          <t>Screening</t>
        </is>
      </c>
      <c r="O158" s="68" t="inlineStr">
        <is>
          <t>Medium</t>
        </is>
      </c>
      <c r="P158" s="68" t="n">
        <v>0</v>
      </c>
      <c r="Q158" s="68" t="n">
        <v>0</v>
      </c>
      <c r="R158" s="68" t="n">
        <v>1</v>
      </c>
      <c r="S158" s="68" t="n">
        <v>0</v>
      </c>
      <c r="T158" s="68" t="n">
        <v>0</v>
      </c>
      <c r="U158" s="68" t="n">
        <v>0</v>
      </c>
      <c r="V158" s="68" t="n">
        <v>0</v>
      </c>
      <c r="W158" s="68" t="n">
        <v>0</v>
      </c>
      <c r="X158" s="68" t="n">
        <v>1</v>
      </c>
      <c r="Y158" s="68" t="n">
        <v>0</v>
      </c>
      <c r="Z158" s="68" t="n">
        <v>0</v>
      </c>
      <c r="AA158" s="68" t="n">
        <v>0</v>
      </c>
      <c r="AB158" s="140" t="n">
        <v>1</v>
      </c>
      <c r="AC158" s="68" t="n">
        <v>0</v>
      </c>
      <c r="AD158" s="68" t="n">
        <v>0</v>
      </c>
      <c r="AE158" s="68" t="n">
        <v>0</v>
      </c>
      <c r="AF158" s="68" t="n">
        <v>0</v>
      </c>
      <c r="AG158" s="68" t="n">
        <v>1</v>
      </c>
      <c r="AH158" s="68" t="n">
        <v>1</v>
      </c>
      <c r="AI158" s="67" t="n"/>
      <c r="AJ158" s="140" t="n"/>
      <c r="AK158" s="140" t="inlineStr">
        <is>
          <t>none_reported</t>
        </is>
      </c>
      <c r="AL158" s="67" t="inlineStr">
        <is>
          <t>Algoritmo principal no explícito o fuera del codebook; Confirmar algoritmo principal en full-text</t>
        </is>
      </c>
      <c r="AM158" s="68" t="inlineStr">
        <is>
          <t>RA</t>
        </is>
      </c>
      <c r="AN158" s="68" t="inlineStr">
        <is>
          <t>Tomado completo desde archivo RA según asignación</t>
        </is>
      </c>
      <c r="AO158" s="68" t="n">
        <v>0</v>
      </c>
      <c r="AP158" s="68" t="n">
        <v>0</v>
      </c>
      <c r="AQ158" s="68" t="n">
        <v>0</v>
      </c>
      <c r="AR158" s="68" t="n">
        <v>0</v>
      </c>
      <c r="AS158" s="68" t="n">
        <v>0</v>
      </c>
      <c r="AT158" s="68" t="n">
        <v>0</v>
      </c>
      <c r="AU158" s="68" t="n">
        <v>0</v>
      </c>
      <c r="AV158" s="68" t="n">
        <v>0</v>
      </c>
      <c r="AW158" s="67" t="inlineStr">
        <is>
          <t>finalized_from_available_evidence</t>
        </is>
      </c>
      <c r="AX158" s="68" t="inlineStr">
        <is>
          <t>0 means no reported evidence in title/abstract/notes/coding; it is not proof of true absence.</t>
        </is>
      </c>
    </row>
    <row r="159" ht="28" customHeight="1">
      <c r="A159" s="138" t="n">
        <v>158</v>
      </c>
      <c r="B159" s="138" t="n">
        <v>172</v>
      </c>
      <c r="C159" s="68" t="inlineStr">
        <is>
          <t>Ambos (piloto)</t>
        </is>
      </c>
      <c r="D159" s="68" t="inlineStr">
        <is>
          <t>RA</t>
        </is>
      </c>
      <c r="E159" s="138" t="n">
        <v>2024</v>
      </c>
      <c r="F159" s="68" t="inlineStr">
        <is>
          <t>Texto · NLP</t>
        </is>
      </c>
      <c r="G159" s="68" t="inlineStr">
        <is>
          <t>Machine Learning</t>
        </is>
      </c>
      <c r="H159" s="68" t="inlineStr">
        <is>
          <t>https://doi.org/10.2196/52660</t>
        </is>
      </c>
      <c r="I159" s="67" t="inlineStr">
        <is>
          <t>Using #ActuallyAutistic on Twitter for Precision Diagnosis of Autism Spectrum Disorder: Machine Learning Study</t>
        </is>
      </c>
      <c r="J159" s="68"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s="68" t="inlineStr">
        <is>
          <t>Supervised</t>
        </is>
      </c>
      <c r="L159" s="68" t="inlineStr">
        <is>
          <t>Logistic Regression</t>
        </is>
      </c>
      <c r="M159" s="68" t="inlineStr">
        <is>
          <t>Classification (ASD vs control / multi-class)</t>
        </is>
      </c>
      <c r="N159" s="68" t="inlineStr">
        <is>
          <t>Screening</t>
        </is>
      </c>
      <c r="O159" s="68" t="inlineStr">
        <is>
          <t>High</t>
        </is>
      </c>
      <c r="P159" s="68" t="n">
        <v>0</v>
      </c>
      <c r="Q159" s="68" t="n">
        <v>0</v>
      </c>
      <c r="R159" s="68" t="n">
        <v>0</v>
      </c>
      <c r="S159" s="68" t="n">
        <v>0</v>
      </c>
      <c r="T159" s="68" t="n">
        <v>0</v>
      </c>
      <c r="U159" s="68" t="n">
        <v>0</v>
      </c>
      <c r="V159" s="68" t="n">
        <v>1</v>
      </c>
      <c r="W159" s="68" t="n">
        <v>0</v>
      </c>
      <c r="X159" s="68" t="n">
        <v>1</v>
      </c>
      <c r="Y159" s="68" t="n">
        <v>0</v>
      </c>
      <c r="Z159" s="68" t="n">
        <v>0</v>
      </c>
      <c r="AA159" s="68" t="n">
        <v>0</v>
      </c>
      <c r="AB159" s="140" t="n">
        <v>1</v>
      </c>
      <c r="AC159" s="68" t="n">
        <v>0</v>
      </c>
      <c r="AD159" s="68" t="n">
        <v>0</v>
      </c>
      <c r="AE159" s="68" t="n">
        <v>0</v>
      </c>
      <c r="AF159" s="68" t="n">
        <v>0</v>
      </c>
      <c r="AG159" s="68" t="n">
        <v>1</v>
      </c>
      <c r="AH159" s="68" t="n">
        <v>1</v>
      </c>
      <c r="AI159" s="67" t="inlineStr">
        <is>
          <t>text / NLP</t>
        </is>
      </c>
      <c r="AJ159" s="140" t="n"/>
      <c r="AK159" s="140" t="inlineStr">
        <is>
          <t>none_reported</t>
        </is>
      </c>
      <c r="AL159" s="67" t="inlineStr">
        <is>
          <t>Clasificación de tweets #ActuallyAutistic; relevancia clínica/etapa RQ1 ambigua.</t>
        </is>
      </c>
      <c r="AM159" s="68" t="inlineStr">
        <is>
          <t>RA</t>
        </is>
      </c>
      <c r="AN159" s="68" t="inlineStr">
        <is>
          <t>Tomado completo desde archivo RA según asignación</t>
        </is>
      </c>
      <c r="AO159" s="68" t="n">
        <v>0</v>
      </c>
      <c r="AP159" s="68" t="n">
        <v>0</v>
      </c>
      <c r="AQ159" s="68" t="n">
        <v>0</v>
      </c>
      <c r="AR159" s="68" t="n">
        <v>0</v>
      </c>
      <c r="AS159" s="68" t="n">
        <v>0</v>
      </c>
      <c r="AT159" s="68" t="n">
        <v>0</v>
      </c>
      <c r="AU159" s="68" t="n">
        <v>0</v>
      </c>
      <c r="AV159" s="68" t="n">
        <v>0</v>
      </c>
      <c r="AW159" s="67" t="inlineStr">
        <is>
          <t>finalized_from_available_evidence</t>
        </is>
      </c>
      <c r="AX159" s="68" t="inlineStr">
        <is>
          <t>0 means no reported evidence in title/abstract/notes/coding; it is not proof of true absence.</t>
        </is>
      </c>
    </row>
    <row r="160" ht="28" customHeight="1">
      <c r="A160" s="138" t="n">
        <v>159</v>
      </c>
      <c r="B160" s="138" t="n">
        <v>173</v>
      </c>
      <c r="C160" s="68" t="inlineStr">
        <is>
          <t>Revisor A</t>
        </is>
      </c>
      <c r="D160" s="68" t="inlineStr">
        <is>
          <t>RA</t>
        </is>
      </c>
      <c r="E160" s="138" t="n">
        <v>2023</v>
      </c>
      <c r="F160" s="68" t="inlineStr">
        <is>
          <t>Texto · NLP</t>
        </is>
      </c>
      <c r="G160" s="68" t="inlineStr">
        <is>
          <t>Machine Learning</t>
        </is>
      </c>
      <c r="H160" s="68" t="inlineStr">
        <is>
          <t>https://doi.org/10.1111/JCPP.13650</t>
        </is>
      </c>
      <c r="I160" s="67" t="inlineStr">
        <is>
          <t>Using machine learning to improve diagnostic assessment of ASD in the light of specific differential and co-occurring diagnoses</t>
        </is>
      </c>
      <c r="J160" s="6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s="68" t="inlineStr">
        <is>
          <t>Supervised</t>
        </is>
      </c>
      <c r="L160" s="68" t="inlineStr">
        <is>
          <t>Random Forest</t>
        </is>
      </c>
      <c r="M160" s="68" t="inlineStr">
        <is>
          <t>Classification (ASD vs control / multi-class)</t>
        </is>
      </c>
      <c r="N160" s="68" t="inlineStr">
        <is>
          <t>Diagnosis</t>
        </is>
      </c>
      <c r="O160" s="68" t="inlineStr">
        <is>
          <t>High</t>
        </is>
      </c>
      <c r="P160" s="68" t="n">
        <v>0</v>
      </c>
      <c r="Q160" s="68" t="n">
        <v>0</v>
      </c>
      <c r="R160" s="68" t="n">
        <v>0</v>
      </c>
      <c r="S160" s="68" t="n">
        <v>0</v>
      </c>
      <c r="T160" s="68" t="n">
        <v>1</v>
      </c>
      <c r="U160" s="68" t="n">
        <v>0</v>
      </c>
      <c r="V160" s="68" t="n">
        <v>0</v>
      </c>
      <c r="W160" s="68" t="n">
        <v>0</v>
      </c>
      <c r="X160" s="68" t="n">
        <v>0</v>
      </c>
      <c r="Y160" s="68" t="n">
        <v>1</v>
      </c>
      <c r="Z160" s="68" t="n">
        <v>0</v>
      </c>
      <c r="AA160" s="68" t="n">
        <v>0</v>
      </c>
      <c r="AB160" s="140" t="n">
        <v>1</v>
      </c>
      <c r="AC160" s="68" t="n">
        <v>0</v>
      </c>
      <c r="AD160" s="68" t="n">
        <v>0</v>
      </c>
      <c r="AE160" s="68" t="n">
        <v>0</v>
      </c>
      <c r="AF160" s="68" t="n">
        <v>0</v>
      </c>
      <c r="AG160" s="68" t="n">
        <v>0</v>
      </c>
      <c r="AH160" s="68" t="n">
        <v>1</v>
      </c>
      <c r="AI160" s="67" t="n"/>
      <c r="AJ160" s="140" t="n"/>
      <c r="AK160" s="140" t="inlineStr">
        <is>
          <t>internal_validation_only</t>
        </is>
      </c>
      <c r="AL160" s="67" t="inlineStr">
        <is>
          <t>Se comparan varios modelos; se eligió el principal/mejor reportado</t>
        </is>
      </c>
      <c r="AM160" s="68" t="inlineStr">
        <is>
          <t>RA</t>
        </is>
      </c>
      <c r="AN160" s="68" t="inlineStr">
        <is>
          <t>Tomado completo desde archivo RA según asignación</t>
        </is>
      </c>
      <c r="AO160" s="68" t="n">
        <v>0</v>
      </c>
      <c r="AP160" s="68" t="n">
        <v>0</v>
      </c>
      <c r="AQ160" s="68" t="n">
        <v>0</v>
      </c>
      <c r="AR160" s="68" t="n">
        <v>1</v>
      </c>
      <c r="AS160" s="68" t="n">
        <v>0</v>
      </c>
      <c r="AT160" s="68" t="n">
        <v>0</v>
      </c>
      <c r="AU160" s="68" t="n">
        <v>0</v>
      </c>
      <c r="AV160" s="68" t="n">
        <v>0</v>
      </c>
      <c r="AW160" s="67" t="inlineStr">
        <is>
          <t>finalized_from_available_evidence</t>
        </is>
      </c>
      <c r="AX160" s="68" t="inlineStr">
        <is>
          <t>0 means no reported evidence in title/abstract/notes/coding; it is not proof of true absence.</t>
        </is>
      </c>
    </row>
    <row r="161" ht="28" customHeight="1">
      <c r="A161" s="138" t="n">
        <v>160</v>
      </c>
      <c r="B161" s="138" t="n">
        <v>174</v>
      </c>
      <c r="C161" s="68" t="inlineStr">
        <is>
          <t>Revisor A</t>
        </is>
      </c>
      <c r="D161" s="68" t="inlineStr">
        <is>
          <t>RA</t>
        </is>
      </c>
      <c r="E161" s="138" t="n">
        <v>2023</v>
      </c>
      <c r="F161" s="68" t="inlineStr">
        <is>
          <t>Imagen</t>
        </is>
      </c>
      <c r="G161" s="68" t="inlineStr">
        <is>
          <t>Híbrido</t>
        </is>
      </c>
      <c r="H161" s="68" t="inlineStr">
        <is>
          <t>https://doi.org/10.3233/SHTI230734</t>
        </is>
      </c>
      <c r="I161" s="67" t="inlineStr">
        <is>
          <t>A Framework to Diagnose Autism Spectrum Disorder Using Morphological Connectivity of sMRI and XGBoost</t>
        </is>
      </c>
      <c r="J161" s="68"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s="68" t="inlineStr">
        <is>
          <t>Supervised</t>
        </is>
      </c>
      <c r="L161" s="68" t="inlineStr">
        <is>
          <t>XGBoost / GBDT</t>
        </is>
      </c>
      <c r="M161" s="68" t="inlineStr">
        <is>
          <t>Classification (ASD vs control / multi-class)</t>
        </is>
      </c>
      <c r="N161" s="68" t="inlineStr">
        <is>
          <t>Diagnosis</t>
        </is>
      </c>
      <c r="O161" s="68" t="inlineStr">
        <is>
          <t>High</t>
        </is>
      </c>
      <c r="P161" s="68" t="n">
        <v>1</v>
      </c>
      <c r="Q161" s="68" t="n">
        <v>0</v>
      </c>
      <c r="R161" s="68" t="n">
        <v>0</v>
      </c>
      <c r="S161" s="68" t="n">
        <v>0</v>
      </c>
      <c r="T161" s="68" t="n">
        <v>0</v>
      </c>
      <c r="U161" s="68" t="n">
        <v>0</v>
      </c>
      <c r="V161" s="68" t="n">
        <v>0</v>
      </c>
      <c r="W161" s="68" t="n">
        <v>0</v>
      </c>
      <c r="X161" s="68" t="n">
        <v>0</v>
      </c>
      <c r="Y161" s="68" t="n">
        <v>1</v>
      </c>
      <c r="Z161" s="68" t="n">
        <v>0</v>
      </c>
      <c r="AA161" s="68" t="n">
        <v>0</v>
      </c>
      <c r="AB161" s="140" t="n">
        <v>1</v>
      </c>
      <c r="AC161" s="68" t="n">
        <v>0</v>
      </c>
      <c r="AD161" s="68" t="n">
        <v>0</v>
      </c>
      <c r="AE161" s="68" t="n">
        <v>0</v>
      </c>
      <c r="AF161" s="68" t="n">
        <v>0</v>
      </c>
      <c r="AG161" s="68" t="n">
        <v>0</v>
      </c>
      <c r="AH161" s="68" t="n">
        <v>1</v>
      </c>
      <c r="AI161" s="67" t="n"/>
      <c r="AJ161" s="140" t="n"/>
      <c r="AK161" s="140" t="inlineStr">
        <is>
          <t>none_reported</t>
        </is>
      </c>
      <c r="AL161" s="67" t="n"/>
      <c r="AM161" s="68" t="inlineStr">
        <is>
          <t>RA</t>
        </is>
      </c>
      <c r="AN161" s="68" t="inlineStr">
        <is>
          <t>Tomado completo desde archivo RA según asignación</t>
        </is>
      </c>
      <c r="AO161" s="68" t="n">
        <v>0</v>
      </c>
      <c r="AP161" s="68" t="n">
        <v>0</v>
      </c>
      <c r="AQ161" s="68" t="n">
        <v>0</v>
      </c>
      <c r="AR161" s="68" t="n">
        <v>0</v>
      </c>
      <c r="AS161" s="68" t="n">
        <v>0</v>
      </c>
      <c r="AT161" s="68" t="n">
        <v>0</v>
      </c>
      <c r="AU161" s="68" t="n">
        <v>0</v>
      </c>
      <c r="AV161" s="68" t="n">
        <v>0</v>
      </c>
      <c r="AW161" s="67" t="inlineStr">
        <is>
          <t>finalized_from_available_evidence</t>
        </is>
      </c>
      <c r="AX161" s="68" t="inlineStr">
        <is>
          <t>0 means no reported evidence in title/abstract/notes/coding; it is not proof of true absence.</t>
        </is>
      </c>
    </row>
    <row r="162" ht="28" customHeight="1">
      <c r="A162" s="138" t="n">
        <v>161</v>
      </c>
      <c r="B162" s="138" t="n">
        <v>175</v>
      </c>
      <c r="C162" s="68" t="inlineStr">
        <is>
          <t>Revisor A</t>
        </is>
      </c>
      <c r="D162" s="68" t="inlineStr">
        <is>
          <t>RA</t>
        </is>
      </c>
      <c r="E162" s="138" t="n">
        <v>2023</v>
      </c>
      <c r="F162" s="68" t="inlineStr">
        <is>
          <t>No especificado</t>
        </is>
      </c>
      <c r="G162" s="68" t="inlineStr">
        <is>
          <t>Machine Learning</t>
        </is>
      </c>
      <c r="H162" s="68" t="inlineStr">
        <is>
          <t>https://doi.org/10.1038/s41598-023-40073-0</t>
        </is>
      </c>
      <c r="I162" s="67" t="inlineStr">
        <is>
          <t>A machine learning approach for understanding the metabolomics response of children with autism spectrum disorder to medical cannabis treatment</t>
        </is>
      </c>
      <c r="J162" s="68"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s="68" t="inlineStr">
        <is>
          <t>Supervised</t>
        </is>
      </c>
      <c r="L162" s="68" t="inlineStr">
        <is>
          <t>Other / Not clear</t>
        </is>
      </c>
      <c r="M162" s="68" t="inlineStr">
        <is>
          <t>Other / Not clear</t>
        </is>
      </c>
      <c r="N162" s="68" t="inlineStr">
        <is>
          <t>Monitoring/intervention</t>
        </is>
      </c>
      <c r="O162" s="68" t="inlineStr">
        <is>
          <t>Medium</t>
        </is>
      </c>
      <c r="P162" s="68" t="n">
        <v>0</v>
      </c>
      <c r="Q162" s="68" t="n">
        <v>0</v>
      </c>
      <c r="R162" s="68" t="n">
        <v>0</v>
      </c>
      <c r="S162" s="68" t="n">
        <v>0</v>
      </c>
      <c r="T162" s="68" t="n">
        <v>0</v>
      </c>
      <c r="U162" s="68" t="n">
        <v>1</v>
      </c>
      <c r="V162" s="68" t="n">
        <v>0</v>
      </c>
      <c r="W162" s="68" t="n">
        <v>0</v>
      </c>
      <c r="X162" s="68" t="n">
        <v>0</v>
      </c>
      <c r="Y162" s="68" t="n">
        <v>0</v>
      </c>
      <c r="Z162" s="68" t="n">
        <v>0</v>
      </c>
      <c r="AA162" s="68" t="n">
        <v>1</v>
      </c>
      <c r="AB162" s="140" t="n">
        <v>1</v>
      </c>
      <c r="AC162" s="68" t="n">
        <v>0</v>
      </c>
      <c r="AD162" s="68" t="n">
        <v>0</v>
      </c>
      <c r="AE162" s="68" t="n">
        <v>0</v>
      </c>
      <c r="AF162" s="68" t="n">
        <v>0</v>
      </c>
      <c r="AG162" s="68" t="n">
        <v>1</v>
      </c>
      <c r="AH162" s="68" t="n">
        <v>1</v>
      </c>
      <c r="AI162" s="67" t="n"/>
      <c r="AJ162" s="140" t="n"/>
      <c r="AK162" s="140" t="inlineStr">
        <is>
          <t>none_reported</t>
        </is>
      </c>
      <c r="AL162" s="67" t="inlineStr">
        <is>
          <t>Algoritmo principal no explícito o fuera del codebook; Confirmar algoritmo principal en full-text</t>
        </is>
      </c>
      <c r="AM162" s="68" t="inlineStr">
        <is>
          <t>RA</t>
        </is>
      </c>
      <c r="AN162" s="68" t="inlineStr">
        <is>
          <t>Tomado completo desde archivo RA según asignación</t>
        </is>
      </c>
      <c r="AO162" s="68" t="n">
        <v>0</v>
      </c>
      <c r="AP162" s="68" t="n">
        <v>0</v>
      </c>
      <c r="AQ162" s="68" t="n">
        <v>0</v>
      </c>
      <c r="AR162" s="68" t="n">
        <v>0</v>
      </c>
      <c r="AS162" s="68" t="n">
        <v>0</v>
      </c>
      <c r="AT162" s="68" t="n">
        <v>0</v>
      </c>
      <c r="AU162" s="68" t="n">
        <v>0</v>
      </c>
      <c r="AV162" s="68" t="n">
        <v>0</v>
      </c>
      <c r="AW162" s="67" t="inlineStr">
        <is>
          <t>finalized_from_available_evidence</t>
        </is>
      </c>
      <c r="AX162" s="68" t="inlineStr">
        <is>
          <t>0 means no reported evidence in title/abstract/notes/coding; it is not proof of true absence.</t>
        </is>
      </c>
    </row>
    <row r="163" ht="28" customHeight="1">
      <c r="A163" s="138" t="n">
        <v>162</v>
      </c>
      <c r="B163" s="138" t="n">
        <v>177</v>
      </c>
      <c r="C163" s="68" t="inlineStr">
        <is>
          <t>Revisor A</t>
        </is>
      </c>
      <c r="D163" s="68" t="inlineStr">
        <is>
          <t>RA</t>
        </is>
      </c>
      <c r="E163" s="138" t="n">
        <v>2024</v>
      </c>
      <c r="F163" s="68" t="inlineStr">
        <is>
          <t>No especificado</t>
        </is>
      </c>
      <c r="G163" s="68" t="inlineStr">
        <is>
          <t>Deep Learning</t>
        </is>
      </c>
      <c r="H163" s="68" t="inlineStr">
        <is>
          <t>https://doi.org/10.1007/978-981-99-8141-0_12</t>
        </is>
      </c>
      <c r="I163" s="67" t="inlineStr">
        <is>
          <t>Aided Diagnosis of\&amp;#xa0;Autism Spectrum Disorder Based on\&amp;#xa0;a\&amp;#xa0;Mixed Neural Network Model</t>
        </is>
      </c>
      <c r="J163" s="68"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s="68" t="inlineStr">
        <is>
          <t>Supervised</t>
        </is>
      </c>
      <c r="L163" s="68" t="inlineStr">
        <is>
          <t>MLP</t>
        </is>
      </c>
      <c r="M163" s="68" t="inlineStr">
        <is>
          <t>Classification (ASD vs control / multi-class)</t>
        </is>
      </c>
      <c r="N163" s="68" t="inlineStr">
        <is>
          <t>Diagnosis</t>
        </is>
      </c>
      <c r="O163" s="68" t="inlineStr">
        <is>
          <t>High</t>
        </is>
      </c>
      <c r="P163" s="68" t="n">
        <v>1</v>
      </c>
      <c r="Q163" s="68" t="n">
        <v>0</v>
      </c>
      <c r="R163" s="68" t="n">
        <v>0</v>
      </c>
      <c r="S163" s="68" t="n">
        <v>0</v>
      </c>
      <c r="T163" s="68" t="n">
        <v>1</v>
      </c>
      <c r="U163" s="68" t="n">
        <v>0</v>
      </c>
      <c r="V163" s="68" t="n">
        <v>0</v>
      </c>
      <c r="W163" s="68" t="n">
        <v>0</v>
      </c>
      <c r="X163" s="68" t="n">
        <v>0</v>
      </c>
      <c r="Y163" s="68" t="n">
        <v>1</v>
      </c>
      <c r="Z163" s="68" t="n">
        <v>0</v>
      </c>
      <c r="AA163" s="68" t="n">
        <v>0</v>
      </c>
      <c r="AB163" s="140" t="n">
        <v>1</v>
      </c>
      <c r="AC163" s="68" t="n">
        <v>0</v>
      </c>
      <c r="AD163" s="68" t="n">
        <v>0</v>
      </c>
      <c r="AE163" s="68" t="n">
        <v>0</v>
      </c>
      <c r="AF163" s="68" t="n">
        <v>1</v>
      </c>
      <c r="AG163" s="68" t="n">
        <v>0</v>
      </c>
      <c r="AH163" s="68" t="n">
        <v>2</v>
      </c>
      <c r="AI163" s="67" t="n"/>
      <c r="AJ163" s="140" t="n"/>
      <c r="AK163" s="140" t="inlineStr">
        <is>
          <t>multisource_integration; multisite_dataset_broad</t>
        </is>
      </c>
      <c r="AL163" s="67" t="inlineStr">
        <is>
          <t>Se comparan varios modelos; se eligió el principal/mejor reportado</t>
        </is>
      </c>
      <c r="AM163" s="68" t="inlineStr">
        <is>
          <t>RA</t>
        </is>
      </c>
      <c r="AN163" s="68" t="inlineStr">
        <is>
          <t>Tomado completo desde archivo RA según asignación</t>
        </is>
      </c>
      <c r="AO163" s="68" t="n">
        <v>0</v>
      </c>
      <c r="AP163" s="68" t="n">
        <v>0</v>
      </c>
      <c r="AQ163" s="68" t="n">
        <v>1</v>
      </c>
      <c r="AR163" s="68" t="n">
        <v>0</v>
      </c>
      <c r="AS163" s="68" t="n">
        <v>0</v>
      </c>
      <c r="AT163" s="68" t="n">
        <v>0</v>
      </c>
      <c r="AU163" s="68" t="n">
        <v>0</v>
      </c>
      <c r="AV163" s="68" t="n">
        <v>1</v>
      </c>
      <c r="AW163" s="67" t="inlineStr">
        <is>
          <t>finalized_from_available_evidence</t>
        </is>
      </c>
      <c r="AX163" s="68" t="inlineStr">
        <is>
          <t>0 means no reported evidence in title/abstract/notes/coding; it is not proof of true absence.</t>
        </is>
      </c>
    </row>
    <row r="164" ht="28" customHeight="1">
      <c r="A164" s="138" t="n">
        <v>163</v>
      </c>
      <c r="B164" s="138" t="n">
        <v>178</v>
      </c>
      <c r="C164" s="68" t="inlineStr">
        <is>
          <t>Revisor B</t>
        </is>
      </c>
      <c r="D164" s="68" t="n"/>
      <c r="E164" s="138" t="n">
        <v>2019</v>
      </c>
      <c r="F164" s="68" t="inlineStr">
        <is>
          <t>No especificado</t>
        </is>
      </c>
      <c r="G164" s="68" t="inlineStr">
        <is>
          <t>Deep Learning</t>
        </is>
      </c>
      <c r="H164" s="68" t="inlineStr">
        <is>
          <t>https://doi.org/10.1007/s12031-019-01311-1</t>
        </is>
      </c>
      <c r="I164" s="67" t="inlineStr">
        <is>
          <t>Application of Single-Nucleotide Polymorphisms in the Diagnosis of Autism Spectrum Disorders: A Preliminary Study with Artificial Neural Networks</t>
        </is>
      </c>
      <c r="J164" s="68"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s="68" t="inlineStr">
        <is>
          <t>Supervised</t>
        </is>
      </c>
      <c r="L164" s="68" t="inlineStr">
        <is>
          <t>MLP</t>
        </is>
      </c>
      <c r="M164" s="68" t="inlineStr">
        <is>
          <t>Classification (binary/multi-class; incl. ASD vs control)/ multi-class)</t>
        </is>
      </c>
      <c r="N164" s="68" t="inlineStr">
        <is>
          <t>diagnosis</t>
        </is>
      </c>
      <c r="O164" s="68" t="inlineStr">
        <is>
          <t>high</t>
        </is>
      </c>
      <c r="P164" s="68" t="n">
        <v>0</v>
      </c>
      <c r="Q164" s="68" t="n">
        <v>0</v>
      </c>
      <c r="R164" s="68" t="n">
        <v>0</v>
      </c>
      <c r="S164" s="68" t="n">
        <v>0</v>
      </c>
      <c r="T164" s="68" t="n">
        <v>0</v>
      </c>
      <c r="U164" s="68" t="n">
        <v>0</v>
      </c>
      <c r="V164" s="68" t="n">
        <v>0</v>
      </c>
      <c r="W164" s="68" t="n">
        <v>0</v>
      </c>
      <c r="X164" s="68" t="n">
        <v>0</v>
      </c>
      <c r="Y164" s="68" t="n">
        <v>1</v>
      </c>
      <c r="Z164" s="68" t="n">
        <v>0</v>
      </c>
      <c r="AA164" s="68" t="n">
        <v>1</v>
      </c>
      <c r="AB164" s="140" t="n">
        <v>1</v>
      </c>
      <c r="AC164" s="68" t="n">
        <v>0</v>
      </c>
      <c r="AD164" s="68" t="n">
        <v>1</v>
      </c>
      <c r="AE164" s="68" t="n">
        <v>0</v>
      </c>
      <c r="AF164" s="68" t="n">
        <v>0</v>
      </c>
      <c r="AG164" s="68" t="n">
        <v>0</v>
      </c>
      <c r="AH164" s="68" t="n">
        <v>0</v>
      </c>
      <c r="AI164" s="67" t="n">
        <v>0</v>
      </c>
      <c r="AJ164" s="140" t="n">
        <v>1</v>
      </c>
      <c r="AK164" s="140" t="inlineStr">
        <is>
          <t>explainability_or_interpretability; internal_validation_only</t>
        </is>
      </c>
      <c r="AL164" s="67" t="n"/>
      <c r="AM164" s="68" t="inlineStr">
        <is>
          <t>RB</t>
        </is>
      </c>
      <c r="AN164" s="68" t="inlineStr">
        <is>
          <t>Tomado completo desde archivo RB según asignación</t>
        </is>
      </c>
      <c r="AO164" s="68" t="n">
        <v>0</v>
      </c>
      <c r="AP164" s="68" t="n">
        <v>0</v>
      </c>
      <c r="AQ164" s="68" t="n">
        <v>0</v>
      </c>
      <c r="AR164" s="68" t="n">
        <v>1</v>
      </c>
      <c r="AS164" s="68" t="n">
        <v>0</v>
      </c>
      <c r="AT164" s="68" t="n">
        <v>1</v>
      </c>
      <c r="AU164" s="68" t="n">
        <v>0</v>
      </c>
      <c r="AV164" s="68" t="n">
        <v>0</v>
      </c>
      <c r="AW164" s="67" t="inlineStr">
        <is>
          <t>finalized_from_available_evidence</t>
        </is>
      </c>
      <c r="AX164" s="68" t="inlineStr">
        <is>
          <t>0 means no reported evidence in title/abstract/notes/coding; it is not proof of true absence.</t>
        </is>
      </c>
    </row>
    <row r="165" ht="28" customHeight="1">
      <c r="A165" s="138" t="n">
        <v>164</v>
      </c>
      <c r="B165" s="138" t="n">
        <v>179</v>
      </c>
      <c r="C165" s="68" t="inlineStr">
        <is>
          <t>Revisor A</t>
        </is>
      </c>
      <c r="D165" s="68" t="inlineStr">
        <is>
          <t>RA</t>
        </is>
      </c>
      <c r="E165" s="138" t="n">
        <v>2019</v>
      </c>
      <c r="F165" s="68" t="inlineStr">
        <is>
          <t>Imagen</t>
        </is>
      </c>
      <c r="G165" s="68" t="inlineStr">
        <is>
          <t>Machine Learning</t>
        </is>
      </c>
      <c r="H165" s="68" t="inlineStr">
        <is>
          <t>https://doi.org/10.2174/2666082215666191111121115</t>
        </is>
      </c>
      <c r="I165" s="67" t="inlineStr">
        <is>
          <t>Autism spectrum disorder detection with machine learning methods</t>
        </is>
      </c>
      <c r="J165" s="68"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s="68" t="inlineStr">
        <is>
          <t>Supervised</t>
        </is>
      </c>
      <c r="L165" s="68" t="inlineStr">
        <is>
          <t>SVM</t>
        </is>
      </c>
      <c r="M165" s="68" t="inlineStr">
        <is>
          <t>Classification (ASD vs control / multi-class)</t>
        </is>
      </c>
      <c r="N165" s="68" t="inlineStr">
        <is>
          <t>Screening</t>
        </is>
      </c>
      <c r="O165" s="68" t="inlineStr">
        <is>
          <t>High</t>
        </is>
      </c>
      <c r="P165" s="68" t="n">
        <v>0</v>
      </c>
      <c r="Q165" s="68" t="n">
        <v>0</v>
      </c>
      <c r="R165" s="68" t="n">
        <v>0</v>
      </c>
      <c r="S165" s="68" t="n">
        <v>0</v>
      </c>
      <c r="T165" s="68" t="n">
        <v>0</v>
      </c>
      <c r="U165" s="68" t="n">
        <v>0</v>
      </c>
      <c r="V165" s="68" t="n">
        <v>1</v>
      </c>
      <c r="W165" s="68" t="n">
        <v>0</v>
      </c>
      <c r="X165" s="68" t="n">
        <v>1</v>
      </c>
      <c r="Y165" s="68" t="n">
        <v>0</v>
      </c>
      <c r="Z165" s="68" t="n">
        <v>0</v>
      </c>
      <c r="AA165" s="68" t="n">
        <v>0</v>
      </c>
      <c r="AB165" s="140" t="n">
        <v>1</v>
      </c>
      <c r="AC165" s="68" t="n">
        <v>0</v>
      </c>
      <c r="AD165" s="68" t="n">
        <v>0</v>
      </c>
      <c r="AE165" s="68" t="n">
        <v>0</v>
      </c>
      <c r="AF165" s="68" t="n">
        <v>0</v>
      </c>
      <c r="AG165" s="68" t="n">
        <v>0</v>
      </c>
      <c r="AH165" s="68" t="n">
        <v>1</v>
      </c>
      <c r="AI165" s="67" t="n"/>
      <c r="AJ165" s="140" t="n"/>
      <c r="AK165" s="140" t="inlineStr">
        <is>
          <t>internal_validation_only</t>
        </is>
      </c>
      <c r="AL165" s="67" t="n"/>
      <c r="AM165" s="68" t="inlineStr">
        <is>
          <t>RA</t>
        </is>
      </c>
      <c r="AN165" s="68" t="inlineStr">
        <is>
          <t>Tomado completo desde archivo RA según asignación</t>
        </is>
      </c>
      <c r="AO165" s="68" t="n">
        <v>0</v>
      </c>
      <c r="AP165" s="68" t="n">
        <v>0</v>
      </c>
      <c r="AQ165" s="68" t="n">
        <v>0</v>
      </c>
      <c r="AR165" s="68" t="n">
        <v>1</v>
      </c>
      <c r="AS165" s="68" t="n">
        <v>0</v>
      </c>
      <c r="AT165" s="68" t="n">
        <v>0</v>
      </c>
      <c r="AU165" s="68" t="n">
        <v>0</v>
      </c>
      <c r="AV165" s="68" t="n">
        <v>0</v>
      </c>
      <c r="AW165" s="67" t="inlineStr">
        <is>
          <t>finalized_from_available_evidence</t>
        </is>
      </c>
      <c r="AX165" s="68" t="inlineStr">
        <is>
          <t>0 means no reported evidence in title/abstract/notes/coding; it is not proof of true absence.</t>
        </is>
      </c>
    </row>
    <row r="166" ht="28" customHeight="1">
      <c r="A166" s="138" t="n">
        <v>165</v>
      </c>
      <c r="B166" s="138" t="n">
        <v>180</v>
      </c>
      <c r="C166" s="68" t="inlineStr">
        <is>
          <t>Revisor A</t>
        </is>
      </c>
      <c r="D166" s="68" t="inlineStr">
        <is>
          <t>RA</t>
        </is>
      </c>
      <c r="E166" s="138" t="n">
        <v>2024</v>
      </c>
      <c r="F166" s="68" t="inlineStr">
        <is>
          <t>Señales fisiológicas</t>
        </is>
      </c>
      <c r="G166" s="68" t="inlineStr">
        <is>
          <t>Machine Learning</t>
        </is>
      </c>
      <c r="H166" s="68" t="inlineStr">
        <is>
          <t>https://doi.org/10.1016/j.compbiomed.2024.108194</t>
        </is>
      </c>
      <c r="I166" s="67" t="inlineStr">
        <is>
          <t>Biosignal comparison for autism assessment using machine learning models and virtual reality</t>
        </is>
      </c>
      <c r="J166" s="68"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s="68" t="inlineStr">
        <is>
          <t>Supervised</t>
        </is>
      </c>
      <c r="L166" s="68" t="inlineStr">
        <is>
          <t>SVM</t>
        </is>
      </c>
      <c r="M166" s="68" t="inlineStr">
        <is>
          <t>Classification (ASD vs control / multi-class)</t>
        </is>
      </c>
      <c r="N166" s="68" t="inlineStr">
        <is>
          <t>Screening</t>
        </is>
      </c>
      <c r="O166" s="68" t="inlineStr">
        <is>
          <t>High</t>
        </is>
      </c>
      <c r="P166" s="68" t="n">
        <v>0</v>
      </c>
      <c r="Q166" s="68" t="n">
        <v>1</v>
      </c>
      <c r="R166" s="68" t="n">
        <v>0</v>
      </c>
      <c r="S166" s="68" t="n">
        <v>0</v>
      </c>
      <c r="T166" s="68" t="n">
        <v>0</v>
      </c>
      <c r="U166" s="68" t="n">
        <v>0</v>
      </c>
      <c r="V166" s="68" t="n">
        <v>1</v>
      </c>
      <c r="W166" s="68" t="n">
        <v>0</v>
      </c>
      <c r="X166" s="68" t="n">
        <v>1</v>
      </c>
      <c r="Y166" s="68" t="n">
        <v>0</v>
      </c>
      <c r="Z166" s="68" t="n">
        <v>0</v>
      </c>
      <c r="AA166" s="68" t="n">
        <v>0</v>
      </c>
      <c r="AB166" s="140" t="n">
        <v>1</v>
      </c>
      <c r="AC166" s="68" t="n">
        <v>0</v>
      </c>
      <c r="AD166" s="68" t="n">
        <v>0</v>
      </c>
      <c r="AE166" s="68" t="n">
        <v>0</v>
      </c>
      <c r="AF166" s="68" t="n">
        <v>1</v>
      </c>
      <c r="AG166" s="68" t="n">
        <v>0</v>
      </c>
      <c r="AH166" s="68" t="n">
        <v>2</v>
      </c>
      <c r="AI166" s="67" t="inlineStr">
        <is>
          <t>sensor / other</t>
        </is>
      </c>
      <c r="AJ166" s="140" t="n"/>
      <c r="AK166" s="140" t="inlineStr">
        <is>
          <t>multisource_integration; internal_validation_only</t>
        </is>
      </c>
      <c r="AL166" s="67" t="inlineStr">
        <is>
          <t>Se comparan varios modelos; se eligió el principal/mejor reportado</t>
        </is>
      </c>
      <c r="AM166" s="68" t="inlineStr">
        <is>
          <t>RA</t>
        </is>
      </c>
      <c r="AN166" s="68" t="inlineStr">
        <is>
          <t>Tomado completo desde archivo RA según asignación</t>
        </is>
      </c>
      <c r="AO166" s="68" t="n">
        <v>0</v>
      </c>
      <c r="AP166" s="68" t="n">
        <v>0</v>
      </c>
      <c r="AQ166" s="68" t="n">
        <v>0</v>
      </c>
      <c r="AR166" s="68" t="n">
        <v>1</v>
      </c>
      <c r="AS166" s="68" t="n">
        <v>0</v>
      </c>
      <c r="AT166" s="68" t="n">
        <v>0</v>
      </c>
      <c r="AU166" s="68" t="n">
        <v>0</v>
      </c>
      <c r="AV166" s="68" t="n">
        <v>1</v>
      </c>
      <c r="AW166" s="67" t="inlineStr">
        <is>
          <t>finalized_from_available_evidence</t>
        </is>
      </c>
      <c r="AX166" s="68" t="inlineStr">
        <is>
          <t>0 means no reported evidence in title/abstract/notes/coding; it is not proof of true absence.</t>
        </is>
      </c>
    </row>
    <row r="167" ht="28" customHeight="1">
      <c r="A167" s="138" t="n">
        <v>166</v>
      </c>
      <c r="B167" s="138" t="n">
        <v>182</v>
      </c>
      <c r="C167" s="68" t="inlineStr">
        <is>
          <t>Revisor B</t>
        </is>
      </c>
      <c r="D167" s="68" t="n"/>
      <c r="E167" s="138" t="n">
        <v>2019</v>
      </c>
      <c r="F167" s="68" t="inlineStr">
        <is>
          <t>Señales fisiológicas</t>
        </is>
      </c>
      <c r="G167" s="68" t="inlineStr">
        <is>
          <t>Machine Learning</t>
        </is>
      </c>
      <c r="H167" s="68" t="inlineStr">
        <is>
          <t>https://doi.org/10.1016/j.euroneuro.2017.08.321</t>
        </is>
      </c>
      <c r="I167" s="67" t="inlineStr">
        <is>
          <t>COMBINED ANALYSIS OF THE ORAL MICROBIOME AND MICROTRANSCRIPTOME OF AUTISM SPECTRUM DISORDER</t>
        </is>
      </c>
      <c r="J167" s="68"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s="68" t="inlineStr">
        <is>
          <t>Supervised</t>
        </is>
      </c>
      <c r="L167" s="68" t="inlineStr">
        <is>
          <t>Not clear</t>
        </is>
      </c>
      <c r="M167" s="68" t="inlineStr">
        <is>
          <t>Classification (binary/multi-class; incl. ASD vs control)/ multi-class)</t>
        </is>
      </c>
      <c r="N167" s="68" t="inlineStr">
        <is>
          <t>screening</t>
        </is>
      </c>
      <c r="O167" s="68" t="inlineStr">
        <is>
          <t>high</t>
        </is>
      </c>
      <c r="P167" s="68" t="n">
        <v>0</v>
      </c>
      <c r="Q167" s="68" t="n">
        <v>0</v>
      </c>
      <c r="R167" s="68" t="n">
        <v>1</v>
      </c>
      <c r="S167" s="68" t="n">
        <v>1</v>
      </c>
      <c r="T167" s="68" t="n">
        <v>0</v>
      </c>
      <c r="U167" s="68" t="n">
        <v>0</v>
      </c>
      <c r="V167" s="68" t="n">
        <v>0</v>
      </c>
      <c r="W167" s="68" t="n">
        <v>0</v>
      </c>
      <c r="X167" s="68" t="n">
        <v>1</v>
      </c>
      <c r="Y167" s="68" t="n">
        <v>1</v>
      </c>
      <c r="Z167" s="68" t="n">
        <v>0</v>
      </c>
      <c r="AA167" s="68" t="n">
        <v>0</v>
      </c>
      <c r="AB167" s="140" t="n">
        <v>1</v>
      </c>
      <c r="AC167" s="68" t="n">
        <v>0</v>
      </c>
      <c r="AD167" s="68" t="n">
        <v>0</v>
      </c>
      <c r="AE167" s="68" t="n">
        <v>0</v>
      </c>
      <c r="AF167" s="68" t="n">
        <v>1</v>
      </c>
      <c r="AG167" s="68" t="n">
        <v>0</v>
      </c>
      <c r="AH167" s="68" t="n">
        <v>2</v>
      </c>
      <c r="AI167" s="67" t="n">
        <v>0</v>
      </c>
      <c r="AJ167" s="140" t="n">
        <v>1</v>
      </c>
      <c r="AK167" s="140" t="inlineStr">
        <is>
          <t>multisource_integration; internal_validation_only</t>
        </is>
      </c>
      <c r="AL167" s="67" t="n"/>
      <c r="AM167" s="68" t="inlineStr">
        <is>
          <t>RB</t>
        </is>
      </c>
      <c r="AN167" s="68" t="inlineStr">
        <is>
          <t>Tomado completo desde archivo RB según asignación</t>
        </is>
      </c>
      <c r="AO167" s="68" t="n">
        <v>0</v>
      </c>
      <c r="AP167" s="68" t="n">
        <v>0</v>
      </c>
      <c r="AQ167" s="68" t="n">
        <v>0</v>
      </c>
      <c r="AR167" s="68" t="n">
        <v>1</v>
      </c>
      <c r="AS167" s="68" t="n">
        <v>0</v>
      </c>
      <c r="AT167" s="68" t="n">
        <v>0</v>
      </c>
      <c r="AU167" s="68" t="n">
        <v>0</v>
      </c>
      <c r="AV167" s="68" t="n">
        <v>1</v>
      </c>
      <c r="AW167" s="67" t="inlineStr">
        <is>
          <t>finalized_from_available_evidence</t>
        </is>
      </c>
      <c r="AX167" s="68" t="inlineStr">
        <is>
          <t>0 means no reported evidence in title/abstract/notes/coding; it is not proof of true absence.</t>
        </is>
      </c>
    </row>
    <row r="168" ht="28" customHeight="1">
      <c r="A168" s="138" t="n">
        <v>167</v>
      </c>
      <c r="B168" s="138" t="n">
        <v>183</v>
      </c>
      <c r="C168" s="68" t="inlineStr">
        <is>
          <t>Revisor B</t>
        </is>
      </c>
      <c r="D168" s="68" t="n"/>
      <c r="E168" s="138" t="n">
        <v>2021</v>
      </c>
      <c r="F168" s="68" t="inlineStr">
        <is>
          <t>Imagen</t>
        </is>
      </c>
      <c r="G168" s="68" t="inlineStr">
        <is>
          <t>Deep Learning</t>
        </is>
      </c>
      <c r="H168" s="68" t="inlineStr">
        <is>
          <t>https://doi.org/10.1001/jamapediatrics.2021.0530</t>
        </is>
      </c>
      <c r="I168" s="67" t="inlineStr">
        <is>
          <t>Computational Methods to Measure Patterns of Gaze in Toddlers with Autism Spectrum Disorder</t>
        </is>
      </c>
      <c r="J168" s="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s="68" t="inlineStr">
        <is>
          <t>Supervised</t>
        </is>
      </c>
      <c r="L168" s="68" t="inlineStr">
        <is>
          <t>Decision Tree</t>
        </is>
      </c>
      <c r="M168" s="68" t="inlineStr">
        <is>
          <t>Classification (binary/multi-class; incl. ASD vs control)/ multi-class)</t>
        </is>
      </c>
      <c r="N168" s="68" t="inlineStr">
        <is>
          <t>Screening</t>
        </is>
      </c>
      <c r="O168" s="68" t="inlineStr">
        <is>
          <t>high</t>
        </is>
      </c>
      <c r="P168" s="68" t="n">
        <v>0</v>
      </c>
      <c r="Q168" s="68" t="n">
        <v>0</v>
      </c>
      <c r="R168" s="68" t="n">
        <v>1</v>
      </c>
      <c r="S168" s="68" t="n">
        <v>0</v>
      </c>
      <c r="T168" s="68" t="n">
        <v>0</v>
      </c>
      <c r="U168" s="68" t="n">
        <v>0</v>
      </c>
      <c r="V168" s="68" t="n">
        <v>0</v>
      </c>
      <c r="W168" s="68" t="n">
        <v>0</v>
      </c>
      <c r="X168" s="68" t="n">
        <v>0</v>
      </c>
      <c r="Y168" s="68" t="n">
        <v>1</v>
      </c>
      <c r="Z168" s="68" t="n">
        <v>0</v>
      </c>
      <c r="AA168" s="68" t="n">
        <v>1</v>
      </c>
      <c r="AB168" s="140" t="n">
        <v>1</v>
      </c>
      <c r="AC168" s="68" t="n">
        <v>1</v>
      </c>
      <c r="AD168" s="68" t="n">
        <v>1</v>
      </c>
      <c r="AE168" s="68" t="n">
        <v>0</v>
      </c>
      <c r="AF168" s="68" t="n">
        <v>0</v>
      </c>
      <c r="AG168" s="68" t="n">
        <v>0</v>
      </c>
      <c r="AH168" s="68" t="n">
        <v>1</v>
      </c>
      <c r="AI168" s="67" t="n">
        <v>0</v>
      </c>
      <c r="AJ168" s="140" t="n">
        <v>1</v>
      </c>
      <c r="AK168" s="140" t="inlineStr">
        <is>
          <t>external_validation; explainability_or_interpretability; prospective_evaluation</t>
        </is>
      </c>
      <c r="AL168" s="67" t="inlineStr">
        <is>
          <t>No es “diagnóstico” como tal; es una herramienta en visita pediátrica para detectar síntomas tempranos/riesgo usando patrones de mirada.</t>
        </is>
      </c>
      <c r="AM168" s="68" t="inlineStr">
        <is>
          <t>RB</t>
        </is>
      </c>
      <c r="AN168" s="68" t="inlineStr">
        <is>
          <t>Tomado completo desde archivo RB según asignación</t>
        </is>
      </c>
      <c r="AO168" s="68" t="n">
        <v>0</v>
      </c>
      <c r="AP168" s="68" t="n">
        <v>0</v>
      </c>
      <c r="AQ168" s="68" t="n">
        <v>0</v>
      </c>
      <c r="AR168" s="68" t="n">
        <v>0</v>
      </c>
      <c r="AS168" s="68" t="n">
        <v>1</v>
      </c>
      <c r="AT168" s="68" t="n">
        <v>0</v>
      </c>
      <c r="AU168" s="68" t="n">
        <v>1</v>
      </c>
      <c r="AV168" s="68" t="n">
        <v>0</v>
      </c>
      <c r="AW168" s="67" t="inlineStr">
        <is>
          <t>finalized_from_available_evidence</t>
        </is>
      </c>
      <c r="AX168" s="68" t="inlineStr">
        <is>
          <t>0 means no reported evidence in title/abstract/notes/coding; it is not proof of true absence.</t>
        </is>
      </c>
    </row>
    <row r="169" ht="28" customHeight="1">
      <c r="A169" s="138" t="n">
        <v>168</v>
      </c>
      <c r="B169" s="138" t="n">
        <v>184</v>
      </c>
      <c r="C169" s="68" t="inlineStr">
        <is>
          <t>Revisor A</t>
        </is>
      </c>
      <c r="D169" s="68" t="inlineStr">
        <is>
          <t>RA</t>
        </is>
      </c>
      <c r="E169" s="138" t="n">
        <v>2021</v>
      </c>
      <c r="F169" s="68" t="inlineStr">
        <is>
          <t>Imagen</t>
        </is>
      </c>
      <c r="G169" s="68" t="inlineStr">
        <is>
          <t>Machine Learning</t>
        </is>
      </c>
      <c r="H169" s="68" t="inlineStr">
        <is>
          <t>https://doi.org/10.1016/j.bpsc.2020.09.001</t>
        </is>
      </c>
      <c r="I169" s="67" t="inlineStr">
        <is>
          <t>Computerized Assessment of Motor Imitation as a Scalable Method for Distinguishing Children With Autism</t>
        </is>
      </c>
      <c r="J169" s="68"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s="68" t="inlineStr">
        <is>
          <t>Supervised</t>
        </is>
      </c>
      <c r="L169" s="68" t="inlineStr">
        <is>
          <t>Other / Not clear</t>
        </is>
      </c>
      <c r="M169" s="68" t="inlineStr">
        <is>
          <t>Classification (ASD vs control / multi-class)</t>
        </is>
      </c>
      <c r="N169" s="68" t="inlineStr">
        <is>
          <t>Screening</t>
        </is>
      </c>
      <c r="O169" s="68" t="inlineStr">
        <is>
          <t>High</t>
        </is>
      </c>
      <c r="P169" s="68" t="n">
        <v>0</v>
      </c>
      <c r="Q169" s="68" t="n">
        <v>0</v>
      </c>
      <c r="R169" s="68" t="n">
        <v>1</v>
      </c>
      <c r="S169" s="68" t="n">
        <v>0</v>
      </c>
      <c r="T169" s="68" t="n">
        <v>0</v>
      </c>
      <c r="U169" s="68" t="n">
        <v>0</v>
      </c>
      <c r="V169" s="68" t="n">
        <v>0</v>
      </c>
      <c r="W169" s="68" t="n">
        <v>0</v>
      </c>
      <c r="X169" s="68" t="n">
        <v>1</v>
      </c>
      <c r="Y169" s="68" t="n">
        <v>0</v>
      </c>
      <c r="Z169" s="68" t="n">
        <v>0</v>
      </c>
      <c r="AA169" s="68" t="n">
        <v>0</v>
      </c>
      <c r="AB169" s="140" t="n">
        <v>1</v>
      </c>
      <c r="AC169" s="68" t="n">
        <v>0</v>
      </c>
      <c r="AD169" s="68" t="n">
        <v>1</v>
      </c>
      <c r="AE169" s="68" t="n">
        <v>0</v>
      </c>
      <c r="AF169" s="68" t="n">
        <v>0</v>
      </c>
      <c r="AG169" s="68" t="n">
        <v>1</v>
      </c>
      <c r="AH169" s="68" t="n">
        <v>1</v>
      </c>
      <c r="AI169" s="67" t="n"/>
      <c r="AJ169" s="140" t="n"/>
      <c r="AK169" s="140" t="inlineStr">
        <is>
          <t>explainability_or_interpretability</t>
        </is>
      </c>
      <c r="AL169" s="67" t="inlineStr">
        <is>
          <t>Algoritmo principal no explícito o fuera del codebook; Confirmar algoritmo principal en full-text; Se comparan varios modelos; se eligió el principal/mejor reportado</t>
        </is>
      </c>
      <c r="AM169" s="68" t="inlineStr">
        <is>
          <t>RA</t>
        </is>
      </c>
      <c r="AN169" s="68" t="inlineStr">
        <is>
          <t>Tomado completo desde archivo RA según asignación</t>
        </is>
      </c>
      <c r="AO169" s="68" t="n">
        <v>0</v>
      </c>
      <c r="AP169" s="68" t="n">
        <v>0</v>
      </c>
      <c r="AQ169" s="68" t="n">
        <v>0</v>
      </c>
      <c r="AR169" s="68" t="n">
        <v>0</v>
      </c>
      <c r="AS169" s="68" t="n">
        <v>0</v>
      </c>
      <c r="AT169" s="68" t="n">
        <v>1</v>
      </c>
      <c r="AU169" s="68" t="n">
        <v>0</v>
      </c>
      <c r="AV169" s="68" t="n">
        <v>0</v>
      </c>
      <c r="AW169" s="67" t="inlineStr">
        <is>
          <t>finalized_from_available_evidence</t>
        </is>
      </c>
      <c r="AX169" s="68" t="inlineStr">
        <is>
          <t>0 means no reported evidence in title/abstract/notes/coding; it is not proof of true absence.</t>
        </is>
      </c>
    </row>
    <row r="170" ht="28" customHeight="1">
      <c r="A170" s="138" t="n">
        <v>169</v>
      </c>
      <c r="B170" s="138" t="n">
        <v>185</v>
      </c>
      <c r="C170" s="68" t="inlineStr">
        <is>
          <t>Revisor A</t>
        </is>
      </c>
      <c r="D170" s="68" t="inlineStr">
        <is>
          <t>RA</t>
        </is>
      </c>
      <c r="E170" s="138" t="n">
        <v>2025</v>
      </c>
      <c r="F170" s="68" t="inlineStr">
        <is>
          <t>Imagen</t>
        </is>
      </c>
      <c r="G170" s="68" t="inlineStr">
        <is>
          <t>Híbrido</t>
        </is>
      </c>
      <c r="H170" s="68" t="inlineStr">
        <is>
          <t>https://doi.org/10.1016/j.procs.2025.05.032</t>
        </is>
      </c>
      <c r="I170" s="67" t="inlineStr">
        <is>
          <t>Construction of ASD Intervention System Based On Neural Network Model</t>
        </is>
      </c>
      <c r="J170" s="68"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s="68" t="inlineStr">
        <is>
          <t>Supervised</t>
        </is>
      </c>
      <c r="L170" s="68" t="inlineStr">
        <is>
          <t>CNN</t>
        </is>
      </c>
      <c r="M170" s="68" t="inlineStr">
        <is>
          <t>Classification (ASD vs control / multi-class)</t>
        </is>
      </c>
      <c r="N170" s="68" t="inlineStr">
        <is>
          <t>Monitoring/intervention</t>
        </is>
      </c>
      <c r="O170" s="68" t="inlineStr">
        <is>
          <t>High</t>
        </is>
      </c>
      <c r="P170" s="68" t="n">
        <v>0</v>
      </c>
      <c r="Q170" s="68" t="n">
        <v>0</v>
      </c>
      <c r="R170" s="68" t="n">
        <v>1</v>
      </c>
      <c r="S170" s="68" t="n">
        <v>0</v>
      </c>
      <c r="T170" s="68" t="n">
        <v>0</v>
      </c>
      <c r="U170" s="68" t="n">
        <v>0</v>
      </c>
      <c r="V170" s="68" t="n">
        <v>1</v>
      </c>
      <c r="W170" s="68" t="n">
        <v>0</v>
      </c>
      <c r="X170" s="68" t="n">
        <v>0</v>
      </c>
      <c r="Y170" s="68" t="n">
        <v>0</v>
      </c>
      <c r="Z170" s="68" t="n">
        <v>0</v>
      </c>
      <c r="AA170" s="68" t="n">
        <v>1</v>
      </c>
      <c r="AB170" s="140" t="n">
        <v>1</v>
      </c>
      <c r="AC170" s="68" t="n">
        <v>0</v>
      </c>
      <c r="AD170" s="68" t="n">
        <v>0</v>
      </c>
      <c r="AE170" s="68" t="n">
        <v>0</v>
      </c>
      <c r="AF170" s="68" t="n">
        <v>1</v>
      </c>
      <c r="AG170" s="68" t="n">
        <v>0</v>
      </c>
      <c r="AH170" s="68" t="n">
        <v>2</v>
      </c>
      <c r="AI170" s="67" t="inlineStr">
        <is>
          <t>sensor / other</t>
        </is>
      </c>
      <c r="AJ170" s="140" t="n"/>
      <c r="AK170" s="140" t="inlineStr">
        <is>
          <t>multisource_integration</t>
        </is>
      </c>
      <c r="AL170" s="67" t="n"/>
      <c r="AM170" s="68" t="inlineStr">
        <is>
          <t>RA</t>
        </is>
      </c>
      <c r="AN170" s="68" t="inlineStr">
        <is>
          <t>Tomado completo desde archivo RA según asignación</t>
        </is>
      </c>
      <c r="AO170" s="68" t="n">
        <v>0</v>
      </c>
      <c r="AP170" s="68" t="n">
        <v>0</v>
      </c>
      <c r="AQ170" s="68" t="n">
        <v>0</v>
      </c>
      <c r="AR170" s="68" t="n">
        <v>0</v>
      </c>
      <c r="AS170" s="68" t="n">
        <v>0</v>
      </c>
      <c r="AT170" s="68" t="n">
        <v>0</v>
      </c>
      <c r="AU170" s="68" t="n">
        <v>0</v>
      </c>
      <c r="AV170" s="68" t="n">
        <v>1</v>
      </c>
      <c r="AW170" s="67" t="inlineStr">
        <is>
          <t>finalized_from_available_evidence</t>
        </is>
      </c>
      <c r="AX170" s="68" t="inlineStr">
        <is>
          <t>0 means no reported evidence in title/abstract/notes/coding; it is not proof of true absence.</t>
        </is>
      </c>
    </row>
    <row r="171" ht="28" customHeight="1">
      <c r="A171" s="138" t="n">
        <v>170</v>
      </c>
      <c r="B171" s="138" t="n">
        <v>186</v>
      </c>
      <c r="C171" s="68" t="inlineStr">
        <is>
          <t>Revisor A</t>
        </is>
      </c>
      <c r="D171" s="68" t="inlineStr">
        <is>
          <t>RA</t>
        </is>
      </c>
      <c r="E171" s="138" t="n">
        <v>2024</v>
      </c>
      <c r="F171" s="68" t="inlineStr">
        <is>
          <t>Señales fisiológicas</t>
        </is>
      </c>
      <c r="G171" s="68" t="inlineStr">
        <is>
          <t>Deep Learning</t>
        </is>
      </c>
      <c r="H171" s="68" t="inlineStr">
        <is>
          <t>https://doi.org/10.1016/j.jneumeth.2024.110100</t>
        </is>
      </c>
      <c r="I171" s="67" t="inlineStr">
        <is>
          <t>Decoding Autism: Uncovering patterns in brain connectivity through sparsity analysis with rs-fMRI data</t>
        </is>
      </c>
      <c r="J171" s="68"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s="68" t="inlineStr">
        <is>
          <t>Supervised</t>
        </is>
      </c>
      <c r="L171" s="68" t="inlineStr">
        <is>
          <t>CNN</t>
        </is>
      </c>
      <c r="M171" s="68" t="inlineStr">
        <is>
          <t>Classification (ASD vs control / multi-class)</t>
        </is>
      </c>
      <c r="N171" s="68" t="inlineStr">
        <is>
          <t>Diagnosis</t>
        </is>
      </c>
      <c r="O171" s="68" t="inlineStr">
        <is>
          <t>High</t>
        </is>
      </c>
      <c r="P171" s="68" t="n">
        <v>1</v>
      </c>
      <c r="Q171" s="68" t="n">
        <v>0</v>
      </c>
      <c r="R171" s="68" t="n">
        <v>0</v>
      </c>
      <c r="S171" s="68" t="n">
        <v>0</v>
      </c>
      <c r="T171" s="68" t="n">
        <v>0</v>
      </c>
      <c r="U171" s="68" t="n">
        <v>0</v>
      </c>
      <c r="V171" s="68" t="n">
        <v>0</v>
      </c>
      <c r="W171" s="68" t="n">
        <v>0</v>
      </c>
      <c r="X171" s="68" t="n">
        <v>0</v>
      </c>
      <c r="Y171" s="68" t="n">
        <v>1</v>
      </c>
      <c r="Z171" s="68" t="n">
        <v>0</v>
      </c>
      <c r="AA171" s="68" t="n">
        <v>0</v>
      </c>
      <c r="AB171" s="140" t="n">
        <v>1</v>
      </c>
      <c r="AC171" s="68" t="n">
        <v>0</v>
      </c>
      <c r="AD171" s="68" t="n">
        <v>0</v>
      </c>
      <c r="AE171" s="68" t="n">
        <v>0</v>
      </c>
      <c r="AF171" s="68" t="n">
        <v>0</v>
      </c>
      <c r="AG171" s="68" t="n">
        <v>1</v>
      </c>
      <c r="AH171" s="68" t="n">
        <v>1</v>
      </c>
      <c r="AI171" s="67" t="n"/>
      <c r="AJ171" s="140" t="n"/>
      <c r="AK171" s="140" t="inlineStr">
        <is>
          <t>none_reported</t>
        </is>
      </c>
      <c r="AL171" s="67" t="inlineStr">
        <is>
          <t>Algoritmo principal no explícito o fuera del codebook; Confirmar algoritmo principal en full-text; Se comparan varios modelos; se eligió el principal/mejor reportado</t>
        </is>
      </c>
      <c r="AM171" s="68" t="inlineStr">
        <is>
          <t>RA</t>
        </is>
      </c>
      <c r="AN171" s="68" t="inlineStr">
        <is>
          <t>Tomado completo desde archivo RA según asignación</t>
        </is>
      </c>
      <c r="AO171" s="68" t="n">
        <v>0</v>
      </c>
      <c r="AP171" s="68" t="n">
        <v>0</v>
      </c>
      <c r="AQ171" s="68" t="n">
        <v>0</v>
      </c>
      <c r="AR171" s="68" t="n">
        <v>0</v>
      </c>
      <c r="AS171" s="68" t="n">
        <v>0</v>
      </c>
      <c r="AT171" s="68" t="n">
        <v>0</v>
      </c>
      <c r="AU171" s="68" t="n">
        <v>0</v>
      </c>
      <c r="AV171" s="68" t="n">
        <v>0</v>
      </c>
      <c r="AW171" s="67" t="inlineStr">
        <is>
          <t>finalized_from_available_evidence</t>
        </is>
      </c>
      <c r="AX171" s="68" t="inlineStr">
        <is>
          <t>0 means no reported evidence in title/abstract/notes/coding; it is not proof of true absence.</t>
        </is>
      </c>
    </row>
    <row r="172" ht="28" customHeight="1">
      <c r="A172" s="138" t="n">
        <v>171</v>
      </c>
      <c r="B172" s="138" t="n">
        <v>187</v>
      </c>
      <c r="C172" s="68" t="inlineStr">
        <is>
          <t>Revisor B</t>
        </is>
      </c>
      <c r="D172" s="68" t="n"/>
      <c r="E172" s="138" t="n">
        <v>2025</v>
      </c>
      <c r="F172" s="68" t="inlineStr">
        <is>
          <t>Imagen</t>
        </is>
      </c>
      <c r="G172" s="68" t="inlineStr">
        <is>
          <t>Híbrido</t>
        </is>
      </c>
      <c r="H172" s="68" t="inlineStr">
        <is>
          <t>https://doi.org/10.1109/THMS.2025.3526957</t>
        </is>
      </c>
      <c r="I172" s="67" t="inlineStr">
        <is>
          <t>Deep Radiomics for Autism Diagnosis and Age Prediction</t>
        </is>
      </c>
      <c r="J172" s="6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s="68" t="inlineStr">
        <is>
          <t>Supervised</t>
        </is>
      </c>
      <c r="L172" s="68" t="inlineStr">
        <is>
          <t>Random Forest</t>
        </is>
      </c>
      <c r="M172" s="68" t="inlineStr">
        <is>
          <t>Classification (binary/multi-class; incl. ASD vs control)/ multi-class)</t>
        </is>
      </c>
      <c r="N172" s="68" t="inlineStr">
        <is>
          <t>diagnosis</t>
        </is>
      </c>
      <c r="O172" s="68" t="inlineStr">
        <is>
          <t>high</t>
        </is>
      </c>
      <c r="P172" s="68" t="n">
        <v>0</v>
      </c>
      <c r="Q172" s="68" t="n">
        <v>0</v>
      </c>
      <c r="R172" s="68" t="n">
        <v>0</v>
      </c>
      <c r="S172" s="68" t="n">
        <v>1</v>
      </c>
      <c r="T172" s="68" t="n">
        <v>0</v>
      </c>
      <c r="U172" s="68" t="n">
        <v>0</v>
      </c>
      <c r="V172" s="68" t="n">
        <v>0</v>
      </c>
      <c r="W172" s="68" t="n">
        <v>0</v>
      </c>
      <c r="X172" s="68" t="n">
        <v>0</v>
      </c>
      <c r="Y172" s="68" t="n">
        <v>1</v>
      </c>
      <c r="Z172" s="68" t="n">
        <v>0</v>
      </c>
      <c r="AA172" s="68" t="n">
        <v>0</v>
      </c>
      <c r="AB172" s="140" t="n">
        <v>1</v>
      </c>
      <c r="AC172" s="68" t="n">
        <v>0</v>
      </c>
      <c r="AD172" s="68" t="n">
        <v>1</v>
      </c>
      <c r="AE172" s="68" t="n">
        <v>1</v>
      </c>
      <c r="AF172" s="68" t="n">
        <v>0</v>
      </c>
      <c r="AG172" s="68" t="n">
        <v>0</v>
      </c>
      <c r="AH172" s="68" t="n">
        <v>1</v>
      </c>
      <c r="AI172" s="67" t="n">
        <v>0</v>
      </c>
      <c r="AJ172" s="140" t="n">
        <v>0</v>
      </c>
      <c r="AK172" s="140" t="inlineStr">
        <is>
          <t>explainability_or_interpretability; cross_site_robustness; multisite_dataset_broad; internal_validation_only</t>
        </is>
      </c>
      <c r="AL172" s="67" t="n"/>
      <c r="AM172" s="68" t="inlineStr">
        <is>
          <t>RB</t>
        </is>
      </c>
      <c r="AN172" s="68" t="inlineStr">
        <is>
          <t>Tomado completo desde archivo RB según asignación</t>
        </is>
      </c>
      <c r="AO172" s="68" t="n">
        <v>0</v>
      </c>
      <c r="AP172" s="68" t="n">
        <v>1</v>
      </c>
      <c r="AQ172" s="68" t="n">
        <v>1</v>
      </c>
      <c r="AR172" s="68" t="n">
        <v>1</v>
      </c>
      <c r="AS172" s="68" t="n">
        <v>0</v>
      </c>
      <c r="AT172" s="68" t="n">
        <v>0</v>
      </c>
      <c r="AU172" s="68" t="n">
        <v>1</v>
      </c>
      <c r="AV172" s="68" t="n">
        <v>0</v>
      </c>
      <c r="AW172" s="67" t="inlineStr">
        <is>
          <t>finalized_from_available_evidence</t>
        </is>
      </c>
      <c r="AX172" s="68" t="inlineStr">
        <is>
          <t>0 means no reported evidence in title/abstract/notes/coding; it is not proof of true absence.</t>
        </is>
      </c>
    </row>
    <row r="173" ht="28" customHeight="1">
      <c r="A173" s="138" t="n">
        <v>172</v>
      </c>
      <c r="B173" s="138" t="n">
        <v>188</v>
      </c>
      <c r="C173" s="68" t="inlineStr">
        <is>
          <t>Revisor A</t>
        </is>
      </c>
      <c r="D173" s="68" t="inlineStr">
        <is>
          <t>RA</t>
        </is>
      </c>
      <c r="E173" s="138" t="n">
        <v>2020</v>
      </c>
      <c r="F173" s="68" t="inlineStr">
        <is>
          <t>Audio · Voz</t>
        </is>
      </c>
      <c r="G173" s="68" t="inlineStr">
        <is>
          <t>Deep Learning</t>
        </is>
      </c>
      <c r="H173" s="68" t="inlineStr">
        <is>
          <t>https://doi.org/10.3390/s20236762</t>
        </is>
      </c>
      <c r="I173" s="67" t="inlineStr">
        <is>
          <t>Deep-learning-based detection of infants with autism spectrum disorder using auto-encoder feature representation</t>
        </is>
      </c>
      <c r="J173" s="68"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s="68" t="inlineStr">
        <is>
          <t>Supervised</t>
        </is>
      </c>
      <c r="L173" s="68" t="inlineStr">
        <is>
          <t>Autoencoder</t>
        </is>
      </c>
      <c r="M173" s="68" t="inlineStr">
        <is>
          <t>Classification (ASD vs control / multi-class)</t>
        </is>
      </c>
      <c r="N173" s="68" t="inlineStr">
        <is>
          <t>Screening</t>
        </is>
      </c>
      <c r="O173" s="68" t="inlineStr">
        <is>
          <t>High</t>
        </is>
      </c>
      <c r="P173" s="68" t="n">
        <v>0</v>
      </c>
      <c r="Q173" s="68" t="n">
        <v>0</v>
      </c>
      <c r="R173" s="68" t="n">
        <v>0</v>
      </c>
      <c r="S173" s="68" t="n">
        <v>1</v>
      </c>
      <c r="T173" s="68" t="n">
        <v>0</v>
      </c>
      <c r="U173" s="68" t="n">
        <v>0</v>
      </c>
      <c r="V173" s="68" t="n">
        <v>0</v>
      </c>
      <c r="W173" s="68" t="n">
        <v>0</v>
      </c>
      <c r="X173" s="68" t="n">
        <v>1</v>
      </c>
      <c r="Y173" s="68" t="n">
        <v>0</v>
      </c>
      <c r="Z173" s="68" t="n">
        <v>0</v>
      </c>
      <c r="AA173" s="68" t="n">
        <v>0</v>
      </c>
      <c r="AB173" s="140" t="n">
        <v>1</v>
      </c>
      <c r="AC173" s="68" t="n">
        <v>0</v>
      </c>
      <c r="AD173" s="68" t="n">
        <v>0</v>
      </c>
      <c r="AE173" s="68" t="n">
        <v>0</v>
      </c>
      <c r="AF173" s="68" t="n">
        <v>0</v>
      </c>
      <c r="AG173" s="68" t="n">
        <v>1</v>
      </c>
      <c r="AH173" s="68" t="n">
        <v>1</v>
      </c>
      <c r="AI173" s="67" t="n"/>
      <c r="AJ173" s="140" t="n"/>
      <c r="AK173" s="140" t="inlineStr">
        <is>
          <t>none_reported</t>
        </is>
      </c>
      <c r="AL173" s="67" t="inlineStr">
        <is>
          <t>Autoencoder para detección en infantes; confirmar fuente de datos exacta (no totalmente explícita en el abstract).</t>
        </is>
      </c>
      <c r="AM173" s="68" t="inlineStr">
        <is>
          <t>RA</t>
        </is>
      </c>
      <c r="AN173" s="68" t="inlineStr">
        <is>
          <t>Tomado completo desde archivo RA según asignación</t>
        </is>
      </c>
      <c r="AO173" s="68" t="n">
        <v>0</v>
      </c>
      <c r="AP173" s="68" t="n">
        <v>0</v>
      </c>
      <c r="AQ173" s="68" t="n">
        <v>0</v>
      </c>
      <c r="AR173" s="68" t="n">
        <v>0</v>
      </c>
      <c r="AS173" s="68" t="n">
        <v>0</v>
      </c>
      <c r="AT173" s="68" t="n">
        <v>0</v>
      </c>
      <c r="AU173" s="68" t="n">
        <v>0</v>
      </c>
      <c r="AV173" s="68" t="n">
        <v>0</v>
      </c>
      <c r="AW173" s="67" t="inlineStr">
        <is>
          <t>finalized_from_available_evidence</t>
        </is>
      </c>
      <c r="AX173" s="68" t="inlineStr">
        <is>
          <t>0 means no reported evidence in title/abstract/notes/coding; it is not proof of true absence.</t>
        </is>
      </c>
    </row>
    <row r="174" ht="28" customHeight="1">
      <c r="A174" s="138" t="n">
        <v>173</v>
      </c>
      <c r="B174" s="138" t="n">
        <v>189</v>
      </c>
      <c r="C174" s="68" t="inlineStr">
        <is>
          <t>Revisor A</t>
        </is>
      </c>
      <c r="D174" s="68" t="inlineStr">
        <is>
          <t>RA</t>
        </is>
      </c>
      <c r="E174" s="138" t="n">
        <v>2024</v>
      </c>
      <c r="F174" s="68" t="inlineStr">
        <is>
          <t>Imagen</t>
        </is>
      </c>
      <c r="G174" s="68" t="inlineStr">
        <is>
          <t>Híbrido</t>
        </is>
      </c>
      <c r="H174" s="68" t="inlineStr">
        <is>
          <t>https://doi.org/10.1016/j.jad.2024.04.049</t>
        </is>
      </c>
      <c r="I174" s="67" t="inlineStr">
        <is>
          <t>Early identification of autism spectrum disorder based on machine learning with eye-tracking data</t>
        </is>
      </c>
      <c r="J174" s="68"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s="68" t="inlineStr">
        <is>
          <t>Supervised</t>
        </is>
      </c>
      <c r="L174" s="68" t="inlineStr">
        <is>
          <t>Random Forest</t>
        </is>
      </c>
      <c r="M174" s="68" t="inlineStr">
        <is>
          <t>Classification (ASD vs control / multi-class)</t>
        </is>
      </c>
      <c r="N174" s="68" t="inlineStr">
        <is>
          <t>Screening</t>
        </is>
      </c>
      <c r="O174" s="68" t="inlineStr">
        <is>
          <t>High</t>
        </is>
      </c>
      <c r="P174" s="68" t="n">
        <v>0</v>
      </c>
      <c r="Q174" s="68" t="n">
        <v>0</v>
      </c>
      <c r="R174" s="68" t="n">
        <v>1</v>
      </c>
      <c r="S174" s="68" t="n">
        <v>0</v>
      </c>
      <c r="T174" s="68" t="n">
        <v>0</v>
      </c>
      <c r="U174" s="68" t="n">
        <v>0</v>
      </c>
      <c r="V174" s="68" t="n">
        <v>0</v>
      </c>
      <c r="W174" s="68" t="n">
        <v>0</v>
      </c>
      <c r="X174" s="68" t="n">
        <v>1</v>
      </c>
      <c r="Y174" s="68" t="n">
        <v>0</v>
      </c>
      <c r="Z174" s="68" t="n">
        <v>0</v>
      </c>
      <c r="AA174" s="68" t="n">
        <v>0</v>
      </c>
      <c r="AB174" s="140" t="n">
        <v>1</v>
      </c>
      <c r="AC174" s="68" t="n">
        <v>1</v>
      </c>
      <c r="AD174" s="68" t="n">
        <v>1</v>
      </c>
      <c r="AE174" s="68" t="n">
        <v>0</v>
      </c>
      <c r="AF174" s="68" t="n">
        <v>0</v>
      </c>
      <c r="AG174" s="68" t="n">
        <v>0</v>
      </c>
      <c r="AH174" s="68" t="n">
        <v>1</v>
      </c>
      <c r="AI174" s="67" t="n"/>
      <c r="AJ174" s="140" t="n"/>
      <c r="AK174" s="140" t="inlineStr">
        <is>
          <t>external_validation; explainability_or_interpretability; prospective_evaluation</t>
        </is>
      </c>
      <c r="AL174" s="67" t="inlineStr">
        <is>
          <t>Se comparan varios modelos; se eligió el principal/mejor reportado</t>
        </is>
      </c>
      <c r="AM174" s="68" t="inlineStr">
        <is>
          <t>RA</t>
        </is>
      </c>
      <c r="AN174" s="68" t="inlineStr">
        <is>
          <t>Tomado completo desde archivo RA según asignación</t>
        </is>
      </c>
      <c r="AO174" s="68" t="n">
        <v>0</v>
      </c>
      <c r="AP174" s="68" t="n">
        <v>0</v>
      </c>
      <c r="AQ174" s="68" t="n">
        <v>0</v>
      </c>
      <c r="AR174" s="68" t="n">
        <v>0</v>
      </c>
      <c r="AS174" s="68" t="n">
        <v>1</v>
      </c>
      <c r="AT174" s="68" t="n">
        <v>1</v>
      </c>
      <c r="AU174" s="68" t="n">
        <v>0</v>
      </c>
      <c r="AV174" s="68" t="n">
        <v>0</v>
      </c>
      <c r="AW174" s="67" t="inlineStr">
        <is>
          <t>finalized_from_available_evidence</t>
        </is>
      </c>
      <c r="AX174" s="68" t="inlineStr">
        <is>
          <t>0 means no reported evidence in title/abstract/notes/coding; it is not proof of true absence.</t>
        </is>
      </c>
    </row>
    <row r="175" ht="28" customHeight="1">
      <c r="A175" s="138" t="n">
        <v>174</v>
      </c>
      <c r="B175" s="138" t="n">
        <v>190</v>
      </c>
      <c r="C175" s="68" t="inlineStr">
        <is>
          <t>Revisor B</t>
        </is>
      </c>
      <c r="D175" s="68" t="n"/>
      <c r="E175" s="138" t="n">
        <v>2019</v>
      </c>
      <c r="F175" s="68" t="inlineStr">
        <is>
          <t>No especificado</t>
        </is>
      </c>
      <c r="G175" s="68" t="inlineStr">
        <is>
          <t>Deep Learning</t>
        </is>
      </c>
      <c r="H175" s="68" t="inlineStr">
        <is>
          <t>https://doi.org/10.1038/s41398-019-0631-2</t>
        </is>
      </c>
      <c r="I175" s="67" t="inlineStr">
        <is>
          <t>Examining overlap and homogeneity in ASD, ADHD, and OCD: a data-driven, diagnosis-agnostic approach</t>
        </is>
      </c>
      <c r="J175" s="68"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s="68" t="inlineStr">
        <is>
          <t>Unsupervised</t>
        </is>
      </c>
      <c r="L175" s="68" t="inlineStr">
        <is>
          <t>Clustering (k-means / GMM / ...)</t>
        </is>
      </c>
      <c r="M175" s="68" t="inlineStr">
        <is>
          <t>Clustering / subtyping</t>
        </is>
      </c>
      <c r="N175" s="68" t="inlineStr">
        <is>
          <t>diagnosis</t>
        </is>
      </c>
      <c r="O175" s="68" t="inlineStr">
        <is>
          <t>high</t>
        </is>
      </c>
      <c r="P175" s="68" t="n">
        <v>1</v>
      </c>
      <c r="Q175" s="68" t="n">
        <v>0</v>
      </c>
      <c r="R175" s="68" t="n">
        <v>0</v>
      </c>
      <c r="S175" s="68" t="n">
        <v>0</v>
      </c>
      <c r="T175" s="68" t="n">
        <v>1</v>
      </c>
      <c r="U175" s="68" t="n">
        <v>0</v>
      </c>
      <c r="V175" s="68" t="n">
        <v>0</v>
      </c>
      <c r="W175" s="68" t="n">
        <v>0</v>
      </c>
      <c r="X175" s="68" t="n">
        <v>0</v>
      </c>
      <c r="Y175" s="68" t="n">
        <v>1</v>
      </c>
      <c r="Z175" s="68" t="n">
        <v>0</v>
      </c>
      <c r="AA175" s="68" t="n">
        <v>0</v>
      </c>
      <c r="AB175" s="140" t="n">
        <v>0</v>
      </c>
      <c r="AC175" s="68" t="n">
        <v>0</v>
      </c>
      <c r="AD175" s="68" t="n">
        <v>1</v>
      </c>
      <c r="AE175" s="68" t="n">
        <v>0</v>
      </c>
      <c r="AF175" s="68" t="n">
        <v>1</v>
      </c>
      <c r="AG175" s="68" t="n">
        <v>0</v>
      </c>
      <c r="AH175" s="68" t="n">
        <v>2</v>
      </c>
      <c r="AI175" s="67" t="n">
        <v>0</v>
      </c>
      <c r="AJ175" s="140" t="n">
        <v>0</v>
      </c>
      <c r="AK175" s="140" t="inlineStr">
        <is>
          <t>explainability_or_interpretability; multisource_integration; multisite_dataset_broad</t>
        </is>
      </c>
      <c r="AL175" s="67" t="inlineStr">
        <is>
          <t>Bagged-multiview clustering (bagging + spectral clustering)</t>
        </is>
      </c>
      <c r="AM175" s="68" t="inlineStr">
        <is>
          <t>RB</t>
        </is>
      </c>
      <c r="AN175" s="68" t="inlineStr">
        <is>
          <t>Tomado completo desde archivo RB según asignación</t>
        </is>
      </c>
      <c r="AO175" s="68" t="n">
        <v>0</v>
      </c>
      <c r="AP175" s="68" t="n">
        <v>0</v>
      </c>
      <c r="AQ175" s="68" t="n">
        <v>1</v>
      </c>
      <c r="AR175" s="68" t="n">
        <v>0</v>
      </c>
      <c r="AS175" s="68" t="n">
        <v>0</v>
      </c>
      <c r="AT175" s="68" t="n">
        <v>0</v>
      </c>
      <c r="AU175" s="68" t="n">
        <v>1</v>
      </c>
      <c r="AV175" s="68" t="n">
        <v>1</v>
      </c>
      <c r="AW175" s="67" t="inlineStr">
        <is>
          <t>finalized_from_available_evidence</t>
        </is>
      </c>
      <c r="AX175" s="68" t="inlineStr">
        <is>
          <t>0 means no reported evidence in title/abstract/notes/coding; it is not proof of true absence.</t>
        </is>
      </c>
    </row>
    <row r="176" ht="28" customHeight="1">
      <c r="A176" s="138" t="n">
        <v>175</v>
      </c>
      <c r="B176" s="138" t="n">
        <v>191</v>
      </c>
      <c r="C176" s="68" t="inlineStr">
        <is>
          <t>Revisor B</t>
        </is>
      </c>
      <c r="D176" s="68" t="n"/>
      <c r="E176" s="138" t="n">
        <v>2021</v>
      </c>
      <c r="F176" s="68" t="inlineStr">
        <is>
          <t>Señales fisiológicas</t>
        </is>
      </c>
      <c r="G176" s="68" t="inlineStr">
        <is>
          <t>Híbrido</t>
        </is>
      </c>
      <c r="H176" s="68" t="inlineStr">
        <is>
          <t>https://doi.org/10.1016/B978-0-12-822822-7.00004-1</t>
        </is>
      </c>
      <c r="I176" s="67" t="inlineStr">
        <is>
          <t>Explainable and scalable machine learning algorithms for detection of autism spectrum disorder using fMRI data</t>
        </is>
      </c>
      <c r="J176" s="68"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s="68" t="n"/>
      <c r="L176" s="68" t="n"/>
      <c r="M176" s="68" t="inlineStr">
        <is>
          <t>Classification / diagnostic support</t>
        </is>
      </c>
      <c r="N176" s="68" t="inlineStr">
        <is>
          <t>Diagnosis</t>
        </is>
      </c>
      <c r="O176" s="68" t="n"/>
      <c r="P176" s="68" t="n"/>
      <c r="Q176" s="68" t="n"/>
      <c r="R176" s="68" t="n"/>
      <c r="S176" s="68" t="n"/>
      <c r="T176" s="68" t="n"/>
      <c r="U176" s="68" t="n"/>
      <c r="V176" s="68" t="n"/>
      <c r="W176" s="68" t="n">
        <v>0</v>
      </c>
      <c r="X176" s="68" t="n">
        <v>0</v>
      </c>
      <c r="Y176" s="68" t="n">
        <v>1</v>
      </c>
      <c r="Z176" s="68" t="n">
        <v>0</v>
      </c>
      <c r="AA176" s="68" t="n">
        <v>0</v>
      </c>
      <c r="AB176" s="140" t="n">
        <v>1</v>
      </c>
      <c r="AC176" s="68" t="n">
        <v>0</v>
      </c>
      <c r="AD176" s="68" t="n">
        <v>1</v>
      </c>
      <c r="AE176" s="68" t="n">
        <v>0</v>
      </c>
      <c r="AF176" s="68" t="n">
        <v>0</v>
      </c>
      <c r="AG176" s="68" t="n"/>
      <c r="AH176" s="68" t="n"/>
      <c r="AI176" s="67" t="n"/>
      <c r="AJ176" s="140" t="n">
        <v>1</v>
      </c>
      <c r="AK176" s="140" t="inlineStr">
        <is>
          <t>explainability_or_interpretability</t>
        </is>
      </c>
      <c r="AL176" s="67" t="inlineStr">
        <is>
          <t>Título/abstract con señal explícita de explainable; estrategia híbrida/integrativa.</t>
        </is>
      </c>
      <c r="AM176" s="68" t="inlineStr">
        <is>
          <t>RA_fallback</t>
        </is>
      </c>
      <c r="AN176" s="68" t="inlineStr">
        <is>
          <t>Fallback a RA porque el ID no está en RB</t>
        </is>
      </c>
      <c r="AO176" s="68" t="n">
        <v>1</v>
      </c>
      <c r="AP176" s="68" t="n">
        <v>0</v>
      </c>
      <c r="AQ176" s="68" t="n">
        <v>0</v>
      </c>
      <c r="AR176" s="68" t="n">
        <v>0</v>
      </c>
      <c r="AS176" s="68" t="n">
        <v>0</v>
      </c>
      <c r="AT176" s="68" t="n">
        <v>1</v>
      </c>
      <c r="AU176" s="68" t="n">
        <v>0</v>
      </c>
      <c r="AV176" s="68" t="n">
        <v>0</v>
      </c>
      <c r="AW176" s="67" t="inlineStr">
        <is>
          <t>finalized_from_available_evidence</t>
        </is>
      </c>
      <c r="AX176" s="68" t="inlineStr">
        <is>
          <t>0 means no reported evidence in title/abstract/notes/coding; it is not proof of true absence.</t>
        </is>
      </c>
    </row>
    <row r="177" ht="28" customHeight="1">
      <c r="A177" s="138" t="n">
        <v>176</v>
      </c>
      <c r="B177" s="138" t="n">
        <v>193</v>
      </c>
      <c r="C177" s="68" t="inlineStr">
        <is>
          <t>Revisor B</t>
        </is>
      </c>
      <c r="D177" s="68" t="n"/>
      <c r="E177" s="138" t="n">
        <v>2022</v>
      </c>
      <c r="F177" s="68" t="inlineStr">
        <is>
          <t>No especificado</t>
        </is>
      </c>
      <c r="G177" s="68" t="inlineStr">
        <is>
          <t>Machine Learning</t>
        </is>
      </c>
      <c r="H177" s="68" t="inlineStr">
        <is>
          <t>https://doi.org/10.1007/978-3-031-06242-1_27</t>
        </is>
      </c>
      <c r="I177" s="67" t="inlineStr">
        <is>
          <t>Feasibility Study of\&amp;#xa0;a\&amp;#xa0;ML-Based ASD Monitoring System</t>
        </is>
      </c>
      <c r="J177" s="68"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s="68" t="n"/>
      <c r="L177" s="68" t="n"/>
      <c r="M177" s="68" t="inlineStr">
        <is>
          <t>Not clear</t>
        </is>
      </c>
      <c r="N177" s="68" t="inlineStr">
        <is>
          <t>Monitoring/intervention</t>
        </is>
      </c>
      <c r="O177" s="68" t="inlineStr">
        <is>
          <t>high</t>
        </is>
      </c>
      <c r="P177" s="68" t="n">
        <v>0</v>
      </c>
      <c r="Q177" s="68" t="n">
        <v>0</v>
      </c>
      <c r="R177" s="68" t="n">
        <v>1</v>
      </c>
      <c r="S177" s="68" t="n">
        <v>0</v>
      </c>
      <c r="T177" s="68" t="n">
        <v>1</v>
      </c>
      <c r="U177" s="68" t="n">
        <v>0</v>
      </c>
      <c r="V177" s="68" t="n">
        <v>0</v>
      </c>
      <c r="W177" s="68" t="n">
        <v>0</v>
      </c>
      <c r="X177" s="68" t="n">
        <v>0</v>
      </c>
      <c r="Y177" s="68" t="n">
        <v>1</v>
      </c>
      <c r="Z177" s="68" t="n">
        <v>1</v>
      </c>
      <c r="AA177" s="68" t="n">
        <v>0</v>
      </c>
      <c r="AB177" s="140" t="n">
        <v>1</v>
      </c>
      <c r="AC177" s="68" t="n">
        <v>0</v>
      </c>
      <c r="AD177" s="68" t="n">
        <v>0</v>
      </c>
      <c r="AE177" s="68" t="n">
        <v>0</v>
      </c>
      <c r="AF177" s="68" t="n">
        <v>1</v>
      </c>
      <c r="AG177" s="68" t="n">
        <v>0</v>
      </c>
      <c r="AH177" s="68" t="n">
        <v>2</v>
      </c>
      <c r="AI177" s="67" t="n">
        <v>0</v>
      </c>
      <c r="AJ177" s="140" t="n">
        <v>0</v>
      </c>
      <c r="AK177" s="140" t="inlineStr">
        <is>
          <t>multisource_integration</t>
        </is>
      </c>
      <c r="AL177" s="67" t="n"/>
      <c r="AM177" s="68" t="inlineStr">
        <is>
          <t>RB</t>
        </is>
      </c>
      <c r="AN177" s="68" t="inlineStr">
        <is>
          <t>Tomado completo desde archivo RB según asignación</t>
        </is>
      </c>
      <c r="AO177" s="68" t="n">
        <v>0</v>
      </c>
      <c r="AP177" s="68" t="n">
        <v>0</v>
      </c>
      <c r="AQ177" s="68" t="n">
        <v>0</v>
      </c>
      <c r="AR177" s="68" t="n">
        <v>0</v>
      </c>
      <c r="AS177" s="68" t="n">
        <v>0</v>
      </c>
      <c r="AT177" s="68" t="n">
        <v>0</v>
      </c>
      <c r="AU177" s="68" t="n">
        <v>0</v>
      </c>
      <c r="AV177" s="68" t="n">
        <v>1</v>
      </c>
      <c r="AW177" s="67" t="inlineStr">
        <is>
          <t>finalized_from_available_evidence</t>
        </is>
      </c>
      <c r="AX177" s="68" t="inlineStr">
        <is>
          <t>0 means no reported evidence in title/abstract/notes/coding; it is not proof of true absence.</t>
        </is>
      </c>
    </row>
    <row r="178" ht="28" customHeight="1">
      <c r="A178" s="138" t="n">
        <v>177</v>
      </c>
      <c r="B178" s="138" t="n">
        <v>194</v>
      </c>
      <c r="C178" s="68" t="inlineStr">
        <is>
          <t>Revisor B</t>
        </is>
      </c>
      <c r="D178" s="68" t="n"/>
      <c r="E178" s="138" t="n">
        <v>2020</v>
      </c>
      <c r="F178" s="68" t="inlineStr">
        <is>
          <t>Imagen</t>
        </is>
      </c>
      <c r="G178" s="68" t="inlineStr">
        <is>
          <t>Machine Learning</t>
        </is>
      </c>
      <c r="H178" s="68" t="inlineStr">
        <is>
          <t>https://doi.org/10.1038/s41598-020-76874-w</t>
        </is>
      </c>
      <c r="I178" s="67" t="inlineStr">
        <is>
          <t>Feature replacement methods enable reliable home video analysis for machine learning detection of autism</t>
        </is>
      </c>
      <c r="J178" s="6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s="68" t="inlineStr">
        <is>
          <t>Supervised</t>
        </is>
      </c>
      <c r="L178" s="68" t="inlineStr">
        <is>
          <t>Logistic Regression</t>
        </is>
      </c>
      <c r="M178" s="68" t="inlineStr">
        <is>
          <t>Classification (ASD vs control / multi-class)</t>
        </is>
      </c>
      <c r="N178" s="68" t="inlineStr">
        <is>
          <t>diagnosis</t>
        </is>
      </c>
      <c r="O178" s="68" t="inlineStr">
        <is>
          <t>medium</t>
        </is>
      </c>
      <c r="P178" s="68" t="n">
        <v>0</v>
      </c>
      <c r="Q178" s="68" t="n">
        <v>0</v>
      </c>
      <c r="R178" s="68" t="n">
        <v>0</v>
      </c>
      <c r="S178" s="68" t="n">
        <v>0</v>
      </c>
      <c r="T178" s="68" t="n">
        <v>0</v>
      </c>
      <c r="U178" s="68" t="n">
        <v>0</v>
      </c>
      <c r="V178" s="68" t="n">
        <v>0</v>
      </c>
      <c r="W178" s="68" t="n">
        <v>0</v>
      </c>
      <c r="X178" s="68" t="n">
        <v>0</v>
      </c>
      <c r="Y178" s="68" t="n">
        <v>1</v>
      </c>
      <c r="Z178" s="68" t="n">
        <v>0</v>
      </c>
      <c r="AA178" s="68" t="n">
        <v>1</v>
      </c>
      <c r="AB178" s="140" t="n">
        <v>1</v>
      </c>
      <c r="AC178" s="68" t="n">
        <v>1</v>
      </c>
      <c r="AD178" s="68" t="n">
        <v>0</v>
      </c>
      <c r="AE178" s="68" t="n">
        <v>0</v>
      </c>
      <c r="AF178" s="68" t="n">
        <v>0</v>
      </c>
      <c r="AG178" s="68" t="n">
        <v>1</v>
      </c>
      <c r="AH178" s="68" t="n">
        <v>0</v>
      </c>
      <c r="AI178" s="67" t="n">
        <v>0</v>
      </c>
      <c r="AJ178" s="140" t="n">
        <v>0</v>
      </c>
      <c r="AK178" s="140" t="inlineStr">
        <is>
          <t>external_validation</t>
        </is>
      </c>
      <c r="AL178" s="67" t="inlineStr">
        <is>
          <t>El paper evalúa dos familias (LR9 y ADTree7). Si tu columna “main algorithm” solo permite una opción, conviene añadir una opción tipo “Multiple (specify)” o permitir multiselección para no perder fidelidad</t>
        </is>
      </c>
      <c r="AM178" s="68" t="inlineStr">
        <is>
          <t>RB</t>
        </is>
      </c>
      <c r="AN178" s="68" t="inlineStr">
        <is>
          <t>Tomado completo desde archivo RB según asignación</t>
        </is>
      </c>
      <c r="AO178" s="68" t="n">
        <v>0</v>
      </c>
      <c r="AP178" s="68" t="n">
        <v>0</v>
      </c>
      <c r="AQ178" s="68" t="n">
        <v>0</v>
      </c>
      <c r="AR178" s="68" t="n">
        <v>0</v>
      </c>
      <c r="AS178" s="68" t="n">
        <v>0</v>
      </c>
      <c r="AT178" s="68" t="n">
        <v>0</v>
      </c>
      <c r="AU178" s="68" t="n">
        <v>0</v>
      </c>
      <c r="AV178" s="68" t="n">
        <v>0</v>
      </c>
      <c r="AW178" s="67" t="inlineStr">
        <is>
          <t>finalized_from_available_evidence</t>
        </is>
      </c>
      <c r="AX178" s="68" t="inlineStr">
        <is>
          <t>0 means no reported evidence in title/abstract/notes/coding; it is not proof of true absence.</t>
        </is>
      </c>
    </row>
    <row r="179" ht="28" customHeight="1">
      <c r="A179" s="138" t="n">
        <v>178</v>
      </c>
      <c r="B179" s="138" t="n">
        <v>195</v>
      </c>
      <c r="C179" s="68" t="inlineStr">
        <is>
          <t>Revisor A</t>
        </is>
      </c>
      <c r="D179" s="68" t="n"/>
      <c r="E179" s="138" t="n">
        <v>2021</v>
      </c>
      <c r="F179" s="68" t="inlineStr">
        <is>
          <t>No especificado</t>
        </is>
      </c>
      <c r="G179" s="68" t="inlineStr">
        <is>
          <t>Machine Learning</t>
        </is>
      </c>
      <c r="H179" s="68" t="inlineStr">
        <is>
          <t>https://doi.org/10.1016/B978-0-12-822271-3.00016-5</t>
        </is>
      </c>
      <c r="I179" s="67" t="inlineStr">
        <is>
          <t>Fuzzy logic-based hybrid knowledge systems for the detection and diagnosis of childhood autism</t>
        </is>
      </c>
      <c r="J179" s="68"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s="68" t="n"/>
      <c r="L179" s="68" t="n"/>
      <c r="M179" s="68" t="n"/>
      <c r="N179" s="68" t="inlineStr">
        <is>
          <t>diagnosis</t>
        </is>
      </c>
      <c r="O179" s="68" t="inlineStr">
        <is>
          <t>medium</t>
        </is>
      </c>
      <c r="P179" s="68" t="n">
        <v>0</v>
      </c>
      <c r="Q179" s="68" t="n">
        <v>0</v>
      </c>
      <c r="R179" s="68" t="n">
        <v>0</v>
      </c>
      <c r="S179" s="68" t="n">
        <v>0</v>
      </c>
      <c r="T179" s="68" t="n">
        <v>0</v>
      </c>
      <c r="U179" s="68" t="n">
        <v>0</v>
      </c>
      <c r="V179" s="68" t="n">
        <v>0</v>
      </c>
      <c r="W179" s="68" t="n">
        <v>0</v>
      </c>
      <c r="X179" s="68" t="n">
        <v>0</v>
      </c>
      <c r="Y179" s="68" t="n">
        <v>1</v>
      </c>
      <c r="Z179" s="68" t="n">
        <v>0</v>
      </c>
      <c r="AA179" s="68" t="n">
        <v>0</v>
      </c>
      <c r="AB179" s="140" t="n">
        <v>1</v>
      </c>
      <c r="AC179" s="68" t="n">
        <v>0</v>
      </c>
      <c r="AD179" s="68" t="n">
        <v>0</v>
      </c>
      <c r="AE179" s="68" t="n">
        <v>0</v>
      </c>
      <c r="AF179" s="68" t="n">
        <v>0</v>
      </c>
      <c r="AG179" s="68" t="n">
        <v>1</v>
      </c>
      <c r="AH179" s="68" t="n">
        <v>0</v>
      </c>
      <c r="AI179" s="67" t="n">
        <v>0</v>
      </c>
      <c r="AJ179" s="140" t="n">
        <v>0</v>
      </c>
      <c r="AK179" s="140" t="inlineStr">
        <is>
          <t>none_reported</t>
        </is>
      </c>
      <c r="AL179" s="67" t="n"/>
      <c r="AM179" s="68" t="inlineStr">
        <is>
          <t>RB_fallback</t>
        </is>
      </c>
      <c r="AN179" s="68" t="inlineStr">
        <is>
          <t>Fallback a RB porque el ID no está en RA</t>
        </is>
      </c>
      <c r="AO179" s="68" t="n">
        <v>0</v>
      </c>
      <c r="AP179" s="68" t="n">
        <v>0</v>
      </c>
      <c r="AQ179" s="68" t="n">
        <v>0</v>
      </c>
      <c r="AR179" s="68" t="n">
        <v>0</v>
      </c>
      <c r="AS179" s="68" t="n">
        <v>0</v>
      </c>
      <c r="AT179" s="68" t="n">
        <v>0</v>
      </c>
      <c r="AU179" s="68" t="n">
        <v>0</v>
      </c>
      <c r="AV179" s="68" t="n">
        <v>0</v>
      </c>
      <c r="AW179" s="67" t="inlineStr">
        <is>
          <t>finalized_from_available_evidence</t>
        </is>
      </c>
      <c r="AX179" s="68" t="inlineStr">
        <is>
          <t>0 means no reported evidence in title/abstract/notes/coding; it is not proof of true absence.</t>
        </is>
      </c>
    </row>
    <row r="180" ht="28" customHeight="1">
      <c r="A180" s="138" t="n">
        <v>179</v>
      </c>
      <c r="B180" s="138" t="n">
        <v>196</v>
      </c>
      <c r="C180" s="68" t="inlineStr">
        <is>
          <t>Revisor B</t>
        </is>
      </c>
      <c r="D180" s="68" t="n"/>
      <c r="E180" s="138" t="n">
        <v>2022</v>
      </c>
      <c r="F180" s="68" t="inlineStr">
        <is>
          <t>No especificado</t>
        </is>
      </c>
      <c r="G180" s="68" t="inlineStr">
        <is>
          <t>Deep Learning</t>
        </is>
      </c>
      <c r="H180" s="68" t="inlineStr">
        <is>
          <t>https://doi.org/10.1016/B978-0-323-98352-5.00001-X</t>
        </is>
      </c>
      <c r="I180" s="67" t="inlineStr">
        <is>
          <t>Genetic factor analysis for an early diagnosis of autism through machine learning</t>
        </is>
      </c>
      <c r="J180" s="68"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s="68" t="n"/>
      <c r="L180" s="68" t="n"/>
      <c r="M180" s="68" t="inlineStr">
        <is>
          <t>Risk stratification / early diagnostic prediction</t>
        </is>
      </c>
      <c r="N180" s="68" t="inlineStr">
        <is>
          <t>Prognosis</t>
        </is>
      </c>
      <c r="O180" s="68" t="n"/>
      <c r="P180" s="68" t="n"/>
      <c r="Q180" s="68" t="n"/>
      <c r="R180" s="68" t="n"/>
      <c r="S180" s="68" t="n"/>
      <c r="T180" s="68" t="n"/>
      <c r="U180" s="68" t="n"/>
      <c r="V180" s="68" t="n"/>
      <c r="W180" s="68" t="n">
        <v>0</v>
      </c>
      <c r="X180" s="68" t="n">
        <v>0</v>
      </c>
      <c r="Y180" s="68" t="n">
        <v>0</v>
      </c>
      <c r="Z180" s="68" t="n">
        <v>1</v>
      </c>
      <c r="AA180" s="68" t="n">
        <v>0</v>
      </c>
      <c r="AB180" s="140" t="n">
        <v>1</v>
      </c>
      <c r="AC180" s="68" t="n">
        <v>0</v>
      </c>
      <c r="AD180" s="68" t="n">
        <v>0</v>
      </c>
      <c r="AE180" s="68" t="n">
        <v>0</v>
      </c>
      <c r="AF180" s="68" t="n">
        <v>0</v>
      </c>
      <c r="AG180" s="68" t="n"/>
      <c r="AH180" s="68" t="n"/>
      <c r="AI180" s="67" t="n"/>
      <c r="AJ180" s="140" t="n">
        <v>1</v>
      </c>
      <c r="AK180" s="140" t="inlineStr">
        <is>
          <t>none_reported</t>
        </is>
      </c>
      <c r="AL180" s="67" t="inlineStr">
        <is>
          <t>Sin señal explícita Q3 en título/abstract.</t>
        </is>
      </c>
      <c r="AM180" s="68" t="inlineStr">
        <is>
          <t>RA_fallback</t>
        </is>
      </c>
      <c r="AN180" s="68" t="inlineStr">
        <is>
          <t>Fallback a RA porque el ID no está en RB</t>
        </is>
      </c>
      <c r="AO180" s="68" t="n">
        <v>1</v>
      </c>
      <c r="AP180" s="68" t="n">
        <v>0</v>
      </c>
      <c r="AQ180" s="68" t="n">
        <v>0</v>
      </c>
      <c r="AR180" s="68" t="n">
        <v>0</v>
      </c>
      <c r="AS180" s="68" t="n">
        <v>0</v>
      </c>
      <c r="AT180" s="68" t="n">
        <v>0</v>
      </c>
      <c r="AU180" s="68" t="n">
        <v>0</v>
      </c>
      <c r="AV180" s="68" t="n">
        <v>0</v>
      </c>
      <c r="AW180" s="67" t="inlineStr">
        <is>
          <t>finalized_from_available_evidence</t>
        </is>
      </c>
      <c r="AX180" s="68" t="inlineStr">
        <is>
          <t>0 means no reported evidence in title/abstract/notes/coding; it is not proof of true absence.</t>
        </is>
      </c>
    </row>
    <row r="181" ht="28" customHeight="1">
      <c r="A181" s="138" t="n">
        <v>180</v>
      </c>
      <c r="B181" s="138" t="n">
        <v>197</v>
      </c>
      <c r="C181" s="68" t="inlineStr">
        <is>
          <t>Revisor A</t>
        </is>
      </c>
      <c r="D181" s="68" t="inlineStr">
        <is>
          <t>RA</t>
        </is>
      </c>
      <c r="E181" s="138" t="n">
        <v>2022</v>
      </c>
      <c r="F181" s="68" t="inlineStr">
        <is>
          <t>Texto · NLP</t>
        </is>
      </c>
      <c r="G181" s="68" t="inlineStr">
        <is>
          <t>Machine Learning</t>
        </is>
      </c>
      <c r="H181" s="68" t="inlineStr">
        <is>
          <t>https://doi.org/10.1155/2022/9410222</t>
        </is>
      </c>
      <c r="I181" s="67" t="inlineStr">
        <is>
          <t>Hybrid Diagnosis Models for Autism Patients Based on Medical and Sociodemographic Features Using Machine Learning and Multicriteria Decision-Making (MCDM) Techniques: An Evaluation and Benchmarking Framework</t>
        </is>
      </c>
      <c r="J181" s="68"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s="68" t="inlineStr">
        <is>
          <t>Supervised</t>
        </is>
      </c>
      <c r="L181" s="68" t="inlineStr">
        <is>
          <t>Decision Tree</t>
        </is>
      </c>
      <c r="M181" s="68" t="inlineStr">
        <is>
          <t>Classification (ASD vs control / multi-class)</t>
        </is>
      </c>
      <c r="N181" s="68" t="inlineStr">
        <is>
          <t>Diagnosis</t>
        </is>
      </c>
      <c r="O181" s="68" t="inlineStr">
        <is>
          <t>High</t>
        </is>
      </c>
      <c r="P181" s="68" t="n">
        <v>0</v>
      </c>
      <c r="Q181" s="68" t="n">
        <v>0</v>
      </c>
      <c r="R181" s="68" t="n">
        <v>0</v>
      </c>
      <c r="S181" s="68" t="n">
        <v>0</v>
      </c>
      <c r="T181" s="68" t="n">
        <v>1</v>
      </c>
      <c r="U181" s="68" t="n">
        <v>0</v>
      </c>
      <c r="V181" s="68" t="n">
        <v>0</v>
      </c>
      <c r="W181" s="68" t="n">
        <v>0</v>
      </c>
      <c r="X181" s="68" t="n">
        <v>0</v>
      </c>
      <c r="Y181" s="68" t="n">
        <v>1</v>
      </c>
      <c r="Z181" s="68" t="n">
        <v>0</v>
      </c>
      <c r="AA181" s="68" t="n">
        <v>0</v>
      </c>
      <c r="AB181" s="140" t="n">
        <v>1</v>
      </c>
      <c r="AC181" s="68" t="n">
        <v>0</v>
      </c>
      <c r="AD181" s="68" t="n">
        <v>1</v>
      </c>
      <c r="AE181" s="68" t="n">
        <v>0</v>
      </c>
      <c r="AF181" s="68" t="n">
        <v>1</v>
      </c>
      <c r="AG181" s="68" t="n">
        <v>1</v>
      </c>
      <c r="AH181" s="68" t="n">
        <v>1</v>
      </c>
      <c r="AI181" s="67" t="n"/>
      <c r="AJ181" s="140" t="n"/>
      <c r="AK181" s="140" t="inlineStr">
        <is>
          <t>explainability_or_interpretability; multisource_integration</t>
        </is>
      </c>
      <c r="AL181" s="67" t="inlineStr">
        <is>
          <t>Algoritmo principal no explícito o fuera del codebook; Confirmar algoritmo principal en full-text; Se comparan varios modelos; se eligió el principal/mejor reportado</t>
        </is>
      </c>
      <c r="AM181" s="68" t="inlineStr">
        <is>
          <t>RA</t>
        </is>
      </c>
      <c r="AN181" s="68" t="inlineStr">
        <is>
          <t>Tomado completo desde archivo RA según asignación</t>
        </is>
      </c>
      <c r="AO181" s="68" t="n">
        <v>0</v>
      </c>
      <c r="AP181" s="68" t="n">
        <v>0</v>
      </c>
      <c r="AQ181" s="68" t="n">
        <v>0</v>
      </c>
      <c r="AR181" s="68" t="n">
        <v>0</v>
      </c>
      <c r="AS181" s="68" t="n">
        <v>0</v>
      </c>
      <c r="AT181" s="68" t="n">
        <v>0</v>
      </c>
      <c r="AU181" s="68" t="n">
        <v>1</v>
      </c>
      <c r="AV181" s="68" t="n">
        <v>1</v>
      </c>
      <c r="AW181" s="67" t="inlineStr">
        <is>
          <t>finalized_from_available_evidence</t>
        </is>
      </c>
      <c r="AX181" s="68" t="inlineStr">
        <is>
          <t>0 means no reported evidence in title/abstract/notes/coding; it is not proof of true absence.</t>
        </is>
      </c>
    </row>
    <row r="182" ht="28" customHeight="1">
      <c r="A182" s="138" t="n">
        <v>181</v>
      </c>
      <c r="B182" s="138" t="n">
        <v>199</v>
      </c>
      <c r="C182" s="68" t="inlineStr">
        <is>
          <t>Revisor B</t>
        </is>
      </c>
      <c r="D182" s="68" t="n"/>
      <c r="E182" s="138" t="n">
        <v>2021</v>
      </c>
      <c r="F182" s="68" t="inlineStr">
        <is>
          <t>No especificado</t>
        </is>
      </c>
      <c r="G182" s="68" t="inlineStr">
        <is>
          <t>Híbrido</t>
        </is>
      </c>
      <c r="H182" s="68" t="inlineStr">
        <is>
          <t>https://doi.org/10.2196/29242</t>
        </is>
      </c>
      <c r="I182" s="67" t="inlineStr">
        <is>
          <t>Informing developmental milestone achievement for children with autism: Machine learning approach</t>
        </is>
      </c>
      <c r="J182" s="68"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s="68" t="inlineStr">
        <is>
          <t>Supervised</t>
        </is>
      </c>
      <c r="L182" s="68" t="inlineStr">
        <is>
          <t>MLP</t>
        </is>
      </c>
      <c r="M182" s="68" t="inlineStr">
        <is>
          <t>Classification (ASD vs control / multi-class)</t>
        </is>
      </c>
      <c r="N182" s="68" t="inlineStr">
        <is>
          <t>screening</t>
        </is>
      </c>
      <c r="O182" s="68" t="inlineStr">
        <is>
          <t>high</t>
        </is>
      </c>
      <c r="P182" s="68" t="n">
        <v>0</v>
      </c>
      <c r="Q182" s="68" t="n">
        <v>0</v>
      </c>
      <c r="R182" s="68" t="n">
        <v>0</v>
      </c>
      <c r="S182" s="68" t="n">
        <v>0</v>
      </c>
      <c r="T182" s="68" t="n">
        <v>1</v>
      </c>
      <c r="U182" s="68" t="n">
        <v>0</v>
      </c>
      <c r="V182" s="68" t="n">
        <v>0</v>
      </c>
      <c r="W182" s="68" t="n">
        <v>0</v>
      </c>
      <c r="X182" s="68" t="n">
        <v>1</v>
      </c>
      <c r="Y182" s="68" t="n">
        <v>0</v>
      </c>
      <c r="Z182" s="68" t="n">
        <v>0</v>
      </c>
      <c r="AA182" s="68" t="n">
        <v>1</v>
      </c>
      <c r="AB182" s="140" t="n">
        <v>1</v>
      </c>
      <c r="AC182" s="68" t="n">
        <v>0</v>
      </c>
      <c r="AD182" s="68" t="n">
        <v>0</v>
      </c>
      <c r="AE182" s="68" t="n">
        <v>0</v>
      </c>
      <c r="AF182" s="68" t="n">
        <v>0</v>
      </c>
      <c r="AG182" s="68" t="n">
        <v>1</v>
      </c>
      <c r="AH182" s="68" t="n">
        <v>1</v>
      </c>
      <c r="AI182" s="67" t="n">
        <v>0</v>
      </c>
      <c r="AJ182" s="140" t="n">
        <v>0</v>
      </c>
      <c r="AK182" s="140" t="inlineStr">
        <is>
          <t>none_reported</t>
        </is>
      </c>
      <c r="AL182" s="67" t="inlineStr">
        <is>
          <t>Binary classification of milestone achievement; not ASD-vs-control.</t>
        </is>
      </c>
      <c r="AM182" s="68" t="inlineStr">
        <is>
          <t>RB</t>
        </is>
      </c>
      <c r="AN182" s="68" t="inlineStr">
        <is>
          <t>Tomado completo desde archivo RB según asignación</t>
        </is>
      </c>
      <c r="AO182" s="68" t="n">
        <v>0</v>
      </c>
      <c r="AP182" s="68" t="n">
        <v>0</v>
      </c>
      <c r="AQ182" s="68" t="n">
        <v>0</v>
      </c>
      <c r="AR182" s="68" t="n">
        <v>0</v>
      </c>
      <c r="AS182" s="68" t="n">
        <v>0</v>
      </c>
      <c r="AT182" s="68" t="n">
        <v>0</v>
      </c>
      <c r="AU182" s="68" t="n">
        <v>0</v>
      </c>
      <c r="AV182" s="68" t="n">
        <v>0</v>
      </c>
      <c r="AW182" s="67" t="inlineStr">
        <is>
          <t>finalized_from_available_evidence</t>
        </is>
      </c>
      <c r="AX182" s="68" t="inlineStr">
        <is>
          <t>0 means no reported evidence in title/abstract/notes/coding; it is not proof of true absence.</t>
        </is>
      </c>
    </row>
    <row r="183" ht="28" customHeight="1">
      <c r="A183" s="138" t="n">
        <v>182</v>
      </c>
      <c r="B183" s="138" t="n">
        <v>200</v>
      </c>
      <c r="C183" s="68" t="inlineStr">
        <is>
          <t>Revisor A</t>
        </is>
      </c>
      <c r="D183" s="68" t="inlineStr">
        <is>
          <t>RA</t>
        </is>
      </c>
      <c r="E183" s="138" t="n">
        <v>2024</v>
      </c>
      <c r="F183" s="68" t="inlineStr">
        <is>
          <t>No especificado</t>
        </is>
      </c>
      <c r="G183" s="68" t="inlineStr">
        <is>
          <t>Machine Learning</t>
        </is>
      </c>
      <c r="H183" s="68" t="inlineStr">
        <is>
          <t>https://doi.org/10.1007/s11042-024-18519-y</t>
        </is>
      </c>
      <c r="I183" s="67" t="inlineStr">
        <is>
          <t>Machine learning based autism screening tool—a modified approach</t>
        </is>
      </c>
      <c r="J183" s="68"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s="68" t="inlineStr">
        <is>
          <t>Supervised</t>
        </is>
      </c>
      <c r="L183" s="68" t="inlineStr">
        <is>
          <t>SVM</t>
        </is>
      </c>
      <c r="M183" s="68" t="inlineStr">
        <is>
          <t>Classification (ASD vs control / multi-class)</t>
        </is>
      </c>
      <c r="N183" s="68" t="inlineStr">
        <is>
          <t>Screening</t>
        </is>
      </c>
      <c r="O183" s="68" t="inlineStr">
        <is>
          <t>High</t>
        </is>
      </c>
      <c r="P183" s="68" t="n">
        <v>0</v>
      </c>
      <c r="Q183" s="68" t="n">
        <v>0</v>
      </c>
      <c r="R183" s="68" t="n">
        <v>1</v>
      </c>
      <c r="S183" s="68" t="n">
        <v>0</v>
      </c>
      <c r="T183" s="68" t="n">
        <v>0</v>
      </c>
      <c r="U183" s="68" t="n">
        <v>0</v>
      </c>
      <c r="V183" s="68" t="n">
        <v>0</v>
      </c>
      <c r="W183" s="68" t="n">
        <v>0</v>
      </c>
      <c r="X183" s="68" t="n">
        <v>1</v>
      </c>
      <c r="Y183" s="68" t="n">
        <v>0</v>
      </c>
      <c r="Z183" s="68" t="n">
        <v>0</v>
      </c>
      <c r="AA183" s="68" t="n">
        <v>0</v>
      </c>
      <c r="AB183" s="140" t="n">
        <v>1</v>
      </c>
      <c r="AC183" s="68" t="n">
        <v>0</v>
      </c>
      <c r="AD183" s="68" t="n">
        <v>0</v>
      </c>
      <c r="AE183" s="68" t="n">
        <v>0</v>
      </c>
      <c r="AF183" s="68" t="n">
        <v>0</v>
      </c>
      <c r="AG183" s="68" t="n">
        <v>0</v>
      </c>
      <c r="AH183" s="68" t="n">
        <v>1</v>
      </c>
      <c r="AI183" s="67" t="n"/>
      <c r="AJ183" s="140" t="n"/>
      <c r="AK183" s="140" t="inlineStr">
        <is>
          <t>none_reported</t>
        </is>
      </c>
      <c r="AL183" s="67" t="n"/>
      <c r="AM183" s="68" t="inlineStr">
        <is>
          <t>RA</t>
        </is>
      </c>
      <c r="AN183" s="68" t="inlineStr">
        <is>
          <t>Tomado completo desde archivo RA según asignación</t>
        </is>
      </c>
      <c r="AO183" s="68" t="n">
        <v>0</v>
      </c>
      <c r="AP183" s="68" t="n">
        <v>0</v>
      </c>
      <c r="AQ183" s="68" t="n">
        <v>0</v>
      </c>
      <c r="AR183" s="68" t="n">
        <v>0</v>
      </c>
      <c r="AS183" s="68" t="n">
        <v>0</v>
      </c>
      <c r="AT183" s="68" t="n">
        <v>0</v>
      </c>
      <c r="AU183" s="68" t="n">
        <v>0</v>
      </c>
      <c r="AV183" s="68" t="n">
        <v>0</v>
      </c>
      <c r="AW183" s="67" t="inlineStr">
        <is>
          <t>finalized_from_available_evidence</t>
        </is>
      </c>
      <c r="AX183" s="68" t="inlineStr">
        <is>
          <t>0 means no reported evidence in title/abstract/notes/coding; it is not proof of true absence.</t>
        </is>
      </c>
    </row>
    <row r="184" ht="28" customHeight="1">
      <c r="A184" s="138" t="n">
        <v>183</v>
      </c>
      <c r="B184" s="138" t="n">
        <v>201</v>
      </c>
      <c r="C184" s="68" t="inlineStr">
        <is>
          <t>Revisor A</t>
        </is>
      </c>
      <c r="D184" s="68" t="inlineStr">
        <is>
          <t>RA</t>
        </is>
      </c>
      <c r="E184" s="138" t="n">
        <v>2025</v>
      </c>
      <c r="F184" s="68" t="inlineStr">
        <is>
          <t>Señales fisiológicas</t>
        </is>
      </c>
      <c r="G184" s="68" t="inlineStr">
        <is>
          <t>Machine Learning</t>
        </is>
      </c>
      <c r="H184" s="68" t="inlineStr">
        <is>
          <t>https://doi.org/10.1155/ACIS/9975499</t>
        </is>
      </c>
      <c r="I184" s="67" t="inlineStr">
        <is>
          <t>Machine Learning–Based Approach for Early Screening of Autism Spectrum Disorders</t>
        </is>
      </c>
      <c r="J184" s="68"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s="68" t="inlineStr">
        <is>
          <t>Supervised</t>
        </is>
      </c>
      <c r="L184" s="68" t="inlineStr">
        <is>
          <t>SVM</t>
        </is>
      </c>
      <c r="M184" s="68" t="inlineStr">
        <is>
          <t>Classification (ASD vs control / multi-class)</t>
        </is>
      </c>
      <c r="N184" s="68" t="inlineStr">
        <is>
          <t>Screening</t>
        </is>
      </c>
      <c r="O184" s="68" t="inlineStr">
        <is>
          <t>High</t>
        </is>
      </c>
      <c r="P184" s="68" t="n">
        <v>0</v>
      </c>
      <c r="Q184" s="68" t="n">
        <v>0</v>
      </c>
      <c r="R184" s="68" t="n">
        <v>0</v>
      </c>
      <c r="S184" s="68" t="n">
        <v>0</v>
      </c>
      <c r="T184" s="68" t="n">
        <v>0</v>
      </c>
      <c r="U184" s="68" t="n">
        <v>0</v>
      </c>
      <c r="V184" s="68" t="n">
        <v>1</v>
      </c>
      <c r="W184" s="68" t="n">
        <v>0</v>
      </c>
      <c r="X184" s="68" t="n">
        <v>1</v>
      </c>
      <c r="Y184" s="68" t="n">
        <v>0</v>
      </c>
      <c r="Z184" s="68" t="n">
        <v>0</v>
      </c>
      <c r="AA184" s="68" t="n">
        <v>0</v>
      </c>
      <c r="AB184" s="140" t="n">
        <v>1</v>
      </c>
      <c r="AC184" s="68" t="n">
        <v>0</v>
      </c>
      <c r="AD184" s="68" t="n">
        <v>0</v>
      </c>
      <c r="AE184" s="68" t="n">
        <v>0</v>
      </c>
      <c r="AF184" s="68" t="n">
        <v>0</v>
      </c>
      <c r="AG184" s="68" t="n">
        <v>0</v>
      </c>
      <c r="AH184" s="68" t="n">
        <v>1</v>
      </c>
      <c r="AI184" s="67" t="n"/>
      <c r="AJ184" s="140" t="n"/>
      <c r="AK184" s="140" t="inlineStr">
        <is>
          <t>none_reported</t>
        </is>
      </c>
      <c r="AL184" s="67" t="inlineStr">
        <is>
          <t>Se comparan varios modelos; se eligió el principal/mejor reportado</t>
        </is>
      </c>
      <c r="AM184" s="68" t="inlineStr">
        <is>
          <t>RA</t>
        </is>
      </c>
      <c r="AN184" s="68" t="inlineStr">
        <is>
          <t>Tomado completo desde archivo RA según asignación</t>
        </is>
      </c>
      <c r="AO184" s="68" t="n">
        <v>0</v>
      </c>
      <c r="AP184" s="68" t="n">
        <v>0</v>
      </c>
      <c r="AQ184" s="68" t="n">
        <v>0</v>
      </c>
      <c r="AR184" s="68" t="n">
        <v>0</v>
      </c>
      <c r="AS184" s="68" t="n">
        <v>0</v>
      </c>
      <c r="AT184" s="68" t="n">
        <v>0</v>
      </c>
      <c r="AU184" s="68" t="n">
        <v>0</v>
      </c>
      <c r="AV184" s="68" t="n">
        <v>0</v>
      </c>
      <c r="AW184" s="67" t="inlineStr">
        <is>
          <t>finalized_from_available_evidence</t>
        </is>
      </c>
      <c r="AX184" s="68" t="inlineStr">
        <is>
          <t>0 means no reported evidence in title/abstract/notes/coding; it is not proof of true absence.</t>
        </is>
      </c>
    </row>
    <row r="185" ht="28" customHeight="1">
      <c r="A185" s="138" t="n">
        <v>184</v>
      </c>
      <c r="B185" s="138" t="n">
        <v>202</v>
      </c>
      <c r="C185" s="68" t="inlineStr">
        <is>
          <t>Revisor A</t>
        </is>
      </c>
      <c r="D185" s="68" t="inlineStr">
        <is>
          <t>RA</t>
        </is>
      </c>
      <c r="E185" s="138" t="n">
        <v>2024</v>
      </c>
      <c r="F185" s="68" t="inlineStr">
        <is>
          <t>Señales fisiológicas</t>
        </is>
      </c>
      <c r="G185" s="68" t="inlineStr">
        <is>
          <t>Deep Learning</t>
        </is>
      </c>
      <c r="H185" s="68" t="inlineStr">
        <is>
          <t>https://doi.org/10.1038/s41598-024-76659-5</t>
        </is>
      </c>
      <c r="I185" s="67" t="inlineStr">
        <is>
          <t>Model selection to achieve reproducible associations between resting state EEG features and autism</t>
        </is>
      </c>
      <c r="J185" s="68"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s="68" t="inlineStr">
        <is>
          <t>Supervised</t>
        </is>
      </c>
      <c r="L185" s="68" t="inlineStr">
        <is>
          <t>Other / Not clear</t>
        </is>
      </c>
      <c r="M185" s="68" t="inlineStr">
        <is>
          <t>Classification (ASD vs control / multi-class)</t>
        </is>
      </c>
      <c r="N185" s="68" t="inlineStr">
        <is>
          <t>Diagnosis</t>
        </is>
      </c>
      <c r="O185" s="68" t="inlineStr">
        <is>
          <t>High</t>
        </is>
      </c>
      <c r="P185" s="68" t="n">
        <v>0</v>
      </c>
      <c r="Q185" s="68" t="n">
        <v>1</v>
      </c>
      <c r="R185" s="68" t="n">
        <v>0</v>
      </c>
      <c r="S185" s="68" t="n">
        <v>0</v>
      </c>
      <c r="T185" s="68" t="n">
        <v>0</v>
      </c>
      <c r="U185" s="68" t="n">
        <v>0</v>
      </c>
      <c r="V185" s="68" t="n">
        <v>0</v>
      </c>
      <c r="W185" s="68" t="n">
        <v>0</v>
      </c>
      <c r="X185" s="68" t="n">
        <v>0</v>
      </c>
      <c r="Y185" s="68" t="n">
        <v>1</v>
      </c>
      <c r="Z185" s="68" t="n">
        <v>0</v>
      </c>
      <c r="AA185" s="68" t="n">
        <v>0</v>
      </c>
      <c r="AB185" s="140" t="n">
        <v>0</v>
      </c>
      <c r="AC185" s="68" t="n">
        <v>0</v>
      </c>
      <c r="AD185" s="68" t="n">
        <v>0</v>
      </c>
      <c r="AE185" s="68" t="n">
        <v>0</v>
      </c>
      <c r="AF185" s="68" t="n">
        <v>0</v>
      </c>
      <c r="AG185" s="68" t="n">
        <v>1</v>
      </c>
      <c r="AH185" s="68" t="n">
        <v>1</v>
      </c>
      <c r="AI185" s="67" t="n"/>
      <c r="AJ185" s="140" t="n"/>
      <c r="AK185" s="140" t="inlineStr">
        <is>
          <t>none_reported</t>
        </is>
      </c>
      <c r="AL185" s="67" t="inlineStr">
        <is>
          <t>Algoritmo principal no explícito o fuera del codebook; Confirmar algoritmo principal en full-text</t>
        </is>
      </c>
      <c r="AM185" s="68" t="inlineStr">
        <is>
          <t>RA</t>
        </is>
      </c>
      <c r="AN185" s="68" t="inlineStr">
        <is>
          <t>Tomado completo desde archivo RA según asignación</t>
        </is>
      </c>
      <c r="AO185" s="68" t="n">
        <v>0</v>
      </c>
      <c r="AP185" s="68" t="n">
        <v>0</v>
      </c>
      <c r="AQ185" s="68" t="n">
        <v>0</v>
      </c>
      <c r="AR185" s="68" t="n">
        <v>0</v>
      </c>
      <c r="AS185" s="68" t="n">
        <v>0</v>
      </c>
      <c r="AT185" s="68" t="n">
        <v>0</v>
      </c>
      <c r="AU185" s="68" t="n">
        <v>0</v>
      </c>
      <c r="AV185" s="68" t="n">
        <v>0</v>
      </c>
      <c r="AW185" s="67" t="inlineStr">
        <is>
          <t>finalized_from_available_evidence</t>
        </is>
      </c>
      <c r="AX185" s="68" t="inlineStr">
        <is>
          <t>0 means no reported evidence in title/abstract/notes/coding; it is not proof of true absence.</t>
        </is>
      </c>
    </row>
    <row r="186" ht="28" customHeight="1">
      <c r="A186" s="138" t="n">
        <v>185</v>
      </c>
      <c r="B186" s="138" t="n">
        <v>203</v>
      </c>
      <c r="C186" s="68" t="inlineStr">
        <is>
          <t>Revisor B</t>
        </is>
      </c>
      <c r="D186" s="68" t="n"/>
      <c r="E186" s="138" t="n">
        <v>2025</v>
      </c>
      <c r="F186" s="68" t="inlineStr">
        <is>
          <t>Imagen</t>
        </is>
      </c>
      <c r="G186" s="68" t="inlineStr">
        <is>
          <t>Híbrido</t>
        </is>
      </c>
      <c r="H186" s="68" t="inlineStr">
        <is>
          <t>https://doi.org/10.1016/j.cmpb.2024.108492</t>
        </is>
      </c>
      <c r="I186" s="67" t="inlineStr">
        <is>
          <t>Multimodal autism detection: Deep hybrid model with improved feature level fusion</t>
        </is>
      </c>
      <c r="J186" s="68"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s="68" t="inlineStr">
        <is>
          <t>Supervised</t>
        </is>
      </c>
      <c r="L186" s="68" t="inlineStr">
        <is>
          <t>Not clear</t>
        </is>
      </c>
      <c r="M186" s="68" t="inlineStr">
        <is>
          <t>Classification (binary/multi-class; incl. ASD vs control)/ multi-class)</t>
        </is>
      </c>
      <c r="N186" s="68" t="inlineStr">
        <is>
          <t>Screening</t>
        </is>
      </c>
      <c r="O186" s="68" t="inlineStr">
        <is>
          <t>high</t>
        </is>
      </c>
      <c r="P186" s="68" t="n">
        <v>1</v>
      </c>
      <c r="Q186" s="68" t="n">
        <v>0</v>
      </c>
      <c r="R186" s="68" t="n">
        <v>0</v>
      </c>
      <c r="S186" s="68" t="n">
        <v>0</v>
      </c>
      <c r="T186" s="68" t="n">
        <v>0</v>
      </c>
      <c r="U186" s="68" t="n">
        <v>0</v>
      </c>
      <c r="V186" s="68" t="n">
        <v>0</v>
      </c>
      <c r="W186" s="68" t="n">
        <v>0</v>
      </c>
      <c r="X186" s="68" t="n">
        <v>0</v>
      </c>
      <c r="Y186" s="68" t="n">
        <v>1</v>
      </c>
      <c r="Z186" s="68" t="n">
        <v>0</v>
      </c>
      <c r="AA186" s="68" t="n">
        <v>0</v>
      </c>
      <c r="AB186" s="140" t="n">
        <v>1</v>
      </c>
      <c r="AC186" s="68" t="n">
        <v>0</v>
      </c>
      <c r="AD186" s="68" t="n">
        <v>0</v>
      </c>
      <c r="AE186" s="68" t="n">
        <v>0</v>
      </c>
      <c r="AF186" s="68" t="n">
        <v>1</v>
      </c>
      <c r="AG186" s="68" t="n">
        <v>1</v>
      </c>
      <c r="AH186" s="68" t="n">
        <v>1</v>
      </c>
      <c r="AI186" s="67" t="n">
        <v>0</v>
      </c>
      <c r="AJ186" s="140" t="n">
        <v>0</v>
      </c>
      <c r="AK186" s="140" t="inlineStr">
        <is>
          <t>multisource_integration</t>
        </is>
      </c>
      <c r="AL186" s="67" t="n"/>
      <c r="AM186" s="68" t="inlineStr">
        <is>
          <t>RB</t>
        </is>
      </c>
      <c r="AN186" s="68" t="inlineStr">
        <is>
          <t>Tomado completo desde archivo RB según asignación</t>
        </is>
      </c>
      <c r="AO186" s="68" t="n">
        <v>0</v>
      </c>
      <c r="AP186" s="68" t="n">
        <v>0</v>
      </c>
      <c r="AQ186" s="68" t="n">
        <v>0</v>
      </c>
      <c r="AR186" s="68" t="n">
        <v>0</v>
      </c>
      <c r="AS186" s="68" t="n">
        <v>0</v>
      </c>
      <c r="AT186" s="68" t="n">
        <v>0</v>
      </c>
      <c r="AU186" s="68" t="n">
        <v>0</v>
      </c>
      <c r="AV186" s="68" t="n">
        <v>1</v>
      </c>
      <c r="AW186" s="67" t="inlineStr">
        <is>
          <t>finalized_from_available_evidence</t>
        </is>
      </c>
      <c r="AX186" s="68" t="inlineStr">
        <is>
          <t>0 means no reported evidence in title/abstract/notes/coding; it is not proof of true absence.</t>
        </is>
      </c>
    </row>
    <row r="187" ht="28" customHeight="1">
      <c r="A187" s="138" t="n">
        <v>186</v>
      </c>
      <c r="B187" s="138" t="n">
        <v>204</v>
      </c>
      <c r="C187" s="68" t="inlineStr">
        <is>
          <t>Revisor B</t>
        </is>
      </c>
      <c r="D187" s="68" t="n"/>
      <c r="E187" s="138" t="n">
        <v>2016</v>
      </c>
      <c r="F187" s="68" t="inlineStr">
        <is>
          <t>No especificado</t>
        </is>
      </c>
      <c r="G187" s="68" t="inlineStr">
        <is>
          <t>Machine Learning</t>
        </is>
      </c>
      <c r="H187" s="68" t="inlineStr">
        <is>
          <t>https://doi.org/10.1007/s11682-015-9360-1</t>
        </is>
      </c>
      <c r="I187" s="67" t="inlineStr">
        <is>
          <t>Multi-task feature selection via supervised canonical graph matching for diagnosis of autism spectrum disorder</t>
        </is>
      </c>
      <c r="J187" s="68"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s="68" t="inlineStr">
        <is>
          <t>Supervised</t>
        </is>
      </c>
      <c r="L187" s="68" t="inlineStr">
        <is>
          <t>Other</t>
        </is>
      </c>
      <c r="M187" s="68" t="inlineStr">
        <is>
          <t>Classification (binary/multi-class; incl. ASD vs control)/ multi-class)</t>
        </is>
      </c>
      <c r="N187" s="68" t="inlineStr">
        <is>
          <t>Diagnosis</t>
        </is>
      </c>
      <c r="O187" s="68" t="inlineStr">
        <is>
          <t>high</t>
        </is>
      </c>
      <c r="P187" s="68" t="n">
        <v>0</v>
      </c>
      <c r="Q187" s="68" t="n">
        <v>0</v>
      </c>
      <c r="R187" s="68" t="n">
        <v>0</v>
      </c>
      <c r="S187" s="68" t="n">
        <v>0</v>
      </c>
      <c r="T187" s="68" t="n">
        <v>0</v>
      </c>
      <c r="U187" s="68" t="n">
        <v>0</v>
      </c>
      <c r="V187" s="68" t="n">
        <v>0</v>
      </c>
      <c r="W187" s="68" t="n">
        <v>0</v>
      </c>
      <c r="X187" s="68" t="n">
        <v>0</v>
      </c>
      <c r="Y187" s="68" t="n">
        <v>0</v>
      </c>
      <c r="Z187" s="68" t="n">
        <v>0</v>
      </c>
      <c r="AA187" s="68" t="n">
        <v>1</v>
      </c>
      <c r="AB187" s="140" t="n">
        <v>1</v>
      </c>
      <c r="AC187" s="68" t="n">
        <v>0</v>
      </c>
      <c r="AD187" s="68" t="n">
        <v>0</v>
      </c>
      <c r="AE187" s="68" t="n">
        <v>0</v>
      </c>
      <c r="AF187" s="68" t="n">
        <v>0</v>
      </c>
      <c r="AG187" s="68" t="n">
        <v>0</v>
      </c>
      <c r="AH187" s="68" t="n">
        <v>0</v>
      </c>
      <c r="AI187" s="67" t="n">
        <v>0</v>
      </c>
      <c r="AJ187" s="140" t="n">
        <v>0</v>
      </c>
      <c r="AK187" s="140" t="inlineStr">
        <is>
          <t>none_reported</t>
        </is>
      </c>
      <c r="AL187" s="67" t="n"/>
      <c r="AM187" s="68" t="inlineStr">
        <is>
          <t>RB</t>
        </is>
      </c>
      <c r="AN187" s="68" t="inlineStr">
        <is>
          <t>Tomado completo desde archivo RB según asignación</t>
        </is>
      </c>
      <c r="AO187" s="68" t="n">
        <v>0</v>
      </c>
      <c r="AP187" s="68" t="n">
        <v>0</v>
      </c>
      <c r="AQ187" s="68" t="n">
        <v>0</v>
      </c>
      <c r="AR187" s="68" t="n">
        <v>0</v>
      </c>
      <c r="AS187" s="68" t="n">
        <v>0</v>
      </c>
      <c r="AT187" s="68" t="n">
        <v>0</v>
      </c>
      <c r="AU187" s="68" t="n">
        <v>0</v>
      </c>
      <c r="AV187" s="68" t="n">
        <v>0</v>
      </c>
      <c r="AW187" s="67" t="inlineStr">
        <is>
          <t>finalized_from_available_evidence</t>
        </is>
      </c>
      <c r="AX187" s="68" t="inlineStr">
        <is>
          <t>0 means no reported evidence in title/abstract/notes/coding; it is not proof of true absence.</t>
        </is>
      </c>
    </row>
    <row r="188" ht="28" customHeight="1">
      <c r="A188" s="138" t="n">
        <v>187</v>
      </c>
      <c r="B188" s="138" t="n">
        <v>205</v>
      </c>
      <c r="C188" s="68" t="inlineStr">
        <is>
          <t>Revisor A</t>
        </is>
      </c>
      <c r="D188" s="68" t="inlineStr">
        <is>
          <t>RA</t>
        </is>
      </c>
      <c r="E188" s="138" t="n">
        <v>2024</v>
      </c>
      <c r="F188" s="68" t="inlineStr">
        <is>
          <t>Imagen</t>
        </is>
      </c>
      <c r="G188" s="68" t="inlineStr">
        <is>
          <t>Deep Learning</t>
        </is>
      </c>
      <c r="H188" s="68" t="inlineStr">
        <is>
          <t>https://doi.org/10.1109/JBHI.2024.3455942</t>
        </is>
      </c>
      <c r="I188" s="67" t="inlineStr">
        <is>
          <t>Off-Body Sleep Analysis for Predicting Adverse Behavior in Individuals With Autism Spectrum Disorder</t>
        </is>
      </c>
      <c r="J188" s="6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s="68" t="inlineStr">
        <is>
          <t>Supervised</t>
        </is>
      </c>
      <c r="L188" s="68" t="inlineStr">
        <is>
          <t>Other / Not clear</t>
        </is>
      </c>
      <c r="M188" s="68" t="inlineStr">
        <is>
          <t>Prediction (time-to-event / prognosis)</t>
        </is>
      </c>
      <c r="N188" s="68" t="inlineStr">
        <is>
          <t>Monitoring/intervention</t>
        </is>
      </c>
      <c r="O188" s="68" t="inlineStr">
        <is>
          <t>High</t>
        </is>
      </c>
      <c r="P188" s="68" t="n">
        <v>0</v>
      </c>
      <c r="Q188" s="68" t="n">
        <v>0</v>
      </c>
      <c r="R188" s="68" t="n">
        <v>0</v>
      </c>
      <c r="S188" s="68" t="n">
        <v>0</v>
      </c>
      <c r="T188" s="68" t="n">
        <v>0</v>
      </c>
      <c r="U188" s="68" t="n">
        <v>0</v>
      </c>
      <c r="V188" s="68" t="n">
        <v>1</v>
      </c>
      <c r="W188" s="68" t="n">
        <v>0</v>
      </c>
      <c r="X188" s="68" t="n">
        <v>0</v>
      </c>
      <c r="Y188" s="68" t="n">
        <v>0</v>
      </c>
      <c r="Z188" s="68" t="n">
        <v>1</v>
      </c>
      <c r="AA188" s="68" t="n">
        <v>1</v>
      </c>
      <c r="AB188" s="140" t="n">
        <v>1</v>
      </c>
      <c r="AC188" s="68" t="n">
        <v>0</v>
      </c>
      <c r="AD188" s="68" t="n">
        <v>0</v>
      </c>
      <c r="AE188" s="68" t="n">
        <v>0</v>
      </c>
      <c r="AF188" s="68" t="n">
        <v>0</v>
      </c>
      <c r="AG188" s="68" t="n">
        <v>1</v>
      </c>
      <c r="AH188" s="68" t="n">
        <v>1</v>
      </c>
      <c r="AI188" s="67" t="inlineStr">
        <is>
          <t>sensor / other</t>
        </is>
      </c>
      <c r="AJ188" s="140" t="n"/>
      <c r="AK188" s="140" t="inlineStr">
        <is>
          <t>none_reported</t>
        </is>
      </c>
      <c r="AL188" s="67" t="inlineStr">
        <is>
          <t>Algoritmo principal no explícito o fuera del codebook; Confirmar algoritmo principal en full-text</t>
        </is>
      </c>
      <c r="AM188" s="68" t="inlineStr">
        <is>
          <t>RA</t>
        </is>
      </c>
      <c r="AN188" s="68" t="inlineStr">
        <is>
          <t>Tomado completo desde archivo RA según asignación</t>
        </is>
      </c>
      <c r="AO188" s="68" t="n">
        <v>0</v>
      </c>
      <c r="AP188" s="68" t="n">
        <v>0</v>
      </c>
      <c r="AQ188" s="68" t="n">
        <v>0</v>
      </c>
      <c r="AR188" s="68" t="n">
        <v>0</v>
      </c>
      <c r="AS188" s="68" t="n">
        <v>0</v>
      </c>
      <c r="AT188" s="68" t="n">
        <v>0</v>
      </c>
      <c r="AU188" s="68" t="n">
        <v>0</v>
      </c>
      <c r="AV188" s="68" t="n">
        <v>0</v>
      </c>
      <c r="AW188" s="67" t="inlineStr">
        <is>
          <t>finalized_from_available_evidence</t>
        </is>
      </c>
      <c r="AX188" s="68" t="inlineStr">
        <is>
          <t>0 means no reported evidence in title/abstract/notes/coding; it is not proof of true absence.</t>
        </is>
      </c>
    </row>
    <row r="189" ht="28" customHeight="1">
      <c r="A189" s="138" t="n">
        <v>188</v>
      </c>
      <c r="B189" s="138" t="n">
        <v>206</v>
      </c>
      <c r="C189" s="68" t="inlineStr">
        <is>
          <t>Ambos (piloto)</t>
        </is>
      </c>
      <c r="D189" s="68" t="inlineStr">
        <is>
          <t>RA</t>
        </is>
      </c>
      <c r="E189" s="138" t="n">
        <v>2019</v>
      </c>
      <c r="F189" s="68" t="inlineStr">
        <is>
          <t>Multimodal</t>
        </is>
      </c>
      <c r="G189" s="68" t="inlineStr">
        <is>
          <t>Deep Learning</t>
        </is>
      </c>
      <c r="H189" s="68" t="inlineStr">
        <is>
          <t>https://doi.org/10.1016/j.sciaf.2018.e00019</t>
        </is>
      </c>
      <c r="I189" s="67" t="inlineStr">
        <is>
          <t>Overlaps in brain dynamic functional connectivity between schizophrenia and autism spectrum disorder</t>
        </is>
      </c>
      <c r="J189" s="68"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s="68" t="inlineStr">
        <is>
          <t>Supervised</t>
        </is>
      </c>
      <c r="L189" s="68" t="inlineStr">
        <is>
          <t>Other / Not clear</t>
        </is>
      </c>
      <c r="M189" s="68" t="inlineStr">
        <is>
          <t>Classification (ASD vs control / multi-class)</t>
        </is>
      </c>
      <c r="N189" s="68" t="inlineStr">
        <is>
          <t>Diagnosis</t>
        </is>
      </c>
      <c r="O189" s="68" t="inlineStr">
        <is>
          <t>Medium</t>
        </is>
      </c>
      <c r="P189" s="68" t="n">
        <v>1</v>
      </c>
      <c r="Q189" s="68" t="n">
        <v>0</v>
      </c>
      <c r="R189" s="68" t="n">
        <v>0</v>
      </c>
      <c r="S189" s="68" t="n">
        <v>0</v>
      </c>
      <c r="T189" s="68" t="n">
        <v>0</v>
      </c>
      <c r="U189" s="68" t="n">
        <v>0</v>
      </c>
      <c r="V189" s="68" t="n">
        <v>0</v>
      </c>
      <c r="W189" s="68" t="n">
        <v>0</v>
      </c>
      <c r="X189" s="68" t="n">
        <v>0</v>
      </c>
      <c r="Y189" s="68" t="n">
        <v>1</v>
      </c>
      <c r="Z189" s="68" t="n">
        <v>0</v>
      </c>
      <c r="AA189" s="68" t="n">
        <v>0</v>
      </c>
      <c r="AB189" s="140" t="n">
        <v>1</v>
      </c>
      <c r="AC189" s="68" t="n">
        <v>0</v>
      </c>
      <c r="AD189" s="68" t="n">
        <v>0</v>
      </c>
      <c r="AE189" s="68" t="n">
        <v>0</v>
      </c>
      <c r="AF189" s="68" t="n">
        <v>1</v>
      </c>
      <c r="AG189" s="68" t="n">
        <v>1</v>
      </c>
      <c r="AH189" s="68" t="n">
        <v>1</v>
      </c>
      <c r="AI189" s="67" t="n"/>
      <c r="AJ189" s="140" t="n"/>
      <c r="AK189" s="140" t="inlineStr">
        <is>
          <t>multisource_integration</t>
        </is>
      </c>
      <c r="AL189" s="67" t="inlineStr">
        <is>
          <t>Algoritmo principal no explícito o fuera del codebook; Confirmar algoritmo principal en full-text</t>
        </is>
      </c>
      <c r="AM189" s="68" t="inlineStr">
        <is>
          <t>RA</t>
        </is>
      </c>
      <c r="AN189" s="68" t="inlineStr">
        <is>
          <t>Tomado completo desde archivo RA según asignación</t>
        </is>
      </c>
      <c r="AO189" s="68" t="n">
        <v>0</v>
      </c>
      <c r="AP189" s="68" t="n">
        <v>0</v>
      </c>
      <c r="AQ189" s="68" t="n">
        <v>0</v>
      </c>
      <c r="AR189" s="68" t="n">
        <v>0</v>
      </c>
      <c r="AS189" s="68" t="n">
        <v>0</v>
      </c>
      <c r="AT189" s="68" t="n">
        <v>0</v>
      </c>
      <c r="AU189" s="68" t="n">
        <v>0</v>
      </c>
      <c r="AV189" s="68" t="n">
        <v>1</v>
      </c>
      <c r="AW189" s="67" t="inlineStr">
        <is>
          <t>finalized_from_available_evidence</t>
        </is>
      </c>
      <c r="AX189" s="68" t="inlineStr">
        <is>
          <t>0 means no reported evidence in title/abstract/notes/coding; it is not proof of true absence.</t>
        </is>
      </c>
    </row>
    <row r="190" ht="28" customHeight="1">
      <c r="A190" s="138" t="n">
        <v>189</v>
      </c>
      <c r="B190" s="138" t="n">
        <v>207</v>
      </c>
      <c r="C190" s="68" t="inlineStr">
        <is>
          <t>Revisor B</t>
        </is>
      </c>
      <c r="D190" s="68" t="n"/>
      <c r="E190" s="138" t="n">
        <v>2025</v>
      </c>
      <c r="F190" s="68" t="inlineStr">
        <is>
          <t>Señales fisiológicas</t>
        </is>
      </c>
      <c r="G190" s="68" t="inlineStr">
        <is>
          <t>Deep Learning</t>
        </is>
      </c>
      <c r="H190" s="68" t="inlineStr">
        <is>
          <t>https://doi.org/10.1016/j.neucom.2025.130780</t>
        </is>
      </c>
      <c r="I190" s="67" t="inlineStr">
        <is>
          <t>Persistent spectral based machine learning method for autism spectrum disorder classification</t>
        </is>
      </c>
      <c r="J190" s="6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s="68" t="inlineStr">
        <is>
          <t>Supervised</t>
        </is>
      </c>
      <c r="L190" s="68" t="inlineStr">
        <is>
          <t>Not clear</t>
        </is>
      </c>
      <c r="M190" s="68" t="inlineStr">
        <is>
          <t>Classification (binary/multi-class; incl. ASD vs control)/ multi-class)</t>
        </is>
      </c>
      <c r="N190" s="68" t="inlineStr">
        <is>
          <t>diagnosis</t>
        </is>
      </c>
      <c r="O190" s="68" t="inlineStr">
        <is>
          <t>high</t>
        </is>
      </c>
      <c r="P190" s="68" t="n">
        <v>0</v>
      </c>
      <c r="Q190" s="68" t="n">
        <v>0</v>
      </c>
      <c r="R190" s="68" t="n">
        <v>0</v>
      </c>
      <c r="S190" s="68" t="n">
        <v>0</v>
      </c>
      <c r="T190" s="68" t="n">
        <v>1</v>
      </c>
      <c r="U190" s="68" t="n">
        <v>0</v>
      </c>
      <c r="V190" s="68" t="n">
        <v>0</v>
      </c>
      <c r="W190" s="68" t="n">
        <v>0</v>
      </c>
      <c r="X190" s="68" t="n">
        <v>0</v>
      </c>
      <c r="Y190" s="68" t="n">
        <v>1</v>
      </c>
      <c r="Z190" s="68" t="n">
        <v>0</v>
      </c>
      <c r="AA190" s="68" t="n">
        <v>0</v>
      </c>
      <c r="AB190" s="140" t="n">
        <v>1</v>
      </c>
      <c r="AC190" s="68" t="n">
        <v>0</v>
      </c>
      <c r="AD190" s="68" t="n">
        <v>0</v>
      </c>
      <c r="AE190" s="68" t="n">
        <v>0</v>
      </c>
      <c r="AF190" s="68" t="n">
        <v>0</v>
      </c>
      <c r="AG190" s="68" t="n">
        <v>1</v>
      </c>
      <c r="AH190" s="68" t="n">
        <v>1</v>
      </c>
      <c r="AI190" s="67" t="n">
        <v>0</v>
      </c>
      <c r="AJ190" s="140" t="n">
        <v>1</v>
      </c>
      <c r="AK190" s="140" t="inlineStr">
        <is>
          <t>none_reported</t>
        </is>
      </c>
      <c r="AL190" s="67" t="n"/>
      <c r="AM190" s="68" t="inlineStr">
        <is>
          <t>RB</t>
        </is>
      </c>
      <c r="AN190" s="68" t="inlineStr">
        <is>
          <t>Tomado completo desde archivo RB según asignación</t>
        </is>
      </c>
      <c r="AO190" s="68" t="n">
        <v>0</v>
      </c>
      <c r="AP190" s="68" t="n">
        <v>0</v>
      </c>
      <c r="AQ190" s="68" t="n">
        <v>0</v>
      </c>
      <c r="AR190" s="68" t="n">
        <v>0</v>
      </c>
      <c r="AS190" s="68" t="n">
        <v>0</v>
      </c>
      <c r="AT190" s="68" t="n">
        <v>0</v>
      </c>
      <c r="AU190" s="68" t="n">
        <v>0</v>
      </c>
      <c r="AV190" s="68" t="n">
        <v>0</v>
      </c>
      <c r="AW190" s="67" t="inlineStr">
        <is>
          <t>finalized_from_available_evidence</t>
        </is>
      </c>
      <c r="AX190" s="68" t="inlineStr">
        <is>
          <t>0 means no reported evidence in title/abstract/notes/coding; it is not proof of true absence.</t>
        </is>
      </c>
    </row>
    <row r="191" ht="28" customHeight="1">
      <c r="A191" s="138" t="n">
        <v>190</v>
      </c>
      <c r="B191" s="138" t="n">
        <v>208</v>
      </c>
      <c r="C191" s="68" t="inlineStr">
        <is>
          <t>Revisor B</t>
        </is>
      </c>
      <c r="D191" s="68" t="n"/>
      <c r="E191" s="138" t="n">
        <v>2022</v>
      </c>
      <c r="F191" s="68" t="inlineStr">
        <is>
          <t>No especificado</t>
        </is>
      </c>
      <c r="G191" s="68" t="inlineStr">
        <is>
          <t>Machine Learning</t>
        </is>
      </c>
      <c r="H191" s="68" t="inlineStr">
        <is>
          <t>https://doi.org/10.1186/s13229-022-00491-9</t>
        </is>
      </c>
      <c r="I191" s="67" t="inlineStr">
        <is>
          <t>Phenotypic differences between female and male individuals with suspicion of autism spectrum disorder</t>
        </is>
      </c>
      <c r="J191" s="68"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s="68" t="inlineStr">
        <is>
          <t>Supervised</t>
        </is>
      </c>
      <c r="L191" s="68" t="inlineStr">
        <is>
          <t>Random Forest</t>
        </is>
      </c>
      <c r="M191" s="68" t="inlineStr">
        <is>
          <t>Classification (binary/multi-class; incl. ASD vs control)/ multi-class)</t>
        </is>
      </c>
      <c r="N191" s="68" t="inlineStr">
        <is>
          <t>diagnosis</t>
        </is>
      </c>
      <c r="O191" s="68" t="inlineStr">
        <is>
          <t>high</t>
        </is>
      </c>
      <c r="P191" s="68" t="n">
        <v>1</v>
      </c>
      <c r="Q191" s="68" t="n">
        <v>0</v>
      </c>
      <c r="R191" s="68" t="n">
        <v>0</v>
      </c>
      <c r="S191" s="68" t="n">
        <v>0</v>
      </c>
      <c r="T191" s="68" t="n">
        <v>1</v>
      </c>
      <c r="U191" s="68" t="n">
        <v>0</v>
      </c>
      <c r="V191" s="68" t="n">
        <v>0</v>
      </c>
      <c r="W191" s="68" t="n">
        <v>0</v>
      </c>
      <c r="X191" s="68" t="n">
        <v>0</v>
      </c>
      <c r="Y191" s="68" t="n">
        <v>1</v>
      </c>
      <c r="Z191" s="68" t="n">
        <v>0</v>
      </c>
      <c r="AA191" s="68" t="n">
        <v>1</v>
      </c>
      <c r="AB191" s="140" t="n">
        <v>1</v>
      </c>
      <c r="AC191" s="68" t="n">
        <v>0</v>
      </c>
      <c r="AD191" s="68" t="n">
        <v>0</v>
      </c>
      <c r="AE191" s="68" t="n">
        <v>0</v>
      </c>
      <c r="AF191" s="68" t="n">
        <v>1</v>
      </c>
      <c r="AG191" s="68" t="n">
        <v>0</v>
      </c>
      <c r="AH191" s="68" t="n">
        <v>2</v>
      </c>
      <c r="AI191" s="67" t="n">
        <v>0</v>
      </c>
      <c r="AJ191" s="140" t="n">
        <v>0</v>
      </c>
      <c r="AK191" s="140" t="inlineStr">
        <is>
          <t>multisource_integration</t>
        </is>
      </c>
      <c r="AL191" s="67" t="n"/>
      <c r="AM191" s="68" t="inlineStr">
        <is>
          <t>RB</t>
        </is>
      </c>
      <c r="AN191" s="68" t="inlineStr">
        <is>
          <t>Tomado completo desde archivo RB según asignación</t>
        </is>
      </c>
      <c r="AO191" s="68" t="n">
        <v>0</v>
      </c>
      <c r="AP191" s="68" t="n">
        <v>0</v>
      </c>
      <c r="AQ191" s="68" t="n">
        <v>0</v>
      </c>
      <c r="AR191" s="68" t="n">
        <v>0</v>
      </c>
      <c r="AS191" s="68" t="n">
        <v>0</v>
      </c>
      <c r="AT191" s="68" t="n">
        <v>0</v>
      </c>
      <c r="AU191" s="68" t="n">
        <v>0</v>
      </c>
      <c r="AV191" s="68" t="n">
        <v>1</v>
      </c>
      <c r="AW191" s="67" t="inlineStr">
        <is>
          <t>finalized_from_available_evidence</t>
        </is>
      </c>
      <c r="AX191" s="68" t="inlineStr">
        <is>
          <t>0 means no reported evidence in title/abstract/notes/coding; it is not proof of true absence.</t>
        </is>
      </c>
    </row>
    <row r="192" ht="28" customHeight="1">
      <c r="A192" s="138" t="n">
        <v>191</v>
      </c>
      <c r="B192" s="138" t="n">
        <v>209</v>
      </c>
      <c r="C192" s="68" t="inlineStr">
        <is>
          <t>Revisor A</t>
        </is>
      </c>
      <c r="D192" s="68" t="inlineStr">
        <is>
          <t>RA</t>
        </is>
      </c>
      <c r="E192" s="138" t="n">
        <v>2024</v>
      </c>
      <c r="F192" s="68" t="inlineStr">
        <is>
          <t>Multimodal</t>
        </is>
      </c>
      <c r="G192" s="68" t="inlineStr">
        <is>
          <t>Machine Learning</t>
        </is>
      </c>
      <c r="H192" s="68" t="inlineStr">
        <is>
          <t>https://doi.org/10.1016/j.pscychresns.2024.111822</t>
        </is>
      </c>
      <c r="I192" s="67" t="inlineStr">
        <is>
          <t>Predicting individual autistic symptoms for patients with autism spectrum disorder using interregional morphological connectivity</t>
        </is>
      </c>
      <c r="J192" s="68"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s="68" t="inlineStr">
        <is>
          <t>Supervised</t>
        </is>
      </c>
      <c r="L192" s="68" t="inlineStr">
        <is>
          <t>Other / Not clear</t>
        </is>
      </c>
      <c r="M192" s="68" t="inlineStr">
        <is>
          <t>Regression (score / severity / risk)</t>
        </is>
      </c>
      <c r="N192" s="68" t="inlineStr">
        <is>
          <t>Monitoring/intervention</t>
        </is>
      </c>
      <c r="O192" s="68" t="inlineStr">
        <is>
          <t>High</t>
        </is>
      </c>
      <c r="P192" s="68" t="n">
        <v>1</v>
      </c>
      <c r="Q192" s="68" t="n">
        <v>0</v>
      </c>
      <c r="R192" s="68" t="n">
        <v>0</v>
      </c>
      <c r="S192" s="68" t="n">
        <v>0</v>
      </c>
      <c r="T192" s="68" t="n">
        <v>0</v>
      </c>
      <c r="U192" s="68" t="n">
        <v>0</v>
      </c>
      <c r="V192" s="68" t="n">
        <v>0</v>
      </c>
      <c r="W192" s="68" t="n">
        <v>0</v>
      </c>
      <c r="X192" s="68" t="n">
        <v>0</v>
      </c>
      <c r="Y192" s="68" t="n">
        <v>0</v>
      </c>
      <c r="Z192" s="68" t="n">
        <v>1</v>
      </c>
      <c r="AA192" s="68" t="n">
        <v>1</v>
      </c>
      <c r="AB192" s="140" t="n">
        <v>1</v>
      </c>
      <c r="AC192" s="68" t="n">
        <v>0</v>
      </c>
      <c r="AD192" s="68" t="n">
        <v>0</v>
      </c>
      <c r="AE192" s="68" t="n">
        <v>0</v>
      </c>
      <c r="AF192" s="68" t="n">
        <v>1</v>
      </c>
      <c r="AG192" s="68" t="n">
        <v>1</v>
      </c>
      <c r="AH192" s="68" t="n">
        <v>1</v>
      </c>
      <c r="AI192" s="67" t="n"/>
      <c r="AJ192" s="140" t="n"/>
      <c r="AK192" s="140" t="inlineStr">
        <is>
          <t>multisource_integration; multisite_dataset_broad</t>
        </is>
      </c>
      <c r="AL192" s="67" t="inlineStr">
        <is>
          <t>Algoritmo principal no explícito o fuera del codebook; Confirmar algoritmo principal en full-text</t>
        </is>
      </c>
      <c r="AM192" s="68" t="inlineStr">
        <is>
          <t>RA</t>
        </is>
      </c>
      <c r="AN192" s="68" t="inlineStr">
        <is>
          <t>Tomado completo desde archivo RA según asignación</t>
        </is>
      </c>
      <c r="AO192" s="68" t="n">
        <v>0</v>
      </c>
      <c r="AP192" s="68" t="n">
        <v>0</v>
      </c>
      <c r="AQ192" s="68" t="n">
        <v>1</v>
      </c>
      <c r="AR192" s="68" t="n">
        <v>0</v>
      </c>
      <c r="AS192" s="68" t="n">
        <v>0</v>
      </c>
      <c r="AT192" s="68" t="n">
        <v>0</v>
      </c>
      <c r="AU192" s="68" t="n">
        <v>0</v>
      </c>
      <c r="AV192" s="68" t="n">
        <v>1</v>
      </c>
      <c r="AW192" s="67" t="inlineStr">
        <is>
          <t>finalized_from_available_evidence</t>
        </is>
      </c>
      <c r="AX192" s="68" t="inlineStr">
        <is>
          <t>0 means no reported evidence in title/abstract/notes/coding; it is not proof of true absence.</t>
        </is>
      </c>
    </row>
    <row r="193" ht="28" customHeight="1">
      <c r="A193" s="138" t="n">
        <v>192</v>
      </c>
      <c r="B193" s="138" t="n">
        <v>210</v>
      </c>
      <c r="C193" s="68" t="inlineStr">
        <is>
          <t>Revisor A</t>
        </is>
      </c>
      <c r="D193" s="68" t="inlineStr">
        <is>
          <t>RA</t>
        </is>
      </c>
      <c r="E193" s="138" t="n">
        <v>2023</v>
      </c>
      <c r="F193" s="68" t="inlineStr">
        <is>
          <t>Señales fisiológicas</t>
        </is>
      </c>
      <c r="G193" s="68" t="inlineStr">
        <is>
          <t>Deep Learning</t>
        </is>
      </c>
      <c r="H193" s="68" t="inlineStr">
        <is>
          <t>https://doi.org/10.1016/j.bpsc.2021.08.009</t>
        </is>
      </c>
      <c r="I193" s="67" t="inlineStr">
        <is>
          <t>Prediction of Behavioral Improvement Through Resting-State Electroencephalography and Clinical Severity in a Randomized Controlled Trial Testing Bumetanide in Autism Spectrum Disorder</t>
        </is>
      </c>
      <c r="J193" s="68"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s="68" t="inlineStr">
        <is>
          <t>Supervised</t>
        </is>
      </c>
      <c r="L193" s="68" t="inlineStr">
        <is>
          <t>Other / Not clear</t>
        </is>
      </c>
      <c r="M193" s="68" t="inlineStr">
        <is>
          <t>Prediction (time-to-event / prognosis)</t>
        </is>
      </c>
      <c r="N193" s="68" t="inlineStr">
        <is>
          <t>Monitoring/intervention</t>
        </is>
      </c>
      <c r="O193" s="68" t="inlineStr">
        <is>
          <t>Medium</t>
        </is>
      </c>
      <c r="P193" s="68" t="n">
        <v>0</v>
      </c>
      <c r="Q193" s="68" t="n">
        <v>1</v>
      </c>
      <c r="R193" s="68" t="n">
        <v>0</v>
      </c>
      <c r="S193" s="68" t="n">
        <v>0</v>
      </c>
      <c r="T193" s="68" t="n">
        <v>0</v>
      </c>
      <c r="U193" s="68" t="n">
        <v>0</v>
      </c>
      <c r="V193" s="68" t="n">
        <v>0</v>
      </c>
      <c r="W193" s="68" t="n">
        <v>0</v>
      </c>
      <c r="X193" s="68" t="n">
        <v>0</v>
      </c>
      <c r="Y193" s="68" t="n">
        <v>0</v>
      </c>
      <c r="Z193" s="68" t="n">
        <v>0</v>
      </c>
      <c r="AA193" s="68" t="n">
        <v>1</v>
      </c>
      <c r="AB193" s="140" t="n">
        <v>1</v>
      </c>
      <c r="AC193" s="68" t="n">
        <v>0</v>
      </c>
      <c r="AD193" s="68" t="n">
        <v>0</v>
      </c>
      <c r="AE193" s="68" t="n">
        <v>0</v>
      </c>
      <c r="AF193" s="68" t="n">
        <v>0</v>
      </c>
      <c r="AG193" s="68" t="n">
        <v>1</v>
      </c>
      <c r="AH193" s="68" t="n">
        <v>1</v>
      </c>
      <c r="AI193" s="67" t="n"/>
      <c r="AJ193" s="140" t="n"/>
      <c r="AK193" s="140" t="inlineStr">
        <is>
          <t>none_reported</t>
        </is>
      </c>
      <c r="AL193" s="67" t="inlineStr">
        <is>
          <t>Algoritmo principal no explícito o fuera del codebook; Confirmar algoritmo principal en full-text</t>
        </is>
      </c>
      <c r="AM193" s="68" t="inlineStr">
        <is>
          <t>RA</t>
        </is>
      </c>
      <c r="AN193" s="68" t="inlineStr">
        <is>
          <t>Tomado completo desde archivo RA según asignación</t>
        </is>
      </c>
      <c r="AO193" s="68" t="n">
        <v>0</v>
      </c>
      <c r="AP193" s="68" t="n">
        <v>0</v>
      </c>
      <c r="AQ193" s="68" t="n">
        <v>0</v>
      </c>
      <c r="AR193" s="68" t="n">
        <v>0</v>
      </c>
      <c r="AS193" s="68" t="n">
        <v>0</v>
      </c>
      <c r="AT193" s="68" t="n">
        <v>0</v>
      </c>
      <c r="AU193" s="68" t="n">
        <v>0</v>
      </c>
      <c r="AV193" s="68" t="n">
        <v>0</v>
      </c>
      <c r="AW193" s="67" t="inlineStr">
        <is>
          <t>finalized_from_available_evidence</t>
        </is>
      </c>
      <c r="AX193" s="68" t="inlineStr">
        <is>
          <t>0 means no reported evidence in title/abstract/notes/coding; it is not proof of true absence.</t>
        </is>
      </c>
    </row>
    <row r="194" ht="28" customHeight="1">
      <c r="A194" s="138" t="n">
        <v>193</v>
      </c>
      <c r="B194" s="138" t="n">
        <v>211</v>
      </c>
      <c r="C194" s="68" t="inlineStr">
        <is>
          <t>Revisor B</t>
        </is>
      </c>
      <c r="D194" s="68" t="n"/>
      <c r="E194" s="138" t="n">
        <v>2022</v>
      </c>
      <c r="F194" s="68" t="inlineStr">
        <is>
          <t>No especificado</t>
        </is>
      </c>
      <c r="G194" s="68" t="inlineStr">
        <is>
          <t>Machine Learning</t>
        </is>
      </c>
      <c r="H194" s="68" t="inlineStr">
        <is>
          <t>https://doi.org/10.32604/ijmhp.2022.020075</t>
        </is>
      </c>
      <c r="I194" s="67" t="inlineStr">
        <is>
          <t>Prediction of Outcomes in Mini-Basketball Training Program for Preschool Children with Autism Using Machine Learning Models</t>
        </is>
      </c>
      <c r="J194" s="68"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s="68" t="inlineStr">
        <is>
          <t>Supervised</t>
        </is>
      </c>
      <c r="L194" s="68" t="inlineStr">
        <is>
          <t>SVM</t>
        </is>
      </c>
      <c r="M194" s="68" t="inlineStr">
        <is>
          <t>Regression (score / severity / risk)</t>
        </is>
      </c>
      <c r="N194" s="68" t="inlineStr">
        <is>
          <t>monitoring_intervention</t>
        </is>
      </c>
      <c r="O194" s="68" t="inlineStr">
        <is>
          <t>high</t>
        </is>
      </c>
      <c r="P194" s="68" t="n">
        <v>0</v>
      </c>
      <c r="Q194" s="68" t="n">
        <v>0</v>
      </c>
      <c r="R194" s="68" t="n">
        <v>0</v>
      </c>
      <c r="S194" s="68" t="n">
        <v>0</v>
      </c>
      <c r="T194" s="68" t="n">
        <v>0</v>
      </c>
      <c r="U194" s="68" t="n">
        <v>0</v>
      </c>
      <c r="V194" s="68" t="n">
        <v>1</v>
      </c>
      <c r="W194" s="68" t="n">
        <v>0</v>
      </c>
      <c r="X194" s="68" t="n">
        <v>0</v>
      </c>
      <c r="Y194" s="68" t="n">
        <v>0</v>
      </c>
      <c r="Z194" s="68" t="n">
        <v>0</v>
      </c>
      <c r="AA194" s="68" t="n">
        <v>1</v>
      </c>
      <c r="AB194" s="140" t="n">
        <v>1</v>
      </c>
      <c r="AC194" s="68" t="n">
        <v>0</v>
      </c>
      <c r="AD194" s="68" t="n">
        <v>0</v>
      </c>
      <c r="AE194" s="68" t="n">
        <v>0</v>
      </c>
      <c r="AF194" s="68" t="n">
        <v>0</v>
      </c>
      <c r="AG194" s="68" t="n">
        <v>0</v>
      </c>
      <c r="AH194" s="68" t="n">
        <v>1</v>
      </c>
      <c r="AI194" s="67" t="n">
        <v>1</v>
      </c>
      <c r="AJ194" s="140" t="n">
        <v>1</v>
      </c>
      <c r="AK194" s="140" t="inlineStr">
        <is>
          <t>none_reported</t>
        </is>
      </c>
      <c r="AL194" s="67" t="n"/>
      <c r="AM194" s="68" t="inlineStr">
        <is>
          <t>RB</t>
        </is>
      </c>
      <c r="AN194" s="68" t="inlineStr">
        <is>
          <t>Tomado completo desde archivo RB según asignación</t>
        </is>
      </c>
      <c r="AO194" s="68" t="n">
        <v>0</v>
      </c>
      <c r="AP194" s="68" t="n">
        <v>0</v>
      </c>
      <c r="AQ194" s="68" t="n">
        <v>0</v>
      </c>
      <c r="AR194" s="68" t="n">
        <v>0</v>
      </c>
      <c r="AS194" s="68" t="n">
        <v>0</v>
      </c>
      <c r="AT194" s="68" t="n">
        <v>0</v>
      </c>
      <c r="AU194" s="68" t="n">
        <v>0</v>
      </c>
      <c r="AV194" s="68" t="n">
        <v>0</v>
      </c>
      <c r="AW194" s="67" t="inlineStr">
        <is>
          <t>finalized_from_available_evidence</t>
        </is>
      </c>
      <c r="AX194" s="68" t="inlineStr">
        <is>
          <t>0 means no reported evidence in title/abstract/notes/coding; it is not proof of true absence.</t>
        </is>
      </c>
    </row>
    <row r="195" ht="28" customHeight="1">
      <c r="A195" s="138" t="n">
        <v>194</v>
      </c>
      <c r="B195" s="138" t="n">
        <v>212</v>
      </c>
      <c r="C195" s="68" t="inlineStr">
        <is>
          <t>Revisor B</t>
        </is>
      </c>
      <c r="D195" s="68" t="n"/>
      <c r="E195" s="138" t="n">
        <v>2025</v>
      </c>
      <c r="F195" s="68" t="inlineStr">
        <is>
          <t>Texto · NLP</t>
        </is>
      </c>
      <c r="G195" s="68" t="inlineStr">
        <is>
          <t>Deep Learning</t>
        </is>
      </c>
      <c r="H195" s="68" t="inlineStr">
        <is>
          <t>https://doi.org/10.1177/13623613241304488</t>
        </is>
      </c>
      <c r="I195" s="67" t="inlineStr">
        <is>
          <t>Pre-trained artificial intelligence language model represents pragmatic language variability central to autism and genetically related phenotypes</t>
        </is>
      </c>
      <c r="J195" s="68"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s="68" t="n"/>
      <c r="L195" s="68" t="inlineStr">
        <is>
          <t>Transformer</t>
        </is>
      </c>
      <c r="M195" s="68" t="inlineStr">
        <is>
          <t>Classification (binary/multi-class; incl. ASD vs control)/ multi-class)</t>
        </is>
      </c>
      <c r="N195" s="68" t="inlineStr">
        <is>
          <t>Monitoring/intervention</t>
        </is>
      </c>
      <c r="O195" s="68" t="inlineStr">
        <is>
          <t>high</t>
        </is>
      </c>
      <c r="P195" s="68" t="n">
        <v>1</v>
      </c>
      <c r="Q195" s="68" t="n">
        <v>0</v>
      </c>
      <c r="R195" s="68" t="n">
        <v>0</v>
      </c>
      <c r="S195" s="68" t="n">
        <v>0</v>
      </c>
      <c r="T195" s="68" t="n">
        <v>0</v>
      </c>
      <c r="U195" s="68" t="n">
        <v>0</v>
      </c>
      <c r="V195" s="68" t="n">
        <v>0</v>
      </c>
      <c r="W195" s="68" t="n">
        <v>0</v>
      </c>
      <c r="X195" s="68" t="n">
        <v>0</v>
      </c>
      <c r="Y195" s="68" t="n">
        <v>1</v>
      </c>
      <c r="Z195" s="68" t="n">
        <v>0</v>
      </c>
      <c r="AA195" s="68" t="n">
        <v>0</v>
      </c>
      <c r="AB195" s="140" t="n">
        <v>1</v>
      </c>
      <c r="AC195" s="68" t="n">
        <v>0</v>
      </c>
      <c r="AD195" s="68" t="n">
        <v>0</v>
      </c>
      <c r="AE195" s="68" t="n">
        <v>0</v>
      </c>
      <c r="AF195" s="68" t="n">
        <v>0</v>
      </c>
      <c r="AG195" s="68" t="n">
        <v>0</v>
      </c>
      <c r="AH195" s="68" t="n">
        <v>1</v>
      </c>
      <c r="AI195" s="67" t="n">
        <v>0</v>
      </c>
      <c r="AJ195" s="140" t="n">
        <v>1</v>
      </c>
      <c r="AK195" s="140" t="inlineStr">
        <is>
          <t>none_reported</t>
        </is>
      </c>
      <c r="AL195" s="67" t="n"/>
      <c r="AM195" s="68" t="inlineStr">
        <is>
          <t>RB</t>
        </is>
      </c>
      <c r="AN195" s="68" t="inlineStr">
        <is>
          <t>Tomado completo desde archivo RB según asignación</t>
        </is>
      </c>
      <c r="AO195" s="68" t="n">
        <v>0</v>
      </c>
      <c r="AP195" s="68" t="n">
        <v>0</v>
      </c>
      <c r="AQ195" s="68" t="n">
        <v>0</v>
      </c>
      <c r="AR195" s="68" t="n">
        <v>0</v>
      </c>
      <c r="AS195" s="68" t="n">
        <v>0</v>
      </c>
      <c r="AT195" s="68" t="n">
        <v>0</v>
      </c>
      <c r="AU195" s="68" t="n">
        <v>0</v>
      </c>
      <c r="AV195" s="68" t="n">
        <v>0</v>
      </c>
      <c r="AW195" s="67" t="inlineStr">
        <is>
          <t>finalized_from_available_evidence</t>
        </is>
      </c>
      <c r="AX195" s="68" t="inlineStr">
        <is>
          <t>0 means no reported evidence in title/abstract/notes/coding; it is not proof of true absence.</t>
        </is>
      </c>
    </row>
    <row r="196" ht="28" customHeight="1">
      <c r="A196" s="138" t="n">
        <v>195</v>
      </c>
      <c r="B196" s="138" t="n">
        <v>213</v>
      </c>
      <c r="C196" s="68" t="inlineStr">
        <is>
          <t>Revisor A</t>
        </is>
      </c>
      <c r="D196" s="68" t="inlineStr">
        <is>
          <t>RA</t>
        </is>
      </c>
      <c r="E196" s="138" t="n">
        <v>2015</v>
      </c>
      <c r="F196" s="68" t="inlineStr">
        <is>
          <t>Señales fisiológicas</t>
        </is>
      </c>
      <c r="G196" s="68" t="inlineStr">
        <is>
          <t>Deep Learning</t>
        </is>
      </c>
      <c r="H196" s="68" t="inlineStr">
        <is>
          <t>https://doi.org/10.1016/j.cortex.2014.08.011</t>
        </is>
      </c>
      <c r="I196" s="67" t="inlineStr">
        <is>
          <t>Resting state functional magnetic resonance imaging and neural network classified autism and control</t>
        </is>
      </c>
      <c r="J196" s="68"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s="68" t="inlineStr">
        <is>
          <t>Supervised</t>
        </is>
      </c>
      <c r="L196" s="68" t="inlineStr">
        <is>
          <t>Other / Not clear</t>
        </is>
      </c>
      <c r="M196" s="68" t="inlineStr">
        <is>
          <t>Classification (ASD vs control / multi-class)</t>
        </is>
      </c>
      <c r="N196" s="68" t="inlineStr">
        <is>
          <t>Diagnosis</t>
        </is>
      </c>
      <c r="O196" s="68" t="inlineStr">
        <is>
          <t>High</t>
        </is>
      </c>
      <c r="P196" s="68" t="n">
        <v>1</v>
      </c>
      <c r="Q196" s="68" t="n">
        <v>0</v>
      </c>
      <c r="R196" s="68" t="n">
        <v>0</v>
      </c>
      <c r="S196" s="68" t="n">
        <v>0</v>
      </c>
      <c r="T196" s="68" t="n">
        <v>0</v>
      </c>
      <c r="U196" s="68" t="n">
        <v>0</v>
      </c>
      <c r="V196" s="68" t="n">
        <v>0</v>
      </c>
      <c r="W196" s="68" t="n">
        <v>0</v>
      </c>
      <c r="X196" s="68" t="n">
        <v>0</v>
      </c>
      <c r="Y196" s="68" t="n">
        <v>1</v>
      </c>
      <c r="Z196" s="68" t="n">
        <v>0</v>
      </c>
      <c r="AA196" s="68" t="n">
        <v>0</v>
      </c>
      <c r="AB196" s="140" t="n">
        <v>1</v>
      </c>
      <c r="AC196" s="68" t="n">
        <v>0</v>
      </c>
      <c r="AD196" s="68" t="n">
        <v>0</v>
      </c>
      <c r="AE196" s="68" t="n">
        <v>0</v>
      </c>
      <c r="AF196" s="68" t="n">
        <v>0</v>
      </c>
      <c r="AG196" s="68" t="n">
        <v>1</v>
      </c>
      <c r="AH196" s="68" t="n">
        <v>1</v>
      </c>
      <c r="AI196" s="67" t="n"/>
      <c r="AJ196" s="140" t="n"/>
      <c r="AK196" s="140" t="inlineStr">
        <is>
          <t>multisite_dataset_broad</t>
        </is>
      </c>
      <c r="AL196" s="67" t="inlineStr">
        <is>
          <t>Algoritmo principal no explícito o fuera del codebook; Confirmar algoritmo principal en full-text</t>
        </is>
      </c>
      <c r="AM196" s="68" t="inlineStr">
        <is>
          <t>RA</t>
        </is>
      </c>
      <c r="AN196" s="68" t="inlineStr">
        <is>
          <t>Tomado completo desde archivo RA según asignación</t>
        </is>
      </c>
      <c r="AO196" s="68" t="n">
        <v>0</v>
      </c>
      <c r="AP196" s="68" t="n">
        <v>0</v>
      </c>
      <c r="AQ196" s="68" t="n">
        <v>1</v>
      </c>
      <c r="AR196" s="68" t="n">
        <v>0</v>
      </c>
      <c r="AS196" s="68" t="n">
        <v>0</v>
      </c>
      <c r="AT196" s="68" t="n">
        <v>0</v>
      </c>
      <c r="AU196" s="68" t="n">
        <v>0</v>
      </c>
      <c r="AV196" s="68" t="n">
        <v>0</v>
      </c>
      <c r="AW196" s="67" t="inlineStr">
        <is>
          <t>finalized_from_available_evidence</t>
        </is>
      </c>
      <c r="AX196" s="68" t="inlineStr">
        <is>
          <t>0 means no reported evidence in title/abstract/notes/coding; it is not proof of true absence.</t>
        </is>
      </c>
    </row>
    <row r="197" ht="28" customHeight="1">
      <c r="A197" s="138" t="n">
        <v>196</v>
      </c>
      <c r="B197" s="138" t="n">
        <v>214</v>
      </c>
      <c r="C197" s="68" t="inlineStr">
        <is>
          <t>Revisor B</t>
        </is>
      </c>
      <c r="D197" s="68" t="n"/>
      <c r="E197" s="138" t="n">
        <v>2021</v>
      </c>
      <c r="F197" s="68" t="inlineStr">
        <is>
          <t>Imagen</t>
        </is>
      </c>
      <c r="G197" s="68" t="inlineStr">
        <is>
          <t>Deep Learning</t>
        </is>
      </c>
      <c r="H197" s="68" t="inlineStr">
        <is>
          <t>https://doi.org/10.1109/EMBC46164.2021.9630150</t>
        </is>
      </c>
      <c r="I197" s="67" t="inlineStr">
        <is>
          <t>Self-Paced Learning and Privileged Information based Cascaded Multi-column Classification algorithm for ASD diagnosis</t>
        </is>
      </c>
      <c r="J197" s="68"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s="68" t="inlineStr">
        <is>
          <t>Supervised</t>
        </is>
      </c>
      <c r="L197" s="68" t="inlineStr">
        <is>
          <t>Other</t>
        </is>
      </c>
      <c r="M197" s="68" t="inlineStr">
        <is>
          <t>Classification (binary/multi-class; incl. ASD vs control)/ multi-class)</t>
        </is>
      </c>
      <c r="N197" s="68" t="inlineStr">
        <is>
          <t>Diagnosis</t>
        </is>
      </c>
      <c r="O197" s="68" t="inlineStr">
        <is>
          <t>high</t>
        </is>
      </c>
      <c r="P197" s="68" t="n">
        <v>0</v>
      </c>
      <c r="Q197" s="68" t="n">
        <v>0</v>
      </c>
      <c r="R197" s="68" t="n">
        <v>0</v>
      </c>
      <c r="S197" s="68" t="n">
        <v>0</v>
      </c>
      <c r="T197" s="68" t="n">
        <v>0</v>
      </c>
      <c r="U197" s="68" t="n">
        <v>0</v>
      </c>
      <c r="V197" s="68" t="n">
        <v>1</v>
      </c>
      <c r="W197" s="68" t="n">
        <v>0</v>
      </c>
      <c r="X197" s="68" t="n">
        <v>1</v>
      </c>
      <c r="Y197" s="68" t="n">
        <v>0</v>
      </c>
      <c r="Z197" s="68" t="n">
        <v>0</v>
      </c>
      <c r="AA197" s="68" t="n">
        <v>1</v>
      </c>
      <c r="AB197" s="140" t="n">
        <v>1</v>
      </c>
      <c r="AC197" s="68" t="n">
        <v>0</v>
      </c>
      <c r="AD197" s="68" t="n">
        <v>0</v>
      </c>
      <c r="AE197" s="68" t="n">
        <v>0</v>
      </c>
      <c r="AF197" s="68" t="n">
        <v>0</v>
      </c>
      <c r="AG197" s="68" t="n">
        <v>0</v>
      </c>
      <c r="AH197" s="68" t="n">
        <v>1</v>
      </c>
      <c r="AI197" s="67" t="n">
        <v>1</v>
      </c>
      <c r="AJ197" s="140" t="n">
        <v>1</v>
      </c>
      <c r="AK197" s="140" t="inlineStr">
        <is>
          <t>none_reported</t>
        </is>
      </c>
      <c r="AL197" s="67" t="n"/>
      <c r="AM197" s="68" t="inlineStr">
        <is>
          <t>RB</t>
        </is>
      </c>
      <c r="AN197" s="68" t="inlineStr">
        <is>
          <t>Tomado completo desde archivo RB según asignación</t>
        </is>
      </c>
      <c r="AO197" s="68" t="n">
        <v>0</v>
      </c>
      <c r="AP197" s="68" t="n">
        <v>0</v>
      </c>
      <c r="AQ197" s="68" t="n">
        <v>0</v>
      </c>
      <c r="AR197" s="68" t="n">
        <v>0</v>
      </c>
      <c r="AS197" s="68" t="n">
        <v>0</v>
      </c>
      <c r="AT197" s="68" t="n">
        <v>0</v>
      </c>
      <c r="AU197" s="68" t="n">
        <v>0</v>
      </c>
      <c r="AV197" s="68" t="n">
        <v>0</v>
      </c>
      <c r="AW197" s="67" t="inlineStr">
        <is>
          <t>finalized_from_available_evidence</t>
        </is>
      </c>
      <c r="AX197" s="68" t="inlineStr">
        <is>
          <t>0 means no reported evidence in title/abstract/notes/coding; it is not proof of true absence.</t>
        </is>
      </c>
    </row>
    <row r="198" ht="28" customHeight="1">
      <c r="A198" s="138" t="n">
        <v>197</v>
      </c>
      <c r="B198" s="138" t="n">
        <v>215</v>
      </c>
      <c r="C198" s="68" t="inlineStr">
        <is>
          <t>Revisor B</t>
        </is>
      </c>
      <c r="D198" s="68" t="n"/>
      <c r="E198" s="138" t="n">
        <v>2024</v>
      </c>
      <c r="F198" s="68" t="inlineStr">
        <is>
          <t>Señales fisiológicas</t>
        </is>
      </c>
      <c r="G198" s="68" t="inlineStr">
        <is>
          <t>Deep Learning</t>
        </is>
      </c>
      <c r="H198" s="68" t="inlineStr">
        <is>
          <t>https://doi.org/10.1145/3699749</t>
        </is>
      </c>
      <c r="I198" s="67" t="inlineStr">
        <is>
          <t>Smartphone Haptics Can Uncover Differences in Touch Interactions Between ASD and Neurotypicals</t>
        </is>
      </c>
      <c r="J198" s="6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s="68" t="inlineStr">
        <is>
          <t>Supervised</t>
        </is>
      </c>
      <c r="L198" s="68" t="inlineStr">
        <is>
          <t>Logistic Regression</t>
        </is>
      </c>
      <c r="M198" s="68" t="inlineStr">
        <is>
          <t>Classification (binary/multi-class; incl. ASD vs control)/ multi-class)</t>
        </is>
      </c>
      <c r="N198" s="68" t="inlineStr">
        <is>
          <t>Screening</t>
        </is>
      </c>
      <c r="O198" s="68" t="inlineStr">
        <is>
          <t>high</t>
        </is>
      </c>
      <c r="P198" s="68" t="n">
        <v>0</v>
      </c>
      <c r="Q198" s="68" t="n">
        <v>0</v>
      </c>
      <c r="R198" s="68" t="n">
        <v>0</v>
      </c>
      <c r="S198" s="68" t="n">
        <v>0</v>
      </c>
      <c r="T198" s="68" t="n">
        <v>0</v>
      </c>
      <c r="U198" s="68" t="n">
        <v>1</v>
      </c>
      <c r="V198" s="68" t="n">
        <v>0</v>
      </c>
      <c r="W198" s="68" t="n">
        <v>0</v>
      </c>
      <c r="X198" s="68" t="n">
        <v>0</v>
      </c>
      <c r="Y198" s="68" t="n">
        <v>1</v>
      </c>
      <c r="Z198" s="68" t="n">
        <v>0</v>
      </c>
      <c r="AA198" s="68" t="n">
        <v>1</v>
      </c>
      <c r="AB198" s="140" t="n">
        <v>1</v>
      </c>
      <c r="AC198" s="68" t="n">
        <v>0</v>
      </c>
      <c r="AD198" s="68" t="n">
        <v>0</v>
      </c>
      <c r="AE198" s="68" t="n">
        <v>0</v>
      </c>
      <c r="AF198" s="68" t="n">
        <v>0</v>
      </c>
      <c r="AG198" s="68" t="n">
        <v>1</v>
      </c>
      <c r="AH198" s="68" t="n">
        <v>1</v>
      </c>
      <c r="AI198" s="67" t="n">
        <v>0</v>
      </c>
      <c r="AJ198" s="140" t="n">
        <v>0</v>
      </c>
      <c r="AK198" s="140" t="inlineStr">
        <is>
          <t>none_reported</t>
        </is>
      </c>
      <c r="AL198" s="67" t="n"/>
      <c r="AM198" s="68" t="inlineStr">
        <is>
          <t>RB</t>
        </is>
      </c>
      <c r="AN198" s="68" t="inlineStr">
        <is>
          <t>Tomado completo desde archivo RB según asignación</t>
        </is>
      </c>
      <c r="AO198" s="68" t="n">
        <v>0</v>
      </c>
      <c r="AP198" s="68" t="n">
        <v>0</v>
      </c>
      <c r="AQ198" s="68" t="n">
        <v>0</v>
      </c>
      <c r="AR198" s="68" t="n">
        <v>0</v>
      </c>
      <c r="AS198" s="68" t="n">
        <v>0</v>
      </c>
      <c r="AT198" s="68" t="n">
        <v>0</v>
      </c>
      <c r="AU198" s="68" t="n">
        <v>0</v>
      </c>
      <c r="AV198" s="68" t="n">
        <v>0</v>
      </c>
      <c r="AW198" s="67" t="inlineStr">
        <is>
          <t>finalized_from_available_evidence</t>
        </is>
      </c>
      <c r="AX198" s="68" t="inlineStr">
        <is>
          <t>0 means no reported evidence in title/abstract/notes/coding; it is not proof of true absence.</t>
        </is>
      </c>
    </row>
    <row r="199" ht="28" customHeight="1">
      <c r="A199" s="138" t="n">
        <v>198</v>
      </c>
      <c r="B199" s="138" t="n">
        <v>216</v>
      </c>
      <c r="C199" s="68" t="inlineStr">
        <is>
          <t>Revisor B</t>
        </is>
      </c>
      <c r="D199" s="68" t="n"/>
      <c r="E199" s="138" t="n">
        <v>2025</v>
      </c>
      <c r="F199" s="68" t="inlineStr">
        <is>
          <t>No especificado</t>
        </is>
      </c>
      <c r="G199" s="68" t="inlineStr">
        <is>
          <t>Machine Learning</t>
        </is>
      </c>
      <c r="H199" s="68" t="inlineStr">
        <is>
          <t>https://doi.org/10.1007/s11011-025-01604-y</t>
        </is>
      </c>
      <c r="I199" s="67" t="inlineStr">
        <is>
          <t>Targeted metabolomics in children with autism spectrum disorder with and without developmental regression</t>
        </is>
      </c>
      <c r="J199" s="68"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s="68" t="inlineStr">
        <is>
          <t>Supervised</t>
        </is>
      </c>
      <c r="L199" s="68" t="inlineStr">
        <is>
          <t>Random Forest</t>
        </is>
      </c>
      <c r="M199" s="68" t="inlineStr">
        <is>
          <t>Classification (binary/multi-class; incl. ASD vs control)/ multi-class)</t>
        </is>
      </c>
      <c r="N199" s="68" t="inlineStr">
        <is>
          <t>diagnosis</t>
        </is>
      </c>
      <c r="O199" s="68" t="inlineStr">
        <is>
          <t>high</t>
        </is>
      </c>
      <c r="P199" s="68" t="n">
        <v>1</v>
      </c>
      <c r="Q199" s="68" t="n">
        <v>0</v>
      </c>
      <c r="R199" s="68" t="n">
        <v>0</v>
      </c>
      <c r="S199" s="68" t="n">
        <v>0</v>
      </c>
      <c r="T199" s="68" t="n">
        <v>0</v>
      </c>
      <c r="U199" s="68" t="n">
        <v>0</v>
      </c>
      <c r="V199" s="68" t="n">
        <v>0</v>
      </c>
      <c r="W199" s="68" t="n">
        <v>0</v>
      </c>
      <c r="X199" s="68" t="n">
        <v>0</v>
      </c>
      <c r="Y199" s="68" t="n">
        <v>1</v>
      </c>
      <c r="Z199" s="68" t="n">
        <v>0</v>
      </c>
      <c r="AA199" s="68" t="n">
        <v>0</v>
      </c>
      <c r="AB199" s="140" t="n">
        <v>1</v>
      </c>
      <c r="AC199" s="68" t="n">
        <v>0</v>
      </c>
      <c r="AD199" s="68" t="n">
        <v>0</v>
      </c>
      <c r="AE199" s="68" t="n">
        <v>0</v>
      </c>
      <c r="AF199" s="68" t="n">
        <v>0</v>
      </c>
      <c r="AG199" s="68" t="n">
        <v>0</v>
      </c>
      <c r="AH199" s="68" t="n">
        <v>1</v>
      </c>
      <c r="AI199" s="67" t="n">
        <v>0</v>
      </c>
      <c r="AJ199" s="140" t="n">
        <v>1</v>
      </c>
      <c r="AK199" s="140" t="inlineStr">
        <is>
          <t>none_reported</t>
        </is>
      </c>
      <c r="AL199" s="67" t="n"/>
      <c r="AM199" s="68" t="inlineStr">
        <is>
          <t>RB</t>
        </is>
      </c>
      <c r="AN199" s="68" t="inlineStr">
        <is>
          <t>Tomado completo desde archivo RB según asignación</t>
        </is>
      </c>
      <c r="AO199" s="68" t="n">
        <v>0</v>
      </c>
      <c r="AP199" s="68" t="n">
        <v>0</v>
      </c>
      <c r="AQ199" s="68" t="n">
        <v>0</v>
      </c>
      <c r="AR199" s="68" t="n">
        <v>0</v>
      </c>
      <c r="AS199" s="68" t="n">
        <v>0</v>
      </c>
      <c r="AT199" s="68" t="n">
        <v>0</v>
      </c>
      <c r="AU199" s="68" t="n">
        <v>0</v>
      </c>
      <c r="AV199" s="68" t="n">
        <v>0</v>
      </c>
      <c r="AW199" s="67" t="inlineStr">
        <is>
          <t>finalized_from_available_evidence</t>
        </is>
      </c>
      <c r="AX199" s="68" t="inlineStr">
        <is>
          <t>0 means no reported evidence in title/abstract/notes/coding; it is not proof of true absence.</t>
        </is>
      </c>
    </row>
    <row r="200" ht="28" customHeight="1">
      <c r="A200" s="138" t="n">
        <v>199</v>
      </c>
      <c r="B200" s="138" t="n">
        <v>217</v>
      </c>
      <c r="C200" s="68" t="inlineStr">
        <is>
          <t>Revisor B</t>
        </is>
      </c>
      <c r="D200" s="68" t="n"/>
      <c r="E200" s="138" t="n">
        <v>2024</v>
      </c>
      <c r="F200" s="68" t="inlineStr">
        <is>
          <t>Imagen</t>
        </is>
      </c>
      <c r="G200" s="68" t="inlineStr">
        <is>
          <t>Deep Learning</t>
        </is>
      </c>
      <c r="H200" s="68" t="inlineStr">
        <is>
          <t>https://doi.org/10.1038/s41598-024-71174-z</t>
        </is>
      </c>
      <c r="I200" s="67" t="inlineStr">
        <is>
          <t>Twinned neuroimaging analysis contributes to improving the classification of young people with autism spectrum disorder</t>
        </is>
      </c>
      <c r="J200" s="68"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s="68" t="inlineStr">
        <is>
          <t>Supervised</t>
        </is>
      </c>
      <c r="L200" s="68" t="inlineStr">
        <is>
          <t>CNN</t>
        </is>
      </c>
      <c r="M200" s="68" t="inlineStr">
        <is>
          <t>Classification (binary/multi-class; incl. ASD vs control)/ multi-class)</t>
        </is>
      </c>
      <c r="N200" s="68" t="inlineStr">
        <is>
          <t>Diagnosis</t>
        </is>
      </c>
      <c r="O200" s="68" t="inlineStr">
        <is>
          <t>medium</t>
        </is>
      </c>
      <c r="P200" s="68" t="n">
        <v>0</v>
      </c>
      <c r="Q200" s="68" t="n">
        <v>0</v>
      </c>
      <c r="R200" s="68" t="n">
        <v>0</v>
      </c>
      <c r="S200" s="68" t="n">
        <v>0</v>
      </c>
      <c r="T200" s="68" t="n">
        <v>0</v>
      </c>
      <c r="U200" s="68" t="n">
        <v>0</v>
      </c>
      <c r="V200" s="68" t="n">
        <v>0</v>
      </c>
      <c r="W200" s="68" t="n">
        <v>0</v>
      </c>
      <c r="X200" s="68" t="n">
        <v>1</v>
      </c>
      <c r="Y200" s="68" t="n">
        <v>1</v>
      </c>
      <c r="Z200" s="68" t="n">
        <v>0</v>
      </c>
      <c r="AA200" s="68" t="n">
        <v>0</v>
      </c>
      <c r="AB200" s="140" t="n">
        <v>1</v>
      </c>
      <c r="AC200" s="68" t="n">
        <v>0</v>
      </c>
      <c r="AD200" s="68" t="n">
        <v>0</v>
      </c>
      <c r="AE200" s="68" t="n">
        <v>0</v>
      </c>
      <c r="AF200" s="68" t="n">
        <v>0</v>
      </c>
      <c r="AG200" s="68" t="n">
        <v>0</v>
      </c>
      <c r="AH200" s="68" t="n">
        <v>0</v>
      </c>
      <c r="AI200" s="67" t="n">
        <v>0</v>
      </c>
      <c r="AJ200" s="140" t="n">
        <v>1</v>
      </c>
      <c r="AK200" s="140" t="inlineStr">
        <is>
          <t>multisite_dataset_broad; internal_validation_only</t>
        </is>
      </c>
      <c r="AL200" s="67" t="n"/>
      <c r="AM200" s="68" t="inlineStr">
        <is>
          <t>RB</t>
        </is>
      </c>
      <c r="AN200" s="68" t="inlineStr">
        <is>
          <t>Tomado completo desde archivo RB según asignación</t>
        </is>
      </c>
      <c r="AO200" s="68" t="n">
        <v>0</v>
      </c>
      <c r="AP200" s="68" t="n">
        <v>0</v>
      </c>
      <c r="AQ200" s="68" t="n">
        <v>1</v>
      </c>
      <c r="AR200" s="68" t="n">
        <v>1</v>
      </c>
      <c r="AS200" s="68" t="n">
        <v>0</v>
      </c>
      <c r="AT200" s="68" t="n">
        <v>0</v>
      </c>
      <c r="AU200" s="68" t="n">
        <v>0</v>
      </c>
      <c r="AV200" s="68" t="n">
        <v>0</v>
      </c>
      <c r="AW200" s="67" t="inlineStr">
        <is>
          <t>finalized_from_available_evidence</t>
        </is>
      </c>
      <c r="AX200" s="68" t="inlineStr">
        <is>
          <t>0 means no reported evidence in title/abstract/notes/coding; it is not proof of true absence.</t>
        </is>
      </c>
    </row>
    <row r="201" ht="28" customHeight="1">
      <c r="A201" s="138" t="n">
        <v>200</v>
      </c>
      <c r="B201" s="138" t="n">
        <v>218</v>
      </c>
      <c r="C201" s="68" t="inlineStr">
        <is>
          <t>Revisor A</t>
        </is>
      </c>
      <c r="D201" s="68" t="inlineStr">
        <is>
          <t>RA</t>
        </is>
      </c>
      <c r="E201" s="138" t="n">
        <v>2022</v>
      </c>
      <c r="F201" s="68" t="inlineStr">
        <is>
          <t>Imagen</t>
        </is>
      </c>
      <c r="G201" s="68" t="inlineStr">
        <is>
          <t>Deep Learning</t>
        </is>
      </c>
      <c r="H201" s="68" t="inlineStr">
        <is>
          <t>https://doi.org/10.1007/s13042-022-01554-2</t>
        </is>
      </c>
      <c r="I201" s="67" t="inlineStr">
        <is>
          <t>Using a small dataset to classify strength-interactions with an elastic display: a case study for the screening of autism spectrum disorder</t>
        </is>
      </c>
      <c r="J201" s="68"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s="68" t="inlineStr">
        <is>
          <t>Supervised</t>
        </is>
      </c>
      <c r="L201" s="68" t="inlineStr">
        <is>
          <t>Other / Not clear</t>
        </is>
      </c>
      <c r="M201" s="68" t="inlineStr">
        <is>
          <t>Classification (ASD vs control / multi-class)</t>
        </is>
      </c>
      <c r="N201" s="68" t="inlineStr">
        <is>
          <t>Screening</t>
        </is>
      </c>
      <c r="O201" s="68" t="inlineStr">
        <is>
          <t>Medium</t>
        </is>
      </c>
      <c r="P201" s="68" t="n">
        <v>0</v>
      </c>
      <c r="Q201" s="68" t="n">
        <v>0</v>
      </c>
      <c r="R201" s="68" t="n">
        <v>0</v>
      </c>
      <c r="S201" s="68" t="n">
        <v>0</v>
      </c>
      <c r="T201" s="68" t="n">
        <v>0</v>
      </c>
      <c r="U201" s="68" t="n">
        <v>0</v>
      </c>
      <c r="V201" s="68" t="n">
        <v>1</v>
      </c>
      <c r="W201" s="68" t="n">
        <v>0</v>
      </c>
      <c r="X201" s="68" t="n">
        <v>1</v>
      </c>
      <c r="Y201" s="68" t="n">
        <v>0</v>
      </c>
      <c r="Z201" s="68" t="n">
        <v>0</v>
      </c>
      <c r="AA201" s="68" t="n">
        <v>0</v>
      </c>
      <c r="AB201" s="140" t="n">
        <v>1</v>
      </c>
      <c r="AC201" s="68" t="n">
        <v>0</v>
      </c>
      <c r="AD201" s="68" t="n">
        <v>0</v>
      </c>
      <c r="AE201" s="68" t="n">
        <v>0</v>
      </c>
      <c r="AF201" s="68" t="n">
        <v>0</v>
      </c>
      <c r="AG201" s="68" t="n">
        <v>1</v>
      </c>
      <c r="AH201" s="68" t="n">
        <v>1</v>
      </c>
      <c r="AI201" s="67" t="inlineStr">
        <is>
          <t>sensor / other</t>
        </is>
      </c>
      <c r="AJ201" s="140" t="n"/>
      <c r="AK201" s="140" t="inlineStr">
        <is>
          <t>none_reported</t>
        </is>
      </c>
      <c r="AL201" s="67" t="inlineStr">
        <is>
          <t>Algoritmo principal no explícito o fuera del codebook; Confirmar algoritmo principal en full-text</t>
        </is>
      </c>
      <c r="AM201" s="68" t="inlineStr">
        <is>
          <t>RA</t>
        </is>
      </c>
      <c r="AN201" s="68" t="inlineStr">
        <is>
          <t>Tomado completo desde archivo RA según asignación</t>
        </is>
      </c>
      <c r="AO201" s="68" t="n">
        <v>0</v>
      </c>
      <c r="AP201" s="68" t="n">
        <v>0</v>
      </c>
      <c r="AQ201" s="68" t="n">
        <v>0</v>
      </c>
      <c r="AR201" s="68" t="n">
        <v>0</v>
      </c>
      <c r="AS201" s="68" t="n">
        <v>0</v>
      </c>
      <c r="AT201" s="68" t="n">
        <v>0</v>
      </c>
      <c r="AU201" s="68" t="n">
        <v>0</v>
      </c>
      <c r="AV201" s="68" t="n">
        <v>0</v>
      </c>
      <c r="AW201" s="67" t="inlineStr">
        <is>
          <t>finalized_from_available_evidence</t>
        </is>
      </c>
      <c r="AX201" s="68" t="inlineStr">
        <is>
          <t>0 means no reported evidence in title/abstract/notes/coding; it is not proof of true absence.</t>
        </is>
      </c>
    </row>
    <row r="202" ht="28" customHeight="1">
      <c r="A202" s="138" t="n">
        <v>201</v>
      </c>
      <c r="B202" s="138" t="n">
        <v>219</v>
      </c>
      <c r="C202" s="68" t="inlineStr">
        <is>
          <t>Revisor B</t>
        </is>
      </c>
      <c r="D202" s="68" t="n"/>
      <c r="E202" s="138" t="n">
        <v>2024</v>
      </c>
      <c r="F202" s="68" t="inlineStr">
        <is>
          <t>Imagen</t>
        </is>
      </c>
      <c r="G202" s="68" t="inlineStr">
        <is>
          <t>Deep Learning</t>
        </is>
      </c>
      <c r="H202" s="68" t="inlineStr">
        <is>
          <t>https://doi.org/10.1007/s11596-024-2938-3</t>
        </is>
      </c>
      <c r="I202" s="67" t="inlineStr">
        <is>
          <t>Wearable EEG Neurofeedback Based-on Machine Learning Algorithms for Children with Autism: A Randomized, Placebo-controlled Study</t>
        </is>
      </c>
      <c r="J202" s="68"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s="68" t="n"/>
      <c r="L202" s="68" t="n"/>
      <c r="M202" s="68" t="inlineStr">
        <is>
          <t>Wearable EEG neurofeedback intervention</t>
        </is>
      </c>
      <c r="N202" s="68" t="inlineStr">
        <is>
          <t>Monitoring/intervention</t>
        </is>
      </c>
      <c r="O202" s="68" t="n"/>
      <c r="P202" s="68" t="n"/>
      <c r="Q202" s="68" t="n"/>
      <c r="R202" s="68" t="n"/>
      <c r="S202" s="68" t="n"/>
      <c r="T202" s="68" t="n"/>
      <c r="U202" s="68" t="n"/>
      <c r="V202" s="68" t="n"/>
      <c r="W202" s="68" t="n">
        <v>0</v>
      </c>
      <c r="X202" s="68" t="n">
        <v>0</v>
      </c>
      <c r="Y202" s="68" t="n">
        <v>0</v>
      </c>
      <c r="Z202" s="68" t="n">
        <v>0</v>
      </c>
      <c r="AA202" s="68" t="n">
        <v>1</v>
      </c>
      <c r="AB202" s="140" t="n">
        <v>1</v>
      </c>
      <c r="AC202" s="68" t="n">
        <v>0</v>
      </c>
      <c r="AD202" s="68" t="n">
        <v>0</v>
      </c>
      <c r="AE202" s="68" t="n">
        <v>0</v>
      </c>
      <c r="AF202" s="68" t="n">
        <v>0</v>
      </c>
      <c r="AG202" s="68" t="n"/>
      <c r="AH202" s="68" t="n"/>
      <c r="AI202" s="67" t="n"/>
      <c r="AJ202" s="140" t="n">
        <v>1</v>
      </c>
      <c r="AK202" s="140" t="inlineStr">
        <is>
          <t>multisite_dataset_broad</t>
        </is>
      </c>
      <c r="AL202" s="67" t="inlineStr">
        <is>
          <t>Menciona two center-based intervention sites; señal multisitio preliminar.</t>
        </is>
      </c>
      <c r="AM202" s="68" t="inlineStr">
        <is>
          <t>RA_fallback</t>
        </is>
      </c>
      <c r="AN202" s="68" t="inlineStr">
        <is>
          <t>Fallback a RA porque el ID no está en RB</t>
        </is>
      </c>
      <c r="AO202" s="68" t="n">
        <v>1</v>
      </c>
      <c r="AP202" s="68" t="n">
        <v>0</v>
      </c>
      <c r="AQ202" s="68" t="n">
        <v>1</v>
      </c>
      <c r="AR202" s="68" t="n">
        <v>0</v>
      </c>
      <c r="AS202" s="68" t="n">
        <v>0</v>
      </c>
      <c r="AT202" s="68" t="n">
        <v>0</v>
      </c>
      <c r="AU202" s="68" t="n">
        <v>0</v>
      </c>
      <c r="AV202" s="68" t="n">
        <v>0</v>
      </c>
      <c r="AW202" s="67" t="inlineStr">
        <is>
          <t>finalized_from_available_evidence</t>
        </is>
      </c>
      <c r="AX202" s="68" t="inlineStr">
        <is>
          <t>0 means no reported evidence in title/abstract/notes/coding; it is not proof of true absence.</t>
        </is>
      </c>
    </row>
    <row r="203" ht="28" customHeight="1">
      <c r="A203" s="138" t="n">
        <v>202</v>
      </c>
      <c r="B203" s="138" t="n">
        <v>220</v>
      </c>
      <c r="C203" s="68" t="inlineStr">
        <is>
          <t>Revisor B</t>
        </is>
      </c>
      <c r="D203" s="68" t="n"/>
      <c r="E203" s="138" t="n">
        <v>2025</v>
      </c>
      <c r="F203" s="68" t="inlineStr">
        <is>
          <t>No especificado</t>
        </is>
      </c>
      <c r="G203" s="68" t="inlineStr">
        <is>
          <t>Deep Learning</t>
        </is>
      </c>
      <c r="H203" s="68" t="inlineStr">
        <is>
          <t>https://doi.org/10.1007/s00521-025-11208-3</t>
        </is>
      </c>
      <c r="I203" s="67" t="inlineStr">
        <is>
          <t>1D-convolutional neural network and fast Walsh–Hadamard transform approach for diagnosing autism spectrum disorder</t>
        </is>
      </c>
      <c r="J203" s="68"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s="68" t="inlineStr">
        <is>
          <t>Supervised</t>
        </is>
      </c>
      <c r="L203" s="68" t="inlineStr">
        <is>
          <t>CNN</t>
        </is>
      </c>
      <c r="M203" s="68" t="inlineStr">
        <is>
          <t>Classification (binary/multi-class; incl. ASD vs control)/ multi-class)</t>
        </is>
      </c>
      <c r="N203" s="68" t="inlineStr">
        <is>
          <t>diagnosis</t>
        </is>
      </c>
      <c r="O203" s="68" t="inlineStr">
        <is>
          <t>high</t>
        </is>
      </c>
      <c r="P203" s="68" t="n">
        <v>0</v>
      </c>
      <c r="Q203" s="68" t="n">
        <v>0</v>
      </c>
      <c r="R203" s="68" t="n">
        <v>0</v>
      </c>
      <c r="S203" s="68" t="n">
        <v>0</v>
      </c>
      <c r="T203" s="68" t="n">
        <v>0</v>
      </c>
      <c r="U203" s="68" t="n">
        <v>0</v>
      </c>
      <c r="V203" s="68" t="n">
        <v>0</v>
      </c>
      <c r="W203" s="68" t="n">
        <v>0</v>
      </c>
      <c r="X203" s="68" t="n">
        <v>0</v>
      </c>
      <c r="Y203" s="68" t="n">
        <v>1</v>
      </c>
      <c r="Z203" s="68" t="n">
        <v>0</v>
      </c>
      <c r="AA203" s="68" t="n">
        <v>0</v>
      </c>
      <c r="AB203" s="140" t="n">
        <v>1</v>
      </c>
      <c r="AC203" s="68" t="n">
        <v>0</v>
      </c>
      <c r="AD203" s="68" t="n">
        <v>0</v>
      </c>
      <c r="AE203" s="68" t="n">
        <v>0</v>
      </c>
      <c r="AF203" s="68" t="n">
        <v>0</v>
      </c>
      <c r="AG203" s="68" t="n">
        <v>1</v>
      </c>
      <c r="AH203" s="68" t="n">
        <v>0</v>
      </c>
      <c r="AI203" s="67" t="n">
        <v>0</v>
      </c>
      <c r="AJ203" s="140" t="n">
        <v>0</v>
      </c>
      <c r="AK203" s="140" t="inlineStr">
        <is>
          <t>none_reported</t>
        </is>
      </c>
      <c r="AL203" s="67" t="n"/>
      <c r="AM203" s="68" t="inlineStr">
        <is>
          <t>RB</t>
        </is>
      </c>
      <c r="AN203" s="68" t="inlineStr">
        <is>
          <t>Tomado completo desde archivo RB según asignación</t>
        </is>
      </c>
      <c r="AO203" s="68" t="n">
        <v>0</v>
      </c>
      <c r="AP203" s="68" t="n">
        <v>0</v>
      </c>
      <c r="AQ203" s="68" t="n">
        <v>0</v>
      </c>
      <c r="AR203" s="68" t="n">
        <v>0</v>
      </c>
      <c r="AS203" s="68" t="n">
        <v>0</v>
      </c>
      <c r="AT203" s="68" t="n">
        <v>0</v>
      </c>
      <c r="AU203" s="68" t="n">
        <v>0</v>
      </c>
      <c r="AV203" s="68" t="n">
        <v>0</v>
      </c>
      <c r="AW203" s="67" t="inlineStr">
        <is>
          <t>finalized_from_available_evidence</t>
        </is>
      </c>
      <c r="AX203" s="68" t="inlineStr">
        <is>
          <t>0 means no reported evidence in title/abstract/notes/coding; it is not proof of true absence.</t>
        </is>
      </c>
    </row>
    <row r="204" ht="28" customHeight="1">
      <c r="A204" s="138" t="n">
        <v>203</v>
      </c>
      <c r="B204" s="138" t="n">
        <v>221</v>
      </c>
      <c r="C204" s="68" t="inlineStr">
        <is>
          <t>Revisor A</t>
        </is>
      </c>
      <c r="D204" s="68" t="inlineStr">
        <is>
          <t>RA</t>
        </is>
      </c>
      <c r="E204" s="138" t="n">
        <v>2023</v>
      </c>
      <c r="F204" s="68" t="inlineStr">
        <is>
          <t>No especificado</t>
        </is>
      </c>
      <c r="G204" s="68" t="inlineStr">
        <is>
          <t>Machine Learning</t>
        </is>
      </c>
      <c r="H204" s="68" t="inlineStr">
        <is>
          <t>https://doi.org/10.1186/S12859-023-05501-Y</t>
        </is>
      </c>
      <c r="I204" s="67" t="inlineStr">
        <is>
          <t>A hybrid Stacking-SMOTE model for optimizing the prediction of autistic genes</t>
        </is>
      </c>
      <c r="J204" s="68"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s="68" t="inlineStr">
        <is>
          <t>Supervised</t>
        </is>
      </c>
      <c r="L204" s="68" t="inlineStr">
        <is>
          <t>Other / Not clear</t>
        </is>
      </c>
      <c r="M204" s="68" t="inlineStr">
        <is>
          <t>Prediction (time-to-event / prognosis)</t>
        </is>
      </c>
      <c r="N204" s="68" t="inlineStr">
        <is>
          <t>Diagnosis</t>
        </is>
      </c>
      <c r="O204" s="68" t="inlineStr">
        <is>
          <t>High</t>
        </is>
      </c>
      <c r="P204" s="68" t="n">
        <v>0</v>
      </c>
      <c r="Q204" s="68" t="n">
        <v>0</v>
      </c>
      <c r="R204" s="68" t="n">
        <v>0</v>
      </c>
      <c r="S204" s="68" t="n">
        <v>0</v>
      </c>
      <c r="T204" s="68" t="n">
        <v>0</v>
      </c>
      <c r="U204" s="68" t="n">
        <v>1</v>
      </c>
      <c r="V204" s="68" t="n">
        <v>0</v>
      </c>
      <c r="W204" s="68" t="n">
        <v>0</v>
      </c>
      <c r="X204" s="68" t="n">
        <v>0</v>
      </c>
      <c r="Y204" s="68" t="n">
        <v>1</v>
      </c>
      <c r="Z204" s="68" t="n">
        <v>0</v>
      </c>
      <c r="AA204" s="68" t="n">
        <v>0</v>
      </c>
      <c r="AB204" s="140" t="n">
        <v>0</v>
      </c>
      <c r="AC204" s="68" t="n">
        <v>0</v>
      </c>
      <c r="AD204" s="68" t="n">
        <v>0</v>
      </c>
      <c r="AE204" s="68" t="n">
        <v>0</v>
      </c>
      <c r="AF204" s="68" t="n">
        <v>0</v>
      </c>
      <c r="AG204" s="68" t="n">
        <v>1</v>
      </c>
      <c r="AH204" s="68" t="n">
        <v>1</v>
      </c>
      <c r="AI204" s="67" t="n"/>
      <c r="AJ204" s="140" t="n"/>
      <c r="AK204" s="140" t="inlineStr">
        <is>
          <t>none_reported</t>
        </is>
      </c>
      <c r="AL204" s="67" t="inlineStr">
        <is>
          <t>Algoritmo principal no explícito o fuera del codebook; Confirmar algoritmo principal en full-text</t>
        </is>
      </c>
      <c r="AM204" s="68" t="inlineStr">
        <is>
          <t>RA</t>
        </is>
      </c>
      <c r="AN204" s="68" t="inlineStr">
        <is>
          <t>Tomado completo desde archivo RA según asignación</t>
        </is>
      </c>
      <c r="AO204" s="68" t="n">
        <v>0</v>
      </c>
      <c r="AP204" s="68" t="n">
        <v>0</v>
      </c>
      <c r="AQ204" s="68" t="n">
        <v>0</v>
      </c>
      <c r="AR204" s="68" t="n">
        <v>0</v>
      </c>
      <c r="AS204" s="68" t="n">
        <v>0</v>
      </c>
      <c r="AT204" s="68" t="n">
        <v>0</v>
      </c>
      <c r="AU204" s="68" t="n">
        <v>0</v>
      </c>
      <c r="AV204" s="68" t="n">
        <v>0</v>
      </c>
      <c r="AW204" s="67" t="inlineStr">
        <is>
          <t>finalized_from_available_evidence</t>
        </is>
      </c>
      <c r="AX204" s="68" t="inlineStr">
        <is>
          <t>0 means no reported evidence in title/abstract/notes/coding; it is not proof of true absence.</t>
        </is>
      </c>
    </row>
    <row r="205" ht="28" customHeight="1">
      <c r="A205" s="138" t="n">
        <v>204</v>
      </c>
      <c r="B205" s="138" t="n">
        <v>222</v>
      </c>
      <c r="C205" s="68" t="inlineStr">
        <is>
          <t>Revisor A</t>
        </is>
      </c>
      <c r="D205" s="68" t="inlineStr">
        <is>
          <t>RA</t>
        </is>
      </c>
      <c r="E205" s="138" t="n">
        <v>2021</v>
      </c>
      <c r="F205" s="68" t="inlineStr">
        <is>
          <t>Imagen</t>
        </is>
      </c>
      <c r="G205" s="68" t="inlineStr">
        <is>
          <t>Machine Learning</t>
        </is>
      </c>
      <c r="H205" s="68" t="inlineStr">
        <is>
          <t>https://doi.org/10.1002/AUR.2595</t>
        </is>
      </c>
      <c r="I205" s="67" t="inlineStr">
        <is>
          <t>An amygdala-centered hyper-connectivity signature of threatening face processing predicts anxiety in youths with autism spectrum conditions</t>
        </is>
      </c>
      <c r="J205" s="68"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s="68" t="inlineStr">
        <is>
          <t>Supervised</t>
        </is>
      </c>
      <c r="L205" s="68" t="inlineStr">
        <is>
          <t>SVM</t>
        </is>
      </c>
      <c r="M205" s="68" t="inlineStr">
        <is>
          <t>Prediction (time-to-event / prognosis)</t>
        </is>
      </c>
      <c r="N205" s="68" t="inlineStr">
        <is>
          <t>Monitoring/intervention</t>
        </is>
      </c>
      <c r="O205" s="68" t="inlineStr">
        <is>
          <t>High</t>
        </is>
      </c>
      <c r="P205" s="68" t="n">
        <v>1</v>
      </c>
      <c r="Q205" s="68" t="n">
        <v>0</v>
      </c>
      <c r="R205" s="68" t="n">
        <v>0</v>
      </c>
      <c r="S205" s="68" t="n">
        <v>0</v>
      </c>
      <c r="T205" s="68" t="n">
        <v>0</v>
      </c>
      <c r="U205" s="68" t="n">
        <v>0</v>
      </c>
      <c r="V205" s="68" t="n">
        <v>0</v>
      </c>
      <c r="W205" s="68" t="n">
        <v>0</v>
      </c>
      <c r="X205" s="68" t="n">
        <v>0</v>
      </c>
      <c r="Y205" s="68" t="n">
        <v>0</v>
      </c>
      <c r="Z205" s="68" t="n">
        <v>1</v>
      </c>
      <c r="AA205" s="68" t="n">
        <v>1</v>
      </c>
      <c r="AB205" s="140" t="n">
        <v>0</v>
      </c>
      <c r="AC205" s="68" t="n">
        <v>0</v>
      </c>
      <c r="AD205" s="68" t="n">
        <v>0</v>
      </c>
      <c r="AE205" s="68" t="n">
        <v>0</v>
      </c>
      <c r="AF205" s="68" t="n">
        <v>0</v>
      </c>
      <c r="AG205" s="68" t="n">
        <v>1</v>
      </c>
      <c r="AH205" s="68" t="n">
        <v>1</v>
      </c>
      <c r="AI205" s="67" t="n"/>
      <c r="AJ205" s="140" t="n"/>
      <c r="AK205" s="140" t="inlineStr">
        <is>
          <t>none_reported</t>
        </is>
      </c>
      <c r="AL205" s="67" t="inlineStr">
        <is>
          <t>Usa fMRI de procesamiento de amenaza para predecir ansiedad en jóvenes con ASC.</t>
        </is>
      </c>
      <c r="AM205" s="68" t="inlineStr">
        <is>
          <t>RA</t>
        </is>
      </c>
      <c r="AN205" s="68" t="inlineStr">
        <is>
          <t>Tomado completo desde archivo RA según asignación</t>
        </is>
      </c>
      <c r="AO205" s="68" t="n">
        <v>0</v>
      </c>
      <c r="AP205" s="68" t="n">
        <v>0</v>
      </c>
      <c r="AQ205" s="68" t="n">
        <v>0</v>
      </c>
      <c r="AR205" s="68" t="n">
        <v>0</v>
      </c>
      <c r="AS205" s="68" t="n">
        <v>0</v>
      </c>
      <c r="AT205" s="68" t="n">
        <v>0</v>
      </c>
      <c r="AU205" s="68" t="n">
        <v>0</v>
      </c>
      <c r="AV205" s="68" t="n">
        <v>0</v>
      </c>
      <c r="AW205" s="67" t="inlineStr">
        <is>
          <t>finalized_from_available_evidence</t>
        </is>
      </c>
      <c r="AX205" s="68" t="inlineStr">
        <is>
          <t>0 means no reported evidence in title/abstract/notes/coding; it is not proof of true absence.</t>
        </is>
      </c>
    </row>
    <row r="206" ht="28" customHeight="1">
      <c r="A206" s="138" t="n">
        <v>205</v>
      </c>
      <c r="B206" s="138" t="n">
        <v>223</v>
      </c>
      <c r="C206" s="68" t="inlineStr">
        <is>
          <t>Revisor B</t>
        </is>
      </c>
      <c r="D206" s="68" t="n"/>
      <c r="E206" s="138" t="n">
        <v>2024</v>
      </c>
      <c r="F206" s="68" t="inlineStr">
        <is>
          <t>No especificado</t>
        </is>
      </c>
      <c r="G206" s="68" t="inlineStr">
        <is>
          <t>Machine Learning</t>
        </is>
      </c>
      <c r="H206" s="68" t="inlineStr">
        <is>
          <t>https://doi.org/10.1002/CPE.7898</t>
        </is>
      </c>
      <c r="I206" s="67" t="inlineStr">
        <is>
          <t>An effective autism spectrum disorder screening method using machine learning classification techniques</t>
        </is>
      </c>
      <c r="J206" s="68"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s="68" t="inlineStr">
        <is>
          <t>Supervised</t>
        </is>
      </c>
      <c r="L206" s="68" t="inlineStr">
        <is>
          <t>SVM</t>
        </is>
      </c>
      <c r="M206" s="68" t="inlineStr">
        <is>
          <t>Classification (binary/multi-class; incl. ASD vs control)/ multi-class)</t>
        </is>
      </c>
      <c r="N206" s="68" t="inlineStr">
        <is>
          <t>Diagnosis</t>
        </is>
      </c>
      <c r="O206" s="68" t="inlineStr">
        <is>
          <t>high</t>
        </is>
      </c>
      <c r="P206" s="68" t="n">
        <v>0</v>
      </c>
      <c r="Q206" s="68" t="n">
        <v>1</v>
      </c>
      <c r="R206" s="68" t="n">
        <v>1</v>
      </c>
      <c r="S206" s="68" t="n">
        <v>0</v>
      </c>
      <c r="T206" s="68" t="n">
        <v>0</v>
      </c>
      <c r="U206" s="68" t="n">
        <v>0</v>
      </c>
      <c r="V206" s="68" t="n">
        <v>0</v>
      </c>
      <c r="W206" s="68" t="n">
        <v>0</v>
      </c>
      <c r="X206" s="68" t="n">
        <v>0</v>
      </c>
      <c r="Y206" s="68" t="n">
        <v>0</v>
      </c>
      <c r="Z206" s="68" t="n">
        <v>0</v>
      </c>
      <c r="AA206" s="68" t="n">
        <v>0</v>
      </c>
      <c r="AB206" s="140" t="n">
        <v>1</v>
      </c>
      <c r="AC206" s="68" t="n">
        <v>0</v>
      </c>
      <c r="AD206" s="68" t="n">
        <v>0</v>
      </c>
      <c r="AE206" s="68" t="n">
        <v>0</v>
      </c>
      <c r="AF206" s="68" t="n">
        <v>1</v>
      </c>
      <c r="AG206" s="68" t="n">
        <v>0</v>
      </c>
      <c r="AH206" s="68" t="n">
        <v>2</v>
      </c>
      <c r="AI206" s="67" t="n">
        <v>0</v>
      </c>
      <c r="AJ206" s="140" t="n">
        <v>1</v>
      </c>
      <c r="AK206" s="140" t="inlineStr">
        <is>
          <t>multisource_integration</t>
        </is>
      </c>
      <c r="AL206" s="67" t="n"/>
      <c r="AM206" s="68" t="inlineStr">
        <is>
          <t>RB</t>
        </is>
      </c>
      <c r="AN206" s="68" t="inlineStr">
        <is>
          <t>Tomado completo desde archivo RB según asignación</t>
        </is>
      </c>
      <c r="AO206" s="68" t="n">
        <v>0</v>
      </c>
      <c r="AP206" s="68" t="n">
        <v>0</v>
      </c>
      <c r="AQ206" s="68" t="n">
        <v>0</v>
      </c>
      <c r="AR206" s="68" t="n">
        <v>0</v>
      </c>
      <c r="AS206" s="68" t="n">
        <v>0</v>
      </c>
      <c r="AT206" s="68" t="n">
        <v>0</v>
      </c>
      <c r="AU206" s="68" t="n">
        <v>0</v>
      </c>
      <c r="AV206" s="68" t="n">
        <v>1</v>
      </c>
      <c r="AW206" s="67" t="inlineStr">
        <is>
          <t>finalized_from_available_evidence</t>
        </is>
      </c>
      <c r="AX206" s="68" t="inlineStr">
        <is>
          <t>0 means no reported evidence in title/abstract/notes/coding; it is not proof of true absence.</t>
        </is>
      </c>
    </row>
    <row r="207" ht="28" customHeight="1">
      <c r="A207" s="138" t="n">
        <v>206</v>
      </c>
      <c r="B207" s="138" t="n">
        <v>224</v>
      </c>
      <c r="C207" s="68" t="inlineStr">
        <is>
          <t>Revisor B</t>
        </is>
      </c>
      <c r="D207" s="68" t="n"/>
      <c r="E207" s="138" t="n">
        <v>2025</v>
      </c>
      <c r="F207" s="68" t="inlineStr">
        <is>
          <t>Señales fisiológicas</t>
        </is>
      </c>
      <c r="G207" s="68" t="inlineStr">
        <is>
          <t>Deep Learning</t>
        </is>
      </c>
      <c r="H207" s="68" t="inlineStr">
        <is>
          <t>https://doi.org/10.1016/j.cmpb.2025.108921</t>
        </is>
      </c>
      <c r="I207" s="67" t="inlineStr">
        <is>
          <t>An ensemble classifier for emotion classification from EEG and GSR signals for autism detection</t>
        </is>
      </c>
      <c r="J207" s="68"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s="68" t="n"/>
      <c r="L207" s="68" t="n"/>
      <c r="M207" s="68" t="inlineStr">
        <is>
          <t>Emotion classification / physiological monitoring</t>
        </is>
      </c>
      <c r="N207" s="68" t="inlineStr">
        <is>
          <t>Monitoring/intervention</t>
        </is>
      </c>
      <c r="O207" s="68" t="inlineStr">
        <is>
          <t>medium</t>
        </is>
      </c>
      <c r="P207" s="68" t="n">
        <v>0</v>
      </c>
      <c r="Q207" s="68" t="n">
        <v>0</v>
      </c>
      <c r="R207" s="68" t="n">
        <v>1</v>
      </c>
      <c r="S207" s="68" t="n">
        <v>0</v>
      </c>
      <c r="T207" s="68" t="n">
        <v>0</v>
      </c>
      <c r="U207" s="68" t="n">
        <v>0</v>
      </c>
      <c r="V207" s="68" t="n">
        <v>0</v>
      </c>
      <c r="W207" s="68" t="n">
        <v>0</v>
      </c>
      <c r="X207" s="68" t="n">
        <v>0</v>
      </c>
      <c r="Y207" s="68" t="n">
        <v>0</v>
      </c>
      <c r="Z207" s="68" t="n">
        <v>0</v>
      </c>
      <c r="AA207" s="68" t="n">
        <v>1</v>
      </c>
      <c r="AB207" s="140" t="n">
        <v>1</v>
      </c>
      <c r="AC207" s="68" t="n">
        <v>0</v>
      </c>
      <c r="AD207" s="68" t="n">
        <v>0</v>
      </c>
      <c r="AE207" s="68" t="n">
        <v>0</v>
      </c>
      <c r="AF207" s="68" t="n">
        <v>1</v>
      </c>
      <c r="AG207" s="68" t="n">
        <v>0</v>
      </c>
      <c r="AH207" s="68" t="n">
        <v>1</v>
      </c>
      <c r="AI207" s="67" t="n">
        <v>0</v>
      </c>
      <c r="AJ207" s="140" t="n">
        <v>1</v>
      </c>
      <c r="AK207" s="140" t="inlineStr">
        <is>
          <t>multisource_integration</t>
        </is>
      </c>
      <c r="AL207" s="67" t="n"/>
      <c r="AM207" s="68" t="inlineStr">
        <is>
          <t>RB</t>
        </is>
      </c>
      <c r="AN207" s="68" t="inlineStr">
        <is>
          <t>Tomado completo desde archivo RB según asignación</t>
        </is>
      </c>
      <c r="AO207" s="68" t="n">
        <v>0</v>
      </c>
      <c r="AP207" s="68" t="n">
        <v>0</v>
      </c>
      <c r="AQ207" s="68" t="n">
        <v>0</v>
      </c>
      <c r="AR207" s="68" t="n">
        <v>0</v>
      </c>
      <c r="AS207" s="68" t="n">
        <v>0</v>
      </c>
      <c r="AT207" s="68" t="n">
        <v>0</v>
      </c>
      <c r="AU207" s="68" t="n">
        <v>0</v>
      </c>
      <c r="AV207" s="68" t="n">
        <v>1</v>
      </c>
      <c r="AW207" s="67" t="inlineStr">
        <is>
          <t>finalized_from_available_evidence</t>
        </is>
      </c>
      <c r="AX207" s="68" t="inlineStr">
        <is>
          <t>0 means no reported evidence in title/abstract/notes/coding; it is not proof of true absence.</t>
        </is>
      </c>
    </row>
    <row r="208" ht="28" customHeight="1">
      <c r="A208" s="138" t="n">
        <v>207</v>
      </c>
      <c r="B208" s="138" t="n">
        <v>225</v>
      </c>
      <c r="C208" s="68" t="inlineStr">
        <is>
          <t>Revisor A</t>
        </is>
      </c>
      <c r="D208" s="68" t="inlineStr">
        <is>
          <t>RA</t>
        </is>
      </c>
      <c r="E208" s="138" t="n">
        <v>2019</v>
      </c>
      <c r="F208" s="68" t="inlineStr">
        <is>
          <t>Imagen</t>
        </is>
      </c>
      <c r="G208" s="68" t="inlineStr">
        <is>
          <t>Deep Learning</t>
        </is>
      </c>
      <c r="H208" s="68" t="inlineStr">
        <is>
          <t>https://doi.org/10.1007/s10803-018-3690-y</t>
        </is>
      </c>
      <c r="I208" s="67" t="inlineStr">
        <is>
          <t>Applying Eye Tracking to Identify Autism Spectrum Disorder in Children</t>
        </is>
      </c>
      <c r="J208" s="6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s="68" t="inlineStr">
        <is>
          <t>Supervised</t>
        </is>
      </c>
      <c r="L208" s="68" t="inlineStr">
        <is>
          <t>Other / Not clear</t>
        </is>
      </c>
      <c r="M208" s="68" t="inlineStr">
        <is>
          <t>Classification (ASD vs control / multi-class)</t>
        </is>
      </c>
      <c r="N208" s="68" t="inlineStr">
        <is>
          <t>Screening</t>
        </is>
      </c>
      <c r="O208" s="68" t="inlineStr">
        <is>
          <t>High</t>
        </is>
      </c>
      <c r="P208" s="68" t="n">
        <v>0</v>
      </c>
      <c r="Q208" s="68" t="n">
        <v>0</v>
      </c>
      <c r="R208" s="68" t="n">
        <v>1</v>
      </c>
      <c r="S208" s="68" t="n">
        <v>0</v>
      </c>
      <c r="T208" s="68" t="n">
        <v>0</v>
      </c>
      <c r="U208" s="68" t="n">
        <v>0</v>
      </c>
      <c r="V208" s="68" t="n">
        <v>0</v>
      </c>
      <c r="W208" s="68" t="n">
        <v>0</v>
      </c>
      <c r="X208" s="68" t="n">
        <v>1</v>
      </c>
      <c r="Y208" s="68" t="n">
        <v>0</v>
      </c>
      <c r="Z208" s="68" t="n">
        <v>0</v>
      </c>
      <c r="AA208" s="68" t="n">
        <v>0</v>
      </c>
      <c r="AB208" s="140" t="n">
        <v>1</v>
      </c>
      <c r="AC208" s="68" t="n">
        <v>0</v>
      </c>
      <c r="AD208" s="68" t="n">
        <v>0</v>
      </c>
      <c r="AE208" s="68" t="n">
        <v>0</v>
      </c>
      <c r="AF208" s="68" t="n">
        <v>0</v>
      </c>
      <c r="AG208" s="68" t="n">
        <v>1</v>
      </c>
      <c r="AH208" s="68" t="n">
        <v>1</v>
      </c>
      <c r="AI208" s="67" t="n"/>
      <c r="AJ208" s="140" t="n"/>
      <c r="AK208" s="140" t="inlineStr">
        <is>
          <t>none_reported</t>
        </is>
      </c>
      <c r="AL208" s="67" t="inlineStr">
        <is>
          <t>Algoritmo principal no explícito o fuera del codebook; Confirmar algoritmo principal en full-text</t>
        </is>
      </c>
      <c r="AM208" s="68" t="inlineStr">
        <is>
          <t>RA</t>
        </is>
      </c>
      <c r="AN208" s="68" t="inlineStr">
        <is>
          <t>Tomado completo desde archivo RA según asignación</t>
        </is>
      </c>
      <c r="AO208" s="68" t="n">
        <v>0</v>
      </c>
      <c r="AP208" s="68" t="n">
        <v>0</v>
      </c>
      <c r="AQ208" s="68" t="n">
        <v>0</v>
      </c>
      <c r="AR208" s="68" t="n">
        <v>0</v>
      </c>
      <c r="AS208" s="68" t="n">
        <v>0</v>
      </c>
      <c r="AT208" s="68" t="n">
        <v>0</v>
      </c>
      <c r="AU208" s="68" t="n">
        <v>0</v>
      </c>
      <c r="AV208" s="68" t="n">
        <v>0</v>
      </c>
      <c r="AW208" s="67" t="inlineStr">
        <is>
          <t>finalized_from_available_evidence</t>
        </is>
      </c>
      <c r="AX208" s="68" t="inlineStr">
        <is>
          <t>0 means no reported evidence in title/abstract/notes/coding; it is not proof of true absence.</t>
        </is>
      </c>
    </row>
    <row r="209" ht="28" customHeight="1">
      <c r="A209" s="138" t="n">
        <v>208</v>
      </c>
      <c r="B209" s="138" t="n">
        <v>226</v>
      </c>
      <c r="C209" s="68" t="inlineStr">
        <is>
          <t>Revisor A</t>
        </is>
      </c>
      <c r="D209" s="68" t="inlineStr">
        <is>
          <t>RA</t>
        </is>
      </c>
      <c r="E209" s="138" t="n">
        <v>2023</v>
      </c>
      <c r="F209" s="68" t="inlineStr">
        <is>
          <t>Imagen</t>
        </is>
      </c>
      <c r="G209" s="68" t="inlineStr">
        <is>
          <t>Deep Learning</t>
        </is>
      </c>
      <c r="H209" s="68" t="inlineStr">
        <is>
          <t>https://doi.org/10.1016/j.compeleceng.2023.108720</t>
        </is>
      </c>
      <c r="I209" s="67" t="inlineStr">
        <is>
          <t>Artificial intelligence and sensor-based autism spectrum disorder diagnosis using brain connectivity analysis</t>
        </is>
      </c>
      <c r="J209" s="68"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s="68" t="inlineStr">
        <is>
          <t>Supervised</t>
        </is>
      </c>
      <c r="L209" s="68" t="inlineStr">
        <is>
          <t>Other / Not clear</t>
        </is>
      </c>
      <c r="M209" s="68" t="inlineStr">
        <is>
          <t>Classification (ASD vs control / multi-class)</t>
        </is>
      </c>
      <c r="N209" s="68" t="inlineStr">
        <is>
          <t>Diagnosis</t>
        </is>
      </c>
      <c r="O209" s="68" t="inlineStr">
        <is>
          <t>Medium</t>
        </is>
      </c>
      <c r="P209" s="68" t="n">
        <v>1</v>
      </c>
      <c r="Q209" s="68" t="n">
        <v>0</v>
      </c>
      <c r="R209" s="68" t="n">
        <v>0</v>
      </c>
      <c r="S209" s="68" t="n">
        <v>0</v>
      </c>
      <c r="T209" s="68" t="n">
        <v>0</v>
      </c>
      <c r="U209" s="68" t="n">
        <v>0</v>
      </c>
      <c r="V209" s="68" t="n">
        <v>0</v>
      </c>
      <c r="W209" s="68" t="n">
        <v>0</v>
      </c>
      <c r="X209" s="68" t="n">
        <v>0</v>
      </c>
      <c r="Y209" s="68" t="n">
        <v>1</v>
      </c>
      <c r="Z209" s="68" t="n">
        <v>0</v>
      </c>
      <c r="AA209" s="68" t="n">
        <v>0</v>
      </c>
      <c r="AB209" s="140" t="n">
        <v>1</v>
      </c>
      <c r="AC209" s="68" t="n">
        <v>0</v>
      </c>
      <c r="AD209" s="68" t="n">
        <v>0</v>
      </c>
      <c r="AE209" s="68" t="n">
        <v>0</v>
      </c>
      <c r="AF209" s="68" t="n">
        <v>0</v>
      </c>
      <c r="AG209" s="68" t="n">
        <v>1</v>
      </c>
      <c r="AH209" s="68" t="n">
        <v>1</v>
      </c>
      <c r="AI209" s="67" t="inlineStr">
        <is>
          <t>sensor / other</t>
        </is>
      </c>
      <c r="AJ209" s="140" t="n"/>
      <c r="AK209" s="140" t="inlineStr">
        <is>
          <t>none_reported</t>
        </is>
      </c>
      <c r="AL209" s="67" t="inlineStr">
        <is>
          <t>Algoritmo principal no explícito o fuera del codebook; Confirmar algoritmo principal en full-text</t>
        </is>
      </c>
      <c r="AM209" s="68" t="inlineStr">
        <is>
          <t>RA</t>
        </is>
      </c>
      <c r="AN209" s="68" t="inlineStr">
        <is>
          <t>Tomado completo desde archivo RA según asignación</t>
        </is>
      </c>
      <c r="AO209" s="68" t="n">
        <v>0</v>
      </c>
      <c r="AP209" s="68" t="n">
        <v>0</v>
      </c>
      <c r="AQ209" s="68" t="n">
        <v>0</v>
      </c>
      <c r="AR209" s="68" t="n">
        <v>0</v>
      </c>
      <c r="AS209" s="68" t="n">
        <v>0</v>
      </c>
      <c r="AT209" s="68" t="n">
        <v>0</v>
      </c>
      <c r="AU209" s="68" t="n">
        <v>0</v>
      </c>
      <c r="AV209" s="68" t="n">
        <v>0</v>
      </c>
      <c r="AW209" s="67" t="inlineStr">
        <is>
          <t>finalized_from_available_evidence</t>
        </is>
      </c>
      <c r="AX209" s="68" t="inlineStr">
        <is>
          <t>0 means no reported evidence in title/abstract/notes/coding; it is not proof of true absence.</t>
        </is>
      </c>
    </row>
    <row r="210" ht="28" customHeight="1">
      <c r="A210" s="138" t="n">
        <v>209</v>
      </c>
      <c r="B210" s="138" t="n">
        <v>227</v>
      </c>
      <c r="C210" s="68" t="inlineStr">
        <is>
          <t>Revisor B</t>
        </is>
      </c>
      <c r="D210" s="68" t="n"/>
      <c r="E210" s="138" t="n">
        <v>2024</v>
      </c>
      <c r="F210" s="68" t="inlineStr">
        <is>
          <t>Imagen</t>
        </is>
      </c>
      <c r="G210" s="68" t="inlineStr">
        <is>
          <t>Híbrido</t>
        </is>
      </c>
      <c r="H210" s="68" t="inlineStr">
        <is>
          <t>https://doi.org/10.1109/TLT.2024.3409702</t>
        </is>
      </c>
      <c r="I210" s="67" t="inlineStr">
        <is>
          <t>Attention Level Evaluation in Children With Autism: Leveraging Head Pose and Gaze Parameters From Videos for Educational Intervention</t>
        </is>
      </c>
      <c r="J210" s="68"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s="68" t="n"/>
      <c r="L210" s="68" t="n"/>
      <c r="M210" s="68" t="inlineStr">
        <is>
          <t>Attention evaluation for educational intervention</t>
        </is>
      </c>
      <c r="N210" s="68" t="inlineStr">
        <is>
          <t>Monitoring/intervention</t>
        </is>
      </c>
      <c r="O210" s="68" t="n"/>
      <c r="P210" s="68" t="n"/>
      <c r="Q210" s="68" t="n"/>
      <c r="R210" s="68" t="n"/>
      <c r="S210" s="68" t="n"/>
      <c r="T210" s="68" t="n"/>
      <c r="U210" s="68" t="n"/>
      <c r="V210" s="68" t="n"/>
      <c r="W210" s="68" t="n">
        <v>0</v>
      </c>
      <c r="X210" s="68" t="n">
        <v>0</v>
      </c>
      <c r="Y210" s="68" t="n">
        <v>0</v>
      </c>
      <c r="Z210" s="68" t="n">
        <v>0</v>
      </c>
      <c r="AA210" s="68" t="n">
        <v>1</v>
      </c>
      <c r="AB210" s="140" t="n">
        <v>1</v>
      </c>
      <c r="AC210" s="68" t="n">
        <v>0</v>
      </c>
      <c r="AD210" s="68" t="n">
        <v>0</v>
      </c>
      <c r="AE210" s="68" t="n">
        <v>0</v>
      </c>
      <c r="AF210" s="68" t="n">
        <v>1</v>
      </c>
      <c r="AG210" s="68" t="n"/>
      <c r="AH210" s="68" t="n"/>
      <c r="AI210" s="67" t="n"/>
      <c r="AJ210" s="140" t="n">
        <v>1</v>
      </c>
      <c r="AK210" s="140" t="inlineStr">
        <is>
          <t>multisource_integration</t>
        </is>
      </c>
      <c r="AL210" s="67" t="inlineStr">
        <is>
          <t>Combina señales conductuales y estrategia explícita de ensemble.</t>
        </is>
      </c>
      <c r="AM210" s="68" t="inlineStr">
        <is>
          <t>RA_fallback</t>
        </is>
      </c>
      <c r="AN210" s="68" t="inlineStr">
        <is>
          <t>Fallback a RA porque el ID no está en RB</t>
        </is>
      </c>
      <c r="AO210" s="68" t="n">
        <v>1</v>
      </c>
      <c r="AP210" s="68" t="n">
        <v>0</v>
      </c>
      <c r="AQ210" s="68" t="n">
        <v>0</v>
      </c>
      <c r="AR210" s="68" t="n">
        <v>0</v>
      </c>
      <c r="AS210" s="68" t="n">
        <v>0</v>
      </c>
      <c r="AT210" s="68" t="n">
        <v>0</v>
      </c>
      <c r="AU210" s="68" t="n">
        <v>0</v>
      </c>
      <c r="AV210" s="68" t="n">
        <v>1</v>
      </c>
      <c r="AW210" s="67" t="inlineStr">
        <is>
          <t>finalized_from_available_evidence</t>
        </is>
      </c>
      <c r="AX210" s="68" t="inlineStr">
        <is>
          <t>0 means no reported evidence in title/abstract/notes/coding; it is not proof of true absence.</t>
        </is>
      </c>
    </row>
    <row r="211" ht="28" customHeight="1">
      <c r="A211" s="138" t="n">
        <v>210</v>
      </c>
      <c r="B211" s="138" t="n">
        <v>228</v>
      </c>
      <c r="C211" s="68" t="inlineStr">
        <is>
          <t>Revisor B</t>
        </is>
      </c>
      <c r="D211" s="68" t="n"/>
      <c r="E211" s="138" t="n">
        <v>2024</v>
      </c>
      <c r="F211" s="68" t="inlineStr">
        <is>
          <t>No especificado</t>
        </is>
      </c>
      <c r="G211" s="68" t="inlineStr">
        <is>
          <t>Deep Learning</t>
        </is>
      </c>
      <c r="H211" s="68" t="inlineStr">
        <is>
          <t>https://doi.org/10.1007/978-981-99-8558-6_35</t>
        </is>
      </c>
      <c r="I211" s="67" t="inlineStr">
        <is>
          <t>Autism Spectrum Disorder Diagnosis Using Graph Neural Network Based on\&amp;#xa0;Graph Pooling and\&amp;#xa0;Self-adjust Filter</t>
        </is>
      </c>
      <c r="J211" s="68"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s="68" t="n"/>
      <c r="L211" s="68" t="n"/>
      <c r="M211" s="68" t="inlineStr">
        <is>
          <t>GNN diagnostic classification</t>
        </is>
      </c>
      <c r="N211" s="68" t="inlineStr">
        <is>
          <t>Diagnosis</t>
        </is>
      </c>
      <c r="O211" s="68" t="n"/>
      <c r="P211" s="68" t="n"/>
      <c r="Q211" s="68" t="n"/>
      <c r="R211" s="68" t="n"/>
      <c r="S211" s="68" t="n"/>
      <c r="T211" s="68" t="n"/>
      <c r="U211" s="68" t="n"/>
      <c r="V211" s="68" t="n"/>
      <c r="W211" s="68" t="n">
        <v>0</v>
      </c>
      <c r="X211" s="68" t="n">
        <v>0</v>
      </c>
      <c r="Y211" s="68" t="n">
        <v>1</v>
      </c>
      <c r="Z211" s="68" t="n">
        <v>0</v>
      </c>
      <c r="AA211" s="68" t="n">
        <v>0</v>
      </c>
      <c r="AB211" s="140" t="n">
        <v>1</v>
      </c>
      <c r="AC211" s="68" t="n">
        <v>0</v>
      </c>
      <c r="AD211" s="68" t="n">
        <v>0</v>
      </c>
      <c r="AE211" s="68" t="n">
        <v>0</v>
      </c>
      <c r="AF211" s="68" t="n">
        <v>1</v>
      </c>
      <c r="AG211" s="68" t="n"/>
      <c r="AH211" s="68" t="n"/>
      <c r="AI211" s="67" t="n"/>
      <c r="AJ211" s="140" t="n">
        <v>1</v>
      </c>
      <c r="AK211" s="140" t="inlineStr">
        <is>
          <t>multisource_integration; multisite_dataset_broad</t>
        </is>
      </c>
      <c r="AL211" s="67" t="inlineStr">
        <is>
          <t>ABIDE I + integración de fMRI con datos fenotípicos.</t>
        </is>
      </c>
      <c r="AM211" s="68" t="inlineStr">
        <is>
          <t>RA_fallback</t>
        </is>
      </c>
      <c r="AN211" s="68" t="inlineStr">
        <is>
          <t>Fallback a RA porque el ID no está en RB</t>
        </is>
      </c>
      <c r="AO211" s="68" t="n">
        <v>1</v>
      </c>
      <c r="AP211" s="68" t="n">
        <v>0</v>
      </c>
      <c r="AQ211" s="68" t="n">
        <v>1</v>
      </c>
      <c r="AR211" s="68" t="n">
        <v>0</v>
      </c>
      <c r="AS211" s="68" t="n">
        <v>0</v>
      </c>
      <c r="AT211" s="68" t="n">
        <v>0</v>
      </c>
      <c r="AU211" s="68" t="n">
        <v>0</v>
      </c>
      <c r="AV211" s="68" t="n">
        <v>1</v>
      </c>
      <c r="AW211" s="67" t="inlineStr">
        <is>
          <t>finalized_from_available_evidence</t>
        </is>
      </c>
      <c r="AX211" s="68" t="inlineStr">
        <is>
          <t>0 means no reported evidence in title/abstract/notes/coding; it is not proof of true absence.</t>
        </is>
      </c>
    </row>
    <row r="212" ht="28" customHeight="1">
      <c r="A212" s="138" t="n">
        <v>211</v>
      </c>
      <c r="B212" s="138" t="n">
        <v>229</v>
      </c>
      <c r="C212" s="68" t="inlineStr">
        <is>
          <t>Revisor B</t>
        </is>
      </c>
      <c r="D212" s="68" t="n"/>
      <c r="E212" s="138" t="n">
        <v>2020</v>
      </c>
      <c r="F212" s="68" t="inlineStr">
        <is>
          <t>No especificado</t>
        </is>
      </c>
      <c r="G212" s="68" t="inlineStr">
        <is>
          <t>Deep Learning</t>
        </is>
      </c>
      <c r="H212" s="68" t="inlineStr">
        <is>
          <t>https://doi.org/10.1007/978-3-030-46165-2_4</t>
        </is>
      </c>
      <c r="I212" s="67" t="inlineStr">
        <is>
          <t>Autoencoder Based Methods for Diagnosis of Autism Spectrum Disorder</t>
        </is>
      </c>
      <c r="J212" s="68"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s="68" t="inlineStr">
        <is>
          <t>Not clear</t>
        </is>
      </c>
      <c r="L212" s="68" t="inlineStr">
        <is>
          <t>Autoencoder</t>
        </is>
      </c>
      <c r="M212" s="68" t="inlineStr">
        <is>
          <t>Classification (binary/multi-class; incl. ASD vs control)/ multi-class)</t>
        </is>
      </c>
      <c r="N212" s="68" t="inlineStr">
        <is>
          <t>diagnosis</t>
        </is>
      </c>
      <c r="O212" s="68" t="inlineStr">
        <is>
          <t>high</t>
        </is>
      </c>
      <c r="P212" s="68" t="n">
        <v>1</v>
      </c>
      <c r="Q212" s="68" t="n">
        <v>0</v>
      </c>
      <c r="R212" s="68" t="n">
        <v>0</v>
      </c>
      <c r="S212" s="68" t="n">
        <v>0</v>
      </c>
      <c r="T212" s="68" t="n">
        <v>0</v>
      </c>
      <c r="U212" s="68" t="n">
        <v>0</v>
      </c>
      <c r="V212" s="68" t="n">
        <v>0</v>
      </c>
      <c r="W212" s="68" t="n">
        <v>0</v>
      </c>
      <c r="X212" s="68" t="n">
        <v>0</v>
      </c>
      <c r="Y212" s="68" t="n">
        <v>1</v>
      </c>
      <c r="Z212" s="68" t="n">
        <v>0</v>
      </c>
      <c r="AA212" s="68" t="n">
        <v>0</v>
      </c>
      <c r="AB212" s="140" t="n">
        <v>1</v>
      </c>
      <c r="AC212" s="68" t="n">
        <v>0</v>
      </c>
      <c r="AD212" s="68" t="n">
        <v>0</v>
      </c>
      <c r="AE212" s="68" t="n">
        <v>0</v>
      </c>
      <c r="AF212" s="68" t="n">
        <v>0</v>
      </c>
      <c r="AG212" s="68" t="n">
        <v>0</v>
      </c>
      <c r="AH212" s="68" t="n">
        <v>1</v>
      </c>
      <c r="AI212" s="67" t="n">
        <v>0</v>
      </c>
      <c r="AJ212" s="140" t="n">
        <v>0</v>
      </c>
      <c r="AK212" s="140" t="inlineStr">
        <is>
          <t>multisite_dataset_broad</t>
        </is>
      </c>
      <c r="AL212" s="67" t="inlineStr">
        <is>
          <t>Pipeline AE + (SVM/KNN/subspace discriminant) + DNN; AE+DNN logra mejor (accuracy 79.2%, AUC 82.4%). Paradigma mixto: AE (no supervisado) + clasificador (supervisado); abstract no etiqueta “supervised”.</t>
        </is>
      </c>
      <c r="AM212" s="68" t="inlineStr">
        <is>
          <t>RB</t>
        </is>
      </c>
      <c r="AN212" s="68" t="inlineStr">
        <is>
          <t>Tomado completo desde archivo RB según asignación</t>
        </is>
      </c>
      <c r="AO212" s="68" t="n">
        <v>0</v>
      </c>
      <c r="AP212" s="68" t="n">
        <v>0</v>
      </c>
      <c r="AQ212" s="68" t="n">
        <v>1</v>
      </c>
      <c r="AR212" s="68" t="n">
        <v>0</v>
      </c>
      <c r="AS212" s="68" t="n">
        <v>0</v>
      </c>
      <c r="AT212" s="68" t="n">
        <v>0</v>
      </c>
      <c r="AU212" s="68" t="n">
        <v>0</v>
      </c>
      <c r="AV212" s="68" t="n">
        <v>0</v>
      </c>
      <c r="AW212" s="67" t="inlineStr">
        <is>
          <t>finalized_from_available_evidence</t>
        </is>
      </c>
      <c r="AX212" s="68" t="inlineStr">
        <is>
          <t>0 means no reported evidence in title/abstract/notes/coding; it is not proof of true absence.</t>
        </is>
      </c>
    </row>
    <row r="213" ht="28" customHeight="1">
      <c r="A213" s="138" t="n">
        <v>212</v>
      </c>
      <c r="B213" s="138" t="n">
        <v>230</v>
      </c>
      <c r="C213" s="68" t="inlineStr">
        <is>
          <t>Revisor A</t>
        </is>
      </c>
      <c r="D213" s="68" t="inlineStr">
        <is>
          <t>RA</t>
        </is>
      </c>
      <c r="E213" s="138" t="n">
        <v>2024</v>
      </c>
      <c r="F213" s="68" t="inlineStr">
        <is>
          <t>Señales fisiológicas</t>
        </is>
      </c>
      <c r="G213" s="68" t="inlineStr">
        <is>
          <t>Deep Learning</t>
        </is>
      </c>
      <c r="H213" s="68" t="inlineStr">
        <is>
          <t>https://doi.org/10.1007/978-3-031-72069-7_6</t>
        </is>
      </c>
      <c r="I213" s="67" t="inlineStr">
        <is>
          <t>BrainWaveNet: Wavelet-based Transformer for Autism Spectrum Disorder Diagnosis</t>
        </is>
      </c>
      <c r="J213" s="68"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s="68" t="inlineStr">
        <is>
          <t>Supervised</t>
        </is>
      </c>
      <c r="L213" s="68" t="inlineStr">
        <is>
          <t>Transformer</t>
        </is>
      </c>
      <c r="M213" s="68" t="inlineStr">
        <is>
          <t>Classification (ASD vs control / multi-class)</t>
        </is>
      </c>
      <c r="N213" s="68" t="inlineStr">
        <is>
          <t>Diagnosis</t>
        </is>
      </c>
      <c r="O213" s="68" t="inlineStr">
        <is>
          <t>High</t>
        </is>
      </c>
      <c r="P213" s="68" t="n">
        <v>1</v>
      </c>
      <c r="Q213" s="68" t="n">
        <v>0</v>
      </c>
      <c r="R213" s="68" t="n">
        <v>0</v>
      </c>
      <c r="S213" s="68" t="n">
        <v>0</v>
      </c>
      <c r="T213" s="68" t="n">
        <v>0</v>
      </c>
      <c r="U213" s="68" t="n">
        <v>0</v>
      </c>
      <c r="V213" s="68" t="n">
        <v>0</v>
      </c>
      <c r="W213" s="68" t="n">
        <v>0</v>
      </c>
      <c r="X213" s="68" t="n">
        <v>0</v>
      </c>
      <c r="Y213" s="68" t="n">
        <v>1</v>
      </c>
      <c r="Z213" s="68" t="n">
        <v>0</v>
      </c>
      <c r="AA213" s="68" t="n">
        <v>0</v>
      </c>
      <c r="AB213" s="140" t="n">
        <v>1</v>
      </c>
      <c r="AC213" s="68" t="n">
        <v>0</v>
      </c>
      <c r="AD213" s="68" t="n">
        <v>1</v>
      </c>
      <c r="AE213" s="68" t="n">
        <v>0</v>
      </c>
      <c r="AF213" s="68" t="n">
        <v>0</v>
      </c>
      <c r="AG213" s="68" t="n">
        <v>0</v>
      </c>
      <c r="AH213" s="68" t="n">
        <v>1</v>
      </c>
      <c r="AI213" s="67" t="n"/>
      <c r="AJ213" s="140" t="n"/>
      <c r="AK213" s="140" t="inlineStr">
        <is>
          <t>explainability_or_interpretability; multisite_dataset_broad</t>
        </is>
      </c>
      <c r="AL213" s="67" t="n"/>
      <c r="AM213" s="68" t="inlineStr">
        <is>
          <t>RA</t>
        </is>
      </c>
      <c r="AN213" s="68" t="inlineStr">
        <is>
          <t>Tomado completo desde archivo RA según asignación</t>
        </is>
      </c>
      <c r="AO213" s="68" t="n">
        <v>0</v>
      </c>
      <c r="AP213" s="68" t="n">
        <v>0</v>
      </c>
      <c r="AQ213" s="68" t="n">
        <v>1</v>
      </c>
      <c r="AR213" s="68" t="n">
        <v>0</v>
      </c>
      <c r="AS213" s="68" t="n">
        <v>0</v>
      </c>
      <c r="AT213" s="68" t="n">
        <v>0</v>
      </c>
      <c r="AU213" s="68" t="n">
        <v>1</v>
      </c>
      <c r="AV213" s="68" t="n">
        <v>0</v>
      </c>
      <c r="AW213" s="67" t="inlineStr">
        <is>
          <t>finalized_from_available_evidence</t>
        </is>
      </c>
      <c r="AX213" s="68" t="inlineStr">
        <is>
          <t>0 means no reported evidence in title/abstract/notes/coding; it is not proof of true absence.</t>
        </is>
      </c>
    </row>
    <row r="214" ht="28" customHeight="1">
      <c r="A214" s="138" t="n">
        <v>213</v>
      </c>
      <c r="B214" s="138" t="n">
        <v>231</v>
      </c>
      <c r="C214" s="68" t="inlineStr">
        <is>
          <t>Revisor A</t>
        </is>
      </c>
      <c r="D214" s="68" t="inlineStr">
        <is>
          <t>RA</t>
        </is>
      </c>
      <c r="E214" s="138" t="n">
        <v>2024</v>
      </c>
      <c r="F214" s="68" t="inlineStr">
        <is>
          <t>Imagen</t>
        </is>
      </c>
      <c r="G214" s="68" t="inlineStr">
        <is>
          <t>Machine Learning</t>
        </is>
      </c>
      <c r="H214" s="68" t="inlineStr">
        <is>
          <t>https://doi.org/10.1002/ar.25332</t>
        </is>
      </c>
      <c r="I214" s="67" t="inlineStr">
        <is>
          <t>Can lung airway geometry be used to predict autism? A preliminary machine learning-based study</t>
        </is>
      </c>
      <c r="J214" s="68"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s="68" t="inlineStr">
        <is>
          <t>Supervised</t>
        </is>
      </c>
      <c r="L214" s="68" t="inlineStr">
        <is>
          <t>SVM</t>
        </is>
      </c>
      <c r="M214" s="68" t="inlineStr">
        <is>
          <t>Classification (ASD vs control / multi-class)</t>
        </is>
      </c>
      <c r="N214" s="68" t="inlineStr">
        <is>
          <t>Diagnosis</t>
        </is>
      </c>
      <c r="O214" s="68" t="inlineStr">
        <is>
          <t>High</t>
        </is>
      </c>
      <c r="P214" s="68" t="n">
        <v>0</v>
      </c>
      <c r="Q214" s="68" t="n">
        <v>0</v>
      </c>
      <c r="R214" s="68" t="n">
        <v>0</v>
      </c>
      <c r="S214" s="68" t="n">
        <v>0</v>
      </c>
      <c r="T214" s="68" t="n">
        <v>0</v>
      </c>
      <c r="U214" s="68" t="n">
        <v>0</v>
      </c>
      <c r="V214" s="68" t="n">
        <v>1</v>
      </c>
      <c r="W214" s="68" t="n">
        <v>0</v>
      </c>
      <c r="X214" s="68" t="n">
        <v>0</v>
      </c>
      <c r="Y214" s="68" t="n">
        <v>1</v>
      </c>
      <c r="Z214" s="68" t="n">
        <v>0</v>
      </c>
      <c r="AA214" s="68" t="n">
        <v>0</v>
      </c>
      <c r="AB214" s="140" t="n">
        <v>0</v>
      </c>
      <c r="AC214" s="68" t="n">
        <v>0</v>
      </c>
      <c r="AD214" s="68" t="n">
        <v>0</v>
      </c>
      <c r="AE214" s="68" t="n">
        <v>0</v>
      </c>
      <c r="AF214" s="68" t="n">
        <v>0</v>
      </c>
      <c r="AG214" s="68" t="n">
        <v>0</v>
      </c>
      <c r="AH214" s="68" t="n">
        <v>1</v>
      </c>
      <c r="AI214" s="67" t="inlineStr">
        <is>
          <t>airway CT geometry</t>
        </is>
      </c>
      <c r="AJ214" s="140" t="n"/>
      <c r="AK214" s="140" t="inlineStr">
        <is>
          <t>internal_validation_only</t>
        </is>
      </c>
      <c r="AL214" s="67" t="n"/>
      <c r="AM214" s="68" t="inlineStr">
        <is>
          <t>RA</t>
        </is>
      </c>
      <c r="AN214" s="68" t="inlineStr">
        <is>
          <t>Tomado completo desde archivo RA según asignación</t>
        </is>
      </c>
      <c r="AO214" s="68" t="n">
        <v>0</v>
      </c>
      <c r="AP214" s="68" t="n">
        <v>0</v>
      </c>
      <c r="AQ214" s="68" t="n">
        <v>0</v>
      </c>
      <c r="AR214" s="68" t="n">
        <v>1</v>
      </c>
      <c r="AS214" s="68" t="n">
        <v>0</v>
      </c>
      <c r="AT214" s="68" t="n">
        <v>0</v>
      </c>
      <c r="AU214" s="68" t="n">
        <v>0</v>
      </c>
      <c r="AV214" s="68" t="n">
        <v>0</v>
      </c>
      <c r="AW214" s="67" t="inlineStr">
        <is>
          <t>finalized_from_available_evidence</t>
        </is>
      </c>
      <c r="AX214" s="68" t="inlineStr">
        <is>
          <t>0 means no reported evidence in title/abstract/notes/coding; it is not proof of true absence.</t>
        </is>
      </c>
    </row>
    <row r="215" ht="28" customHeight="1">
      <c r="A215" s="138" t="n">
        <v>214</v>
      </c>
      <c r="B215" s="138" t="n">
        <v>232</v>
      </c>
      <c r="C215" s="68" t="inlineStr">
        <is>
          <t>Revisor B</t>
        </is>
      </c>
      <c r="D215" s="68" t="n"/>
      <c r="E215" s="138" t="n">
        <v>2020</v>
      </c>
      <c r="F215" s="68" t="inlineStr">
        <is>
          <t>Señales fisiológicas</t>
        </is>
      </c>
      <c r="G215" s="68" t="inlineStr">
        <is>
          <t>Machine Learning</t>
        </is>
      </c>
      <c r="H215" s="68" t="inlineStr">
        <is>
          <t>https://doi.org/10.1016/j.bspc.2020.101958</t>
        </is>
      </c>
      <c r="I215" s="67" t="inlineStr">
        <is>
          <t>Classification of autism spectrum disorder based on fluctuation entropy of spontaneous hemodynamic fluctuations</t>
        </is>
      </c>
      <c r="J215" s="68"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s="68" t="inlineStr">
        <is>
          <t>Supervised</t>
        </is>
      </c>
      <c r="L215" s="68" t="inlineStr">
        <is>
          <t>Not clear</t>
        </is>
      </c>
      <c r="M215" s="68" t="inlineStr">
        <is>
          <t>Classification (binary/multi-class; incl. ASD vs control)/ multi-class)</t>
        </is>
      </c>
      <c r="N215" s="68" t="inlineStr">
        <is>
          <t>diagnosis</t>
        </is>
      </c>
      <c r="O215" s="68" t="inlineStr">
        <is>
          <t>medium</t>
        </is>
      </c>
      <c r="P215" s="68" t="n">
        <v>0</v>
      </c>
      <c r="Q215" s="68" t="n">
        <v>0</v>
      </c>
      <c r="R215" s="68" t="n">
        <v>0</v>
      </c>
      <c r="S215" s="68" t="n">
        <v>0</v>
      </c>
      <c r="T215" s="68" t="n">
        <v>0</v>
      </c>
      <c r="U215" s="68" t="n">
        <v>0</v>
      </c>
      <c r="V215" s="68" t="n">
        <v>0</v>
      </c>
      <c r="W215" s="68" t="n">
        <v>0</v>
      </c>
      <c r="X215" s="68" t="n">
        <v>0</v>
      </c>
      <c r="Y215" s="68" t="n">
        <v>1</v>
      </c>
      <c r="Z215" s="68" t="n">
        <v>0</v>
      </c>
      <c r="AA215" s="68" t="n">
        <v>0</v>
      </c>
      <c r="AB215" s="140" t="n">
        <v>1</v>
      </c>
      <c r="AC215" s="68" t="n">
        <v>0</v>
      </c>
      <c r="AD215" s="68" t="n">
        <v>0</v>
      </c>
      <c r="AE215" s="68" t="n">
        <v>0</v>
      </c>
      <c r="AF215" s="68" t="n">
        <v>0</v>
      </c>
      <c r="AG215" s="68" t="n">
        <v>0</v>
      </c>
      <c r="AH215" s="68" t="n">
        <v>0</v>
      </c>
      <c r="AI215" s="67" t="n">
        <v>0</v>
      </c>
      <c r="AJ215" s="140" t="n">
        <v>0</v>
      </c>
      <c r="AK215" s="140" t="inlineStr">
        <is>
          <t>none_reported</t>
        </is>
      </c>
      <c r="AL215"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s="68" t="inlineStr">
        <is>
          <t>RB</t>
        </is>
      </c>
      <c r="AN215" s="68" t="inlineStr">
        <is>
          <t>Tomado completo desde archivo RB según asignación</t>
        </is>
      </c>
      <c r="AO215" s="68" t="n">
        <v>0</v>
      </c>
      <c r="AP215" s="68" t="n">
        <v>0</v>
      </c>
      <c r="AQ215" s="68" t="n">
        <v>0</v>
      </c>
      <c r="AR215" s="68" t="n">
        <v>0</v>
      </c>
      <c r="AS215" s="68" t="n">
        <v>0</v>
      </c>
      <c r="AT215" s="68" t="n">
        <v>0</v>
      </c>
      <c r="AU215" s="68" t="n">
        <v>0</v>
      </c>
      <c r="AV215" s="68" t="n">
        <v>0</v>
      </c>
      <c r="AW215" s="67" t="inlineStr">
        <is>
          <t>finalized_from_available_evidence</t>
        </is>
      </c>
      <c r="AX215" s="68" t="inlineStr">
        <is>
          <t>0 means no reported evidence in title/abstract/notes/coding; it is not proof of true absence.</t>
        </is>
      </c>
    </row>
    <row r="216" ht="28" customHeight="1">
      <c r="A216" s="138" t="n">
        <v>215</v>
      </c>
      <c r="B216" s="138" t="n">
        <v>233</v>
      </c>
      <c r="C216" s="68" t="inlineStr">
        <is>
          <t>Revisor B</t>
        </is>
      </c>
      <c r="D216" s="68" t="n"/>
      <c r="E216" s="138" t="n">
        <v>2020</v>
      </c>
      <c r="F216" s="68" t="inlineStr">
        <is>
          <t>Señales fisiológicas</t>
        </is>
      </c>
      <c r="G216" s="68" t="inlineStr">
        <is>
          <t>Machine Learning</t>
        </is>
      </c>
      <c r="H216" s="68" t="inlineStr">
        <is>
          <t>https://doi.org/10.1016/j.clinph.2019.12.400</t>
        </is>
      </c>
      <c r="I216" s="67" t="inlineStr">
        <is>
          <t>Classification of autism spectrum disorder based on sample entropy of spontaneous functional near infra-red spectroscopy signal</t>
        </is>
      </c>
      <c r="J216" s="68"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s="68" t="inlineStr">
        <is>
          <t>Unsupervised</t>
        </is>
      </c>
      <c r="L216" s="68" t="inlineStr">
        <is>
          <t>Clustering (k-means / GMM / ...)</t>
        </is>
      </c>
      <c r="M216" s="68" t="inlineStr">
        <is>
          <t>Classification (binary/multi-class; incl. ASD vs control)/ multi-class)</t>
        </is>
      </c>
      <c r="N216" s="68" t="inlineStr">
        <is>
          <t>diagnosis</t>
        </is>
      </c>
      <c r="O216" s="68" t="inlineStr">
        <is>
          <t>high</t>
        </is>
      </c>
      <c r="P216" s="68" t="n">
        <v>0</v>
      </c>
      <c r="Q216" s="68" t="n">
        <v>0</v>
      </c>
      <c r="R216" s="68" t="n">
        <v>1</v>
      </c>
      <c r="S216" s="68" t="n">
        <v>0</v>
      </c>
      <c r="T216" s="68" t="n">
        <v>0</v>
      </c>
      <c r="U216" s="68" t="n">
        <v>0</v>
      </c>
      <c r="V216" s="68" t="n">
        <v>0</v>
      </c>
      <c r="W216" s="68" t="n">
        <v>0</v>
      </c>
      <c r="X216" s="68" t="n">
        <v>0</v>
      </c>
      <c r="Y216" s="68" t="n">
        <v>1</v>
      </c>
      <c r="Z216" s="68" t="n">
        <v>0</v>
      </c>
      <c r="AA216" s="68" t="n">
        <v>1</v>
      </c>
      <c r="AB216" s="140" t="n">
        <v>1</v>
      </c>
      <c r="AC216" s="68" t="n">
        <v>0</v>
      </c>
      <c r="AD216" s="68" t="n">
        <v>0</v>
      </c>
      <c r="AE216" s="68" t="n">
        <v>0</v>
      </c>
      <c r="AF216" s="68" t="n">
        <v>0</v>
      </c>
      <c r="AG216" s="68" t="n">
        <v>0</v>
      </c>
      <c r="AH216" s="68" t="n">
        <v>1</v>
      </c>
      <c r="AI216" s="67" t="n">
        <v>0</v>
      </c>
      <c r="AJ216" s="140" t="n">
        <v>1</v>
      </c>
      <c r="AK216" s="140" t="inlineStr">
        <is>
          <t>none_reported</t>
        </is>
      </c>
      <c r="AL216"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s="68" t="inlineStr">
        <is>
          <t>RB</t>
        </is>
      </c>
      <c r="AN216" s="68" t="inlineStr">
        <is>
          <t>Tomado completo desde archivo RB según asignación</t>
        </is>
      </c>
      <c r="AO216" s="68" t="n">
        <v>0</v>
      </c>
      <c r="AP216" s="68" t="n">
        <v>0</v>
      </c>
      <c r="AQ216" s="68" t="n">
        <v>0</v>
      </c>
      <c r="AR216" s="68" t="n">
        <v>0</v>
      </c>
      <c r="AS216" s="68" t="n">
        <v>0</v>
      </c>
      <c r="AT216" s="68" t="n">
        <v>0</v>
      </c>
      <c r="AU216" s="68" t="n">
        <v>0</v>
      </c>
      <c r="AV216" s="68" t="n">
        <v>0</v>
      </c>
      <c r="AW216" s="67" t="inlineStr">
        <is>
          <t>finalized_from_available_evidence</t>
        </is>
      </c>
      <c r="AX216" s="68" t="inlineStr">
        <is>
          <t>0 means no reported evidence in title/abstract/notes/coding; it is not proof of true absence.</t>
        </is>
      </c>
    </row>
    <row r="217" ht="28" customHeight="1">
      <c r="A217" s="138" t="n">
        <v>216</v>
      </c>
      <c r="B217" s="138" t="n">
        <v>234</v>
      </c>
      <c r="C217" s="68" t="inlineStr">
        <is>
          <t>Revisor A</t>
        </is>
      </c>
      <c r="D217" s="68" t="inlineStr">
        <is>
          <t>RA</t>
        </is>
      </c>
      <c r="E217" s="138" t="n">
        <v>2023</v>
      </c>
      <c r="F217" s="68" t="inlineStr">
        <is>
          <t>Imagen</t>
        </is>
      </c>
      <c r="G217" s="68" t="inlineStr">
        <is>
          <t>No especificado</t>
        </is>
      </c>
      <c r="H217" s="68" t="inlineStr">
        <is>
          <t>https://doi.org/10.1007/978-3-031-45389-2_18</t>
        </is>
      </c>
      <c r="I217" s="67" t="inlineStr">
        <is>
          <t>Classification of\&amp;#xa0;Facial Images to\&amp;#xa0;Assist in\&amp;#xa0;the\&amp;#xa0;Diagnosis of\&amp;#xa0;Autism Spectrum Disorder: A Study on\&amp;#xa0;the\&amp;#xa0;Effect of\&amp;#xa0;Face Detection and\&amp;#xa0;Landmark Identification Algorithms</t>
        </is>
      </c>
      <c r="J217" s="68"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s="68" t="inlineStr">
        <is>
          <t>Supervised</t>
        </is>
      </c>
      <c r="L217" s="68" t="inlineStr">
        <is>
          <t>Other / Not clear</t>
        </is>
      </c>
      <c r="M217" s="68" t="inlineStr">
        <is>
          <t>Classification (ASD vs control / multi-class)</t>
        </is>
      </c>
      <c r="N217" s="68" t="inlineStr">
        <is>
          <t>Diagnosis</t>
        </is>
      </c>
      <c r="O217" s="68" t="inlineStr">
        <is>
          <t>Medium</t>
        </is>
      </c>
      <c r="P217" s="68" t="n">
        <v>0</v>
      </c>
      <c r="Q217" s="68" t="n">
        <v>0</v>
      </c>
      <c r="R217" s="68" t="n">
        <v>1</v>
      </c>
      <c r="S217" s="68" t="n">
        <v>0</v>
      </c>
      <c r="T217" s="68" t="n">
        <v>0</v>
      </c>
      <c r="U217" s="68" t="n">
        <v>0</v>
      </c>
      <c r="V217" s="68" t="n">
        <v>0</v>
      </c>
      <c r="W217" s="68" t="n">
        <v>0</v>
      </c>
      <c r="X217" s="68" t="n">
        <v>0</v>
      </c>
      <c r="Y217" s="68" t="n">
        <v>1</v>
      </c>
      <c r="Z217" s="68" t="n">
        <v>0</v>
      </c>
      <c r="AA217" s="68" t="n">
        <v>0</v>
      </c>
      <c r="AB217" s="140" t="n">
        <v>1</v>
      </c>
      <c r="AC217" s="68" t="n">
        <v>0</v>
      </c>
      <c r="AD217" s="68" t="n">
        <v>0</v>
      </c>
      <c r="AE217" s="68" t="n">
        <v>0</v>
      </c>
      <c r="AF217" s="68" t="n">
        <v>0</v>
      </c>
      <c r="AG217" s="68" t="n">
        <v>1</v>
      </c>
      <c r="AH217" s="68" t="n">
        <v>1</v>
      </c>
      <c r="AI217" s="67" t="n"/>
      <c r="AJ217" s="140" t="n"/>
      <c r="AK217" s="140" t="inlineStr">
        <is>
          <t>none_reported</t>
        </is>
      </c>
      <c r="AL217" s="67" t="inlineStr">
        <is>
          <t>Algoritmo principal no explícito o fuera del codebook; Confirmar algoritmo principal en full-text</t>
        </is>
      </c>
      <c r="AM217" s="68" t="inlineStr">
        <is>
          <t>RA</t>
        </is>
      </c>
      <c r="AN217" s="68" t="inlineStr">
        <is>
          <t>Tomado completo desde archivo RA según asignación</t>
        </is>
      </c>
      <c r="AO217" s="68" t="n">
        <v>0</v>
      </c>
      <c r="AP217" s="68" t="n">
        <v>0</v>
      </c>
      <c r="AQ217" s="68" t="n">
        <v>0</v>
      </c>
      <c r="AR217" s="68" t="n">
        <v>0</v>
      </c>
      <c r="AS217" s="68" t="n">
        <v>0</v>
      </c>
      <c r="AT217" s="68" t="n">
        <v>0</v>
      </c>
      <c r="AU217" s="68" t="n">
        <v>0</v>
      </c>
      <c r="AV217" s="68" t="n">
        <v>0</v>
      </c>
      <c r="AW217" s="67" t="inlineStr">
        <is>
          <t>finalized_from_available_evidence</t>
        </is>
      </c>
      <c r="AX217" s="68" t="inlineStr">
        <is>
          <t>0 means no reported evidence in title/abstract/notes/coding; it is not proof of true absence.</t>
        </is>
      </c>
    </row>
    <row r="218" ht="28" customHeight="1">
      <c r="A218" s="138" t="n">
        <v>217</v>
      </c>
      <c r="B218" s="138" t="n">
        <v>235</v>
      </c>
      <c r="C218" s="68" t="inlineStr">
        <is>
          <t>Revisor B</t>
        </is>
      </c>
      <c r="D218" s="68" t="n"/>
      <c r="E218" s="138" t="n">
        <v>2021</v>
      </c>
      <c r="F218" s="68" t="inlineStr">
        <is>
          <t>Señales fisiológicas</t>
        </is>
      </c>
      <c r="G218" s="68" t="inlineStr">
        <is>
          <t>Machine Learning</t>
        </is>
      </c>
      <c r="H218" s="68" t="inlineStr">
        <is>
          <t>https://doi.org/10.1016/j.media.2021.101986</t>
        </is>
      </c>
      <c r="I218" s="67" t="inlineStr">
        <is>
          <t>Combining anatomical and functional networks for neuropathology identification: A case study on autism spectrum disorder</t>
        </is>
      </c>
      <c r="J218" s="6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s="68" t="inlineStr">
        <is>
          <t>Supervised</t>
        </is>
      </c>
      <c r="L218" s="68" t="inlineStr">
        <is>
          <t>Decision Tree</t>
        </is>
      </c>
      <c r="M218" s="68" t="inlineStr">
        <is>
          <t>Classification (binary/multi-class; incl. ASD vs control)/ multi-class)</t>
        </is>
      </c>
      <c r="N218" s="68" t="inlineStr">
        <is>
          <t>diagnosis</t>
        </is>
      </c>
      <c r="O218" s="68" t="inlineStr">
        <is>
          <t>high</t>
        </is>
      </c>
      <c r="P218" s="68" t="n">
        <v>0</v>
      </c>
      <c r="Q218" s="68" t="n">
        <v>0</v>
      </c>
      <c r="R218" s="68" t="n">
        <v>0</v>
      </c>
      <c r="S218" s="68" t="n">
        <v>0</v>
      </c>
      <c r="T218" s="68" t="n">
        <v>0</v>
      </c>
      <c r="U218" s="68" t="n">
        <v>1</v>
      </c>
      <c r="V218" s="68" t="n">
        <v>0</v>
      </c>
      <c r="W218" s="68" t="n">
        <v>0</v>
      </c>
      <c r="X218" s="68" t="n">
        <v>0</v>
      </c>
      <c r="Y218" s="68" t="n">
        <v>1</v>
      </c>
      <c r="Z218" s="68" t="n">
        <v>1</v>
      </c>
      <c r="AA218" s="68" t="n">
        <v>0</v>
      </c>
      <c r="AB218" s="140" t="n">
        <v>1</v>
      </c>
      <c r="AC218" s="68" t="n">
        <v>0</v>
      </c>
      <c r="AD218" s="68" t="n">
        <v>1</v>
      </c>
      <c r="AE218" s="68" t="n">
        <v>0</v>
      </c>
      <c r="AF218" s="68" t="n">
        <v>1</v>
      </c>
      <c r="AG218" s="68" t="n">
        <v>1</v>
      </c>
      <c r="AH218" s="68" t="n">
        <v>1</v>
      </c>
      <c r="AI218" s="67" t="n">
        <v>0</v>
      </c>
      <c r="AJ218" s="140" t="n">
        <v>0</v>
      </c>
      <c r="AK218" s="140" t="inlineStr">
        <is>
          <t>explainability_or_interpretability; multisource_integration; multisite_dataset_broad</t>
        </is>
      </c>
      <c r="AL218" s="67" t="n"/>
      <c r="AM218" s="68" t="inlineStr">
        <is>
          <t>RB</t>
        </is>
      </c>
      <c r="AN218" s="68" t="inlineStr">
        <is>
          <t>Tomado completo desde archivo RB según asignación</t>
        </is>
      </c>
      <c r="AO218" s="68" t="n">
        <v>0</v>
      </c>
      <c r="AP218" s="68" t="n">
        <v>0</v>
      </c>
      <c r="AQ218" s="68" t="n">
        <v>1</v>
      </c>
      <c r="AR218" s="68" t="n">
        <v>0</v>
      </c>
      <c r="AS218" s="68" t="n">
        <v>0</v>
      </c>
      <c r="AT218" s="68" t="n">
        <v>0</v>
      </c>
      <c r="AU218" s="68" t="n">
        <v>1</v>
      </c>
      <c r="AV218" s="68" t="n">
        <v>1</v>
      </c>
      <c r="AW218" s="67" t="inlineStr">
        <is>
          <t>finalized_from_available_evidence</t>
        </is>
      </c>
      <c r="AX218" s="68" t="inlineStr">
        <is>
          <t>0 means no reported evidence in title/abstract/notes/coding; it is not proof of true absence.</t>
        </is>
      </c>
    </row>
    <row r="219" ht="28" customHeight="1">
      <c r="A219" s="138" t="n">
        <v>218</v>
      </c>
      <c r="B219" s="138" t="n">
        <v>236</v>
      </c>
      <c r="C219" s="68" t="inlineStr">
        <is>
          <t>Revisor A</t>
        </is>
      </c>
      <c r="D219" s="68" t="inlineStr">
        <is>
          <t>RA</t>
        </is>
      </c>
      <c r="E219" s="138" t="n">
        <v>2025</v>
      </c>
      <c r="F219" s="68" t="inlineStr">
        <is>
          <t>No especificado</t>
        </is>
      </c>
      <c r="G219" s="68" t="inlineStr">
        <is>
          <t>Machine Learning</t>
        </is>
      </c>
      <c r="H219" s="68" t="inlineStr">
        <is>
          <t>https://doi.org/10.1038/s41598-025-97313-8</t>
        </is>
      </c>
      <c r="I219" s="67" t="inlineStr">
        <is>
          <t>Correlations between blood group and Rh factor in families and autism spectrum disorder: A comprehensive analysis</t>
        </is>
      </c>
      <c r="J219" s="68"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s="68" t="inlineStr">
        <is>
          <t>Supervised</t>
        </is>
      </c>
      <c r="L219" s="68" t="inlineStr">
        <is>
          <t>Logistic Regression</t>
        </is>
      </c>
      <c r="M219" s="68" t="inlineStr">
        <is>
          <t>Classification (ASD vs control / multi-class)</t>
        </is>
      </c>
      <c r="N219" s="68" t="inlineStr">
        <is>
          <t>Not clear</t>
        </is>
      </c>
      <c r="O219" s="68" t="inlineStr">
        <is>
          <t>Medium</t>
        </is>
      </c>
      <c r="P219" s="68" t="n">
        <v>0</v>
      </c>
      <c r="Q219" s="68" t="n">
        <v>0</v>
      </c>
      <c r="R219" s="68" t="n">
        <v>0</v>
      </c>
      <c r="S219" s="68" t="n">
        <v>0</v>
      </c>
      <c r="T219" s="68" t="n">
        <v>1</v>
      </c>
      <c r="U219" s="68" t="n">
        <v>0</v>
      </c>
      <c r="V219" s="68" t="n">
        <v>0</v>
      </c>
      <c r="W219" s="68" t="n">
        <v>1</v>
      </c>
      <c r="X219" s="68" t="n">
        <v>0</v>
      </c>
      <c r="Y219" s="68" t="n">
        <v>0</v>
      </c>
      <c r="Z219" s="68" t="n">
        <v>0</v>
      </c>
      <c r="AA219" s="68" t="n">
        <v>0</v>
      </c>
      <c r="AB219" s="140" t="n">
        <v>0</v>
      </c>
      <c r="AC219" s="68" t="n">
        <v>0</v>
      </c>
      <c r="AD219" s="68" t="n">
        <v>0</v>
      </c>
      <c r="AE219" s="68" t="n">
        <v>0</v>
      </c>
      <c r="AF219" s="68" t="n">
        <v>0</v>
      </c>
      <c r="AG219" s="68" t="n">
        <v>1</v>
      </c>
      <c r="AH219" s="68" t="n">
        <v>1</v>
      </c>
      <c r="AI219" s="67" t="n"/>
      <c r="AJ219" s="140" t="n">
        <v>0</v>
      </c>
      <c r="AK219" s="140" t="inlineStr">
        <is>
          <t>none_reported</t>
        </is>
      </c>
      <c r="AL219" s="67" t="inlineStr">
        <is>
          <t>Análisis de grupos sanguíneos con regresión logística/ML no claramente central para una etapa clínica RQ1.</t>
        </is>
      </c>
      <c r="AM219" s="68" t="inlineStr">
        <is>
          <t>RA</t>
        </is>
      </c>
      <c r="AN219" s="68" t="inlineStr">
        <is>
          <t>Tomado completo desde archivo RA según asignación</t>
        </is>
      </c>
      <c r="AO219" s="68" t="n">
        <v>0</v>
      </c>
      <c r="AP219" s="68" t="n">
        <v>0</v>
      </c>
      <c r="AQ219" s="68" t="n">
        <v>0</v>
      </c>
      <c r="AR219" s="68" t="n">
        <v>0</v>
      </c>
      <c r="AS219" s="68" t="n">
        <v>0</v>
      </c>
      <c r="AT219" s="68" t="n">
        <v>0</v>
      </c>
      <c r="AU219" s="68" t="n">
        <v>0</v>
      </c>
      <c r="AV219" s="68" t="n">
        <v>0</v>
      </c>
      <c r="AW219" s="67" t="inlineStr">
        <is>
          <t>finalized_from_available_evidence</t>
        </is>
      </c>
      <c r="AX219" s="68" t="inlineStr">
        <is>
          <t>0 means no reported evidence in title/abstract/notes/coding; it is not proof of true absence.</t>
        </is>
      </c>
    </row>
    <row r="220" ht="28" customHeight="1">
      <c r="A220" s="138" t="n">
        <v>219</v>
      </c>
      <c r="B220" s="138" t="n">
        <v>237</v>
      </c>
      <c r="C220" s="68" t="inlineStr">
        <is>
          <t>Revisor A</t>
        </is>
      </c>
      <c r="D220" s="68" t="inlineStr">
        <is>
          <t>RA</t>
        </is>
      </c>
      <c r="E220" s="138" t="n">
        <v>2022</v>
      </c>
      <c r="F220" s="68" t="inlineStr">
        <is>
          <t>Audio · Voz</t>
        </is>
      </c>
      <c r="G220" s="68" t="inlineStr">
        <is>
          <t>Machine Learning</t>
        </is>
      </c>
      <c r="H220" s="68" t="inlineStr">
        <is>
          <t>https://doi.org/10.1371/journal.pone.0269637</t>
        </is>
      </c>
      <c r="I220" s="67" t="inlineStr">
        <is>
          <t>Cross-linguistic patterns of speech prosodic differences in autism: A machine learning study</t>
        </is>
      </c>
      <c r="J220" s="68"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s="68" t="inlineStr">
        <is>
          <t>Supervised</t>
        </is>
      </c>
      <c r="L220" s="68" t="inlineStr">
        <is>
          <t>Other / Not clear</t>
        </is>
      </c>
      <c r="M220" s="68" t="inlineStr">
        <is>
          <t>Classification (ASD vs control / multi-class)</t>
        </is>
      </c>
      <c r="N220" s="68" t="inlineStr">
        <is>
          <t>Screening</t>
        </is>
      </c>
      <c r="O220" s="68" t="inlineStr">
        <is>
          <t>Medium</t>
        </is>
      </c>
      <c r="P220" s="68" t="n">
        <v>0</v>
      </c>
      <c r="Q220" s="68" t="n">
        <v>0</v>
      </c>
      <c r="R220" s="68" t="n">
        <v>0</v>
      </c>
      <c r="S220" s="68" t="n">
        <v>1</v>
      </c>
      <c r="T220" s="68" t="n">
        <v>0</v>
      </c>
      <c r="U220" s="68" t="n">
        <v>0</v>
      </c>
      <c r="V220" s="68" t="n">
        <v>0</v>
      </c>
      <c r="W220" s="68" t="n">
        <v>0</v>
      </c>
      <c r="X220" s="68" t="n">
        <v>1</v>
      </c>
      <c r="Y220" s="68" t="n">
        <v>0</v>
      </c>
      <c r="Z220" s="68" t="n">
        <v>0</v>
      </c>
      <c r="AA220" s="68" t="n">
        <v>0</v>
      </c>
      <c r="AB220" s="140" t="n">
        <v>0</v>
      </c>
      <c r="AC220" s="68" t="n">
        <v>0</v>
      </c>
      <c r="AD220" s="68" t="n">
        <v>0</v>
      </c>
      <c r="AE220" s="68" t="n">
        <v>0</v>
      </c>
      <c r="AF220" s="68" t="n">
        <v>0</v>
      </c>
      <c r="AG220" s="68" t="n">
        <v>1</v>
      </c>
      <c r="AH220" s="68" t="n">
        <v>1</v>
      </c>
      <c r="AI220" s="67" t="n"/>
      <c r="AJ220" s="140" t="n"/>
      <c r="AK220" s="140" t="inlineStr">
        <is>
          <t>none_reported</t>
        </is>
      </c>
      <c r="AL220" s="67" t="inlineStr">
        <is>
          <t>Algoritmo principal no explícito o fuera del codebook; Confirmar algoritmo principal en full-text</t>
        </is>
      </c>
      <c r="AM220" s="68" t="inlineStr">
        <is>
          <t>RA</t>
        </is>
      </c>
      <c r="AN220" s="68" t="inlineStr">
        <is>
          <t>Tomado completo desde archivo RA según asignación</t>
        </is>
      </c>
      <c r="AO220" s="68" t="n">
        <v>0</v>
      </c>
      <c r="AP220" s="68" t="n">
        <v>0</v>
      </c>
      <c r="AQ220" s="68" t="n">
        <v>0</v>
      </c>
      <c r="AR220" s="68" t="n">
        <v>0</v>
      </c>
      <c r="AS220" s="68" t="n">
        <v>0</v>
      </c>
      <c r="AT220" s="68" t="n">
        <v>0</v>
      </c>
      <c r="AU220" s="68" t="n">
        <v>0</v>
      </c>
      <c r="AV220" s="68" t="n">
        <v>0</v>
      </c>
      <c r="AW220" s="67" t="inlineStr">
        <is>
          <t>finalized_from_available_evidence</t>
        </is>
      </c>
      <c r="AX220" s="68" t="inlineStr">
        <is>
          <t>0 means no reported evidence in title/abstract/notes/coding; it is not proof of true absence.</t>
        </is>
      </c>
    </row>
    <row r="221" ht="28" customHeight="1">
      <c r="A221" s="138" t="n">
        <v>220</v>
      </c>
      <c r="B221" s="138" t="n">
        <v>238</v>
      </c>
      <c r="C221" s="68" t="inlineStr">
        <is>
          <t>Revisor B</t>
        </is>
      </c>
      <c r="D221" s="68" t="n"/>
      <c r="E221" s="138" t="n">
        <v>2021</v>
      </c>
      <c r="F221" s="68" t="inlineStr">
        <is>
          <t>Texto · NLP</t>
        </is>
      </c>
      <c r="G221" s="68" t="inlineStr">
        <is>
          <t>Machine Learning</t>
        </is>
      </c>
      <c r="H221" s="68" t="inlineStr">
        <is>
          <t>https://doi.org/10.1016/B978-0-12-822822-7.00006-5</t>
        </is>
      </c>
      <c r="I221" s="67" t="inlineStr">
        <is>
          <t>Data mining and machine learning techniques for early detection in autism spectrum disorder</t>
        </is>
      </c>
      <c r="J221" s="68"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s="68" t="n"/>
      <c r="L221" s="68" t="n"/>
      <c r="M221" s="68" t="inlineStr">
        <is>
          <t>Early detection / data-mining workflow</t>
        </is>
      </c>
      <c r="N221" s="68" t="inlineStr">
        <is>
          <t>Screening</t>
        </is>
      </c>
      <c r="O221" s="68" t="n"/>
      <c r="P221" s="68" t="n"/>
      <c r="Q221" s="68" t="n"/>
      <c r="R221" s="68" t="n"/>
      <c r="S221" s="68" t="n"/>
      <c r="T221" s="68" t="n"/>
      <c r="U221" s="68" t="n"/>
      <c r="V221" s="68" t="n"/>
      <c r="W221" s="68" t="n">
        <v>0</v>
      </c>
      <c r="X221" s="68" t="n">
        <v>1</v>
      </c>
      <c r="Y221" s="68" t="n">
        <v>0</v>
      </c>
      <c r="Z221" s="68" t="n">
        <v>0</v>
      </c>
      <c r="AA221" s="68" t="n">
        <v>0</v>
      </c>
      <c r="AB221" s="140" t="n">
        <v>1</v>
      </c>
      <c r="AC221" s="68" t="n">
        <v>0</v>
      </c>
      <c r="AD221" s="68" t="n">
        <v>0</v>
      </c>
      <c r="AE221" s="68" t="n">
        <v>0</v>
      </c>
      <c r="AF221" s="68" t="n">
        <v>0</v>
      </c>
      <c r="AG221" s="68" t="n"/>
      <c r="AH221" s="68" t="n"/>
      <c r="AI221" s="67" t="n"/>
      <c r="AJ221" s="140" t="n">
        <v>1</v>
      </c>
      <c r="AK221" s="140" t="inlineStr">
        <is>
          <t>none_reported</t>
        </is>
      </c>
      <c r="AL221" s="67" t="inlineStr">
        <is>
          <t>Usa varios datasets, pero no basta para marcar validación externa o multisource strategy.</t>
        </is>
      </c>
      <c r="AM221" s="68" t="inlineStr">
        <is>
          <t>RA_fallback</t>
        </is>
      </c>
      <c r="AN221" s="68" t="inlineStr">
        <is>
          <t>Fallback a RA porque el ID no está en RB</t>
        </is>
      </c>
      <c r="AO221" s="68" t="n">
        <v>1</v>
      </c>
      <c r="AP221" s="68" t="n">
        <v>0</v>
      </c>
      <c r="AQ221" s="68" t="n">
        <v>0</v>
      </c>
      <c r="AR221" s="68" t="n">
        <v>0</v>
      </c>
      <c r="AS221" s="68" t="n">
        <v>0</v>
      </c>
      <c r="AT221" s="68" t="n">
        <v>0</v>
      </c>
      <c r="AU221" s="68" t="n">
        <v>0</v>
      </c>
      <c r="AV221" s="68" t="n">
        <v>0</v>
      </c>
      <c r="AW221" s="67" t="inlineStr">
        <is>
          <t>finalized_from_available_evidence</t>
        </is>
      </c>
      <c r="AX221" s="68" t="inlineStr">
        <is>
          <t>0 means no reported evidence in title/abstract/notes/coding; it is not proof of true absence.</t>
        </is>
      </c>
    </row>
    <row r="222" ht="28" customHeight="1">
      <c r="A222" s="138" t="n">
        <v>221</v>
      </c>
      <c r="B222" s="138" t="n">
        <v>239</v>
      </c>
      <c r="C222" s="68" t="inlineStr">
        <is>
          <t>Ambos (piloto)</t>
        </is>
      </c>
      <c r="D222" s="68" t="inlineStr">
        <is>
          <t>RA</t>
        </is>
      </c>
      <c r="E222" s="138" t="n">
        <v>2024</v>
      </c>
      <c r="F222" s="68" t="inlineStr">
        <is>
          <t>Imagen</t>
        </is>
      </c>
      <c r="G222" s="68" t="inlineStr">
        <is>
          <t>Machine Learning</t>
        </is>
      </c>
      <c r="H222" s="68" t="inlineStr">
        <is>
          <t>https://doi.org/10.1016/j.ctcp.2023.101825</t>
        </is>
      </c>
      <c r="I222" s="67" t="inlineStr">
        <is>
          <t>Diagnosing autism severity associated with physical fitness and gray matter volume in children with autism spectrum disorder: Explainable machine learning method</t>
        </is>
      </c>
      <c r="J222" s="68"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s="68" t="inlineStr">
        <is>
          <t>Supervised</t>
        </is>
      </c>
      <c r="L222" s="68" t="inlineStr">
        <is>
          <t>XGBoost / GBDT</t>
        </is>
      </c>
      <c r="M222" s="68" t="inlineStr">
        <is>
          <t>Classification (ASD vs control / multi-class)</t>
        </is>
      </c>
      <c r="N222" s="68" t="inlineStr">
        <is>
          <t>Diagnosis</t>
        </is>
      </c>
      <c r="O222" s="68" t="inlineStr">
        <is>
          <t>High</t>
        </is>
      </c>
      <c r="P222" s="68" t="n">
        <v>1</v>
      </c>
      <c r="Q222" s="68" t="n">
        <v>0</v>
      </c>
      <c r="R222" s="68" t="n">
        <v>0</v>
      </c>
      <c r="S222" s="68" t="n">
        <v>0</v>
      </c>
      <c r="T222" s="68" t="n">
        <v>0</v>
      </c>
      <c r="U222" s="68" t="n">
        <v>0</v>
      </c>
      <c r="V222" s="68" t="n">
        <v>0</v>
      </c>
      <c r="W222" s="68" t="n">
        <v>0</v>
      </c>
      <c r="X222" s="68" t="n">
        <v>0</v>
      </c>
      <c r="Y222" s="68" t="n">
        <v>1</v>
      </c>
      <c r="Z222" s="68" t="n">
        <v>0</v>
      </c>
      <c r="AA222" s="68" t="n">
        <v>0</v>
      </c>
      <c r="AB222" s="140" t="n">
        <v>1</v>
      </c>
      <c r="AC222" s="68" t="n">
        <v>0</v>
      </c>
      <c r="AD222" s="68" t="n">
        <v>1</v>
      </c>
      <c r="AE222" s="68" t="n">
        <v>0</v>
      </c>
      <c r="AF222" s="68" t="n">
        <v>0</v>
      </c>
      <c r="AG222" s="68" t="n">
        <v>1</v>
      </c>
      <c r="AH222" s="68" t="n">
        <v>1</v>
      </c>
      <c r="AI222" s="67" t="n"/>
      <c r="AJ222" s="140" t="n"/>
      <c r="AK222" s="140" t="inlineStr">
        <is>
          <t>explainability_or_interpretability; internal_validation_only</t>
        </is>
      </c>
      <c r="AL222" s="67" t="inlineStr">
        <is>
          <t>Modelos XGB/RF/SVM/DT para severidad; se selecciona XGBoost como principal y se marca GMV + pruebas físicas.</t>
        </is>
      </c>
      <c r="AM222" s="68" t="inlineStr">
        <is>
          <t>RA</t>
        </is>
      </c>
      <c r="AN222" s="68" t="inlineStr">
        <is>
          <t>Tomado completo desde archivo RA según asignación</t>
        </is>
      </c>
      <c r="AO222" s="68" t="n">
        <v>0</v>
      </c>
      <c r="AP222" s="68" t="n">
        <v>0</v>
      </c>
      <c r="AQ222" s="68" t="n">
        <v>0</v>
      </c>
      <c r="AR222" s="68" t="n">
        <v>1</v>
      </c>
      <c r="AS222" s="68" t="n">
        <v>0</v>
      </c>
      <c r="AT222" s="68" t="n">
        <v>1</v>
      </c>
      <c r="AU222" s="68" t="n">
        <v>0</v>
      </c>
      <c r="AV222" s="68" t="n">
        <v>0</v>
      </c>
      <c r="AW222" s="67" t="inlineStr">
        <is>
          <t>finalized_from_available_evidence</t>
        </is>
      </c>
      <c r="AX222" s="68" t="inlineStr">
        <is>
          <t>0 means no reported evidence in title/abstract/notes/coding; it is not proof of true absence.</t>
        </is>
      </c>
    </row>
    <row r="223" ht="28" customHeight="1">
      <c r="A223" s="138" t="n">
        <v>222</v>
      </c>
      <c r="B223" s="138" t="n">
        <v>240</v>
      </c>
      <c r="C223" s="68" t="inlineStr">
        <is>
          <t>Revisor A</t>
        </is>
      </c>
      <c r="D223" s="68" t="inlineStr">
        <is>
          <t>RA</t>
        </is>
      </c>
      <c r="E223" s="138" t="n">
        <v>2022</v>
      </c>
      <c r="F223" s="68" t="inlineStr">
        <is>
          <t>Imagen</t>
        </is>
      </c>
      <c r="G223" s="68" t="inlineStr">
        <is>
          <t>Deep Learning</t>
        </is>
      </c>
      <c r="H223" s="68" t="inlineStr">
        <is>
          <t>https://doi.org/10.1142/S0129065722500460</t>
        </is>
      </c>
      <c r="I223" s="67" t="inlineStr">
        <is>
          <t>Diagnosis of Autism Disorder Based on Deep Network Trained by Augmented EEG Signals</t>
        </is>
      </c>
      <c r="J223" s="68"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s="68" t="inlineStr">
        <is>
          <t>Supervised</t>
        </is>
      </c>
      <c r="L223" s="68" t="inlineStr">
        <is>
          <t>CNN</t>
        </is>
      </c>
      <c r="M223" s="68" t="inlineStr">
        <is>
          <t>Classification (ASD vs control / multi-class)</t>
        </is>
      </c>
      <c r="N223" s="68" t="inlineStr">
        <is>
          <t>Diagnosis</t>
        </is>
      </c>
      <c r="O223" s="68" t="inlineStr">
        <is>
          <t>High</t>
        </is>
      </c>
      <c r="P223" s="68" t="n">
        <v>0</v>
      </c>
      <c r="Q223" s="68" t="n">
        <v>1</v>
      </c>
      <c r="R223" s="68" t="n">
        <v>0</v>
      </c>
      <c r="S223" s="68" t="n">
        <v>0</v>
      </c>
      <c r="T223" s="68" t="n">
        <v>0</v>
      </c>
      <c r="U223" s="68" t="n">
        <v>0</v>
      </c>
      <c r="V223" s="68" t="n">
        <v>0</v>
      </c>
      <c r="W223" s="68" t="n">
        <v>0</v>
      </c>
      <c r="X223" s="68" t="n">
        <v>0</v>
      </c>
      <c r="Y223" s="68" t="n">
        <v>1</v>
      </c>
      <c r="Z223" s="68" t="n">
        <v>0</v>
      </c>
      <c r="AA223" s="68" t="n">
        <v>0</v>
      </c>
      <c r="AB223" s="140" t="n">
        <v>1</v>
      </c>
      <c r="AC223" s="68" t="n">
        <v>0</v>
      </c>
      <c r="AD223" s="68" t="n">
        <v>0</v>
      </c>
      <c r="AE223" s="68" t="n">
        <v>0</v>
      </c>
      <c r="AF223" s="68" t="n">
        <v>0</v>
      </c>
      <c r="AG223" s="68" t="n">
        <v>0</v>
      </c>
      <c r="AH223" s="68" t="n">
        <v>1</v>
      </c>
      <c r="AI223" s="67" t="n"/>
      <c r="AJ223" s="140" t="n"/>
      <c r="AK223" s="140" t="inlineStr">
        <is>
          <t>none_reported</t>
        </is>
      </c>
      <c r="AL223" s="67" t="inlineStr">
        <is>
          <t>Se comparan varios modelos; se eligió el principal/mejor reportado</t>
        </is>
      </c>
      <c r="AM223" s="68" t="inlineStr">
        <is>
          <t>RA</t>
        </is>
      </c>
      <c r="AN223" s="68" t="inlineStr">
        <is>
          <t>Tomado completo desde archivo RA según asignación</t>
        </is>
      </c>
      <c r="AO223" s="68" t="n">
        <v>0</v>
      </c>
      <c r="AP223" s="68" t="n">
        <v>0</v>
      </c>
      <c r="AQ223" s="68" t="n">
        <v>0</v>
      </c>
      <c r="AR223" s="68" t="n">
        <v>0</v>
      </c>
      <c r="AS223" s="68" t="n">
        <v>0</v>
      </c>
      <c r="AT223" s="68" t="n">
        <v>0</v>
      </c>
      <c r="AU223" s="68" t="n">
        <v>0</v>
      </c>
      <c r="AV223" s="68" t="n">
        <v>0</v>
      </c>
      <c r="AW223" s="67" t="inlineStr">
        <is>
          <t>finalized_from_available_evidence</t>
        </is>
      </c>
      <c r="AX223" s="68" t="inlineStr">
        <is>
          <t>0 means no reported evidence in title/abstract/notes/coding; it is not proof of true absence.</t>
        </is>
      </c>
    </row>
    <row r="224" ht="28" customHeight="1">
      <c r="A224" s="138" t="n">
        <v>223</v>
      </c>
      <c r="B224" s="138" t="n">
        <v>241</v>
      </c>
      <c r="C224" s="68" t="inlineStr">
        <is>
          <t>Revisor A</t>
        </is>
      </c>
      <c r="D224" s="68" t="inlineStr">
        <is>
          <t>RA</t>
        </is>
      </c>
      <c r="E224" s="138" t="n">
        <v>2018</v>
      </c>
      <c r="F224" s="68" t="inlineStr">
        <is>
          <t>Señales fisiológicas</t>
        </is>
      </c>
      <c r="G224" s="68" t="inlineStr">
        <is>
          <t>Machine Learning</t>
        </is>
      </c>
      <c r="H224" s="68" t="inlineStr">
        <is>
          <t>https://doi.org/10.1016/j.nicl.2018.01.014</t>
        </is>
      </c>
      <c r="I224" s="67" t="inlineStr">
        <is>
          <t>Differences in atypical resting-state effective connectivity distinguish autism from schizophrenia</t>
        </is>
      </c>
      <c r="J224" s="68"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s="68" t="inlineStr">
        <is>
          <t>Supervised</t>
        </is>
      </c>
      <c r="L224" s="68" t="inlineStr">
        <is>
          <t>SVM</t>
        </is>
      </c>
      <c r="M224" s="68" t="inlineStr">
        <is>
          <t>Classification (ASD vs control / multi-class)</t>
        </is>
      </c>
      <c r="N224" s="68" t="inlineStr">
        <is>
          <t>Diagnosis</t>
        </is>
      </c>
      <c r="O224" s="68" t="inlineStr">
        <is>
          <t>High</t>
        </is>
      </c>
      <c r="P224" s="68" t="n">
        <v>1</v>
      </c>
      <c r="Q224" s="68" t="n">
        <v>0</v>
      </c>
      <c r="R224" s="68" t="n">
        <v>0</v>
      </c>
      <c r="S224" s="68" t="n">
        <v>0</v>
      </c>
      <c r="T224" s="68" t="n">
        <v>0</v>
      </c>
      <c r="U224" s="68" t="n">
        <v>0</v>
      </c>
      <c r="V224" s="68" t="n">
        <v>0</v>
      </c>
      <c r="W224" s="68" t="n">
        <v>0</v>
      </c>
      <c r="X224" s="68" t="n">
        <v>0</v>
      </c>
      <c r="Y224" s="68" t="n">
        <v>1</v>
      </c>
      <c r="Z224" s="68" t="n">
        <v>0</v>
      </c>
      <c r="AA224" s="68" t="n">
        <v>0</v>
      </c>
      <c r="AB224" s="140" t="n">
        <v>1</v>
      </c>
      <c r="AC224" s="68" t="n">
        <v>1</v>
      </c>
      <c r="AD224" s="68" t="n">
        <v>1</v>
      </c>
      <c r="AE224" s="68" t="n">
        <v>0</v>
      </c>
      <c r="AF224" s="68" t="n">
        <v>0</v>
      </c>
      <c r="AG224" s="68" t="n">
        <v>0</v>
      </c>
      <c r="AH224" s="68" t="n">
        <v>1</v>
      </c>
      <c r="AI224" s="67" t="n"/>
      <c r="AJ224" s="140" t="n"/>
      <c r="AK224" s="140" t="inlineStr">
        <is>
          <t>external_validation; explainability_or_interpretability</t>
        </is>
      </c>
      <c r="AL224" s="67" t="n"/>
      <c r="AM224" s="68" t="inlineStr">
        <is>
          <t>RA</t>
        </is>
      </c>
      <c r="AN224" s="68" t="inlineStr">
        <is>
          <t>Tomado completo desde archivo RA según asignación</t>
        </is>
      </c>
      <c r="AO224" s="68" t="n">
        <v>0</v>
      </c>
      <c r="AP224" s="68" t="n">
        <v>0</v>
      </c>
      <c r="AQ224" s="68" t="n">
        <v>0</v>
      </c>
      <c r="AR224" s="68" t="n">
        <v>0</v>
      </c>
      <c r="AS224" s="68" t="n">
        <v>0</v>
      </c>
      <c r="AT224" s="68" t="n">
        <v>0</v>
      </c>
      <c r="AU224" s="68" t="n">
        <v>1</v>
      </c>
      <c r="AV224" s="68" t="n">
        <v>0</v>
      </c>
      <c r="AW224" s="67" t="inlineStr">
        <is>
          <t>finalized_from_available_evidence</t>
        </is>
      </c>
      <c r="AX224" s="68" t="inlineStr">
        <is>
          <t>0 means no reported evidence in title/abstract/notes/coding; it is not proof of true absence.</t>
        </is>
      </c>
    </row>
    <row r="225" ht="28" customHeight="1">
      <c r="A225" s="138" t="n">
        <v>224</v>
      </c>
      <c r="B225" s="138" t="n">
        <v>242</v>
      </c>
      <c r="C225" s="68" t="inlineStr">
        <is>
          <t>Revisor B</t>
        </is>
      </c>
      <c r="D225" s="68" t="n"/>
      <c r="E225" s="138" t="n">
        <v>2024</v>
      </c>
      <c r="F225" s="68" t="inlineStr">
        <is>
          <t>Señales fisiológicas</t>
        </is>
      </c>
      <c r="G225" s="68" t="inlineStr">
        <is>
          <t>Deep Learning</t>
        </is>
      </c>
      <c r="H225" s="68" t="inlineStr">
        <is>
          <t>https://doi.org/10.1007/s10803-023-05922-x</t>
        </is>
      </c>
      <c r="I225" s="67" t="inlineStr">
        <is>
          <t>Eigenvector Centrality Characterization on fMRI Data: Gender and Node Differences in Normal and ASD Subjects: Author name</t>
        </is>
      </c>
      <c r="J225" s="68"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s="68" t="inlineStr">
        <is>
          <t>Not clear</t>
        </is>
      </c>
      <c r="L225" s="68" t="inlineStr">
        <is>
          <t>Decision Tree</t>
        </is>
      </c>
      <c r="M225" s="68" t="inlineStr">
        <is>
          <t>Classification (binary/multi-class; incl. ASD vs control)/ multi-class)</t>
        </is>
      </c>
      <c r="N225" s="68" t="inlineStr">
        <is>
          <t>diagnosis</t>
        </is>
      </c>
      <c r="O225" s="68" t="inlineStr">
        <is>
          <t>high</t>
        </is>
      </c>
      <c r="P225" s="68" t="n">
        <v>1</v>
      </c>
      <c r="Q225" s="68" t="n">
        <v>0</v>
      </c>
      <c r="R225" s="68" t="n">
        <v>0</v>
      </c>
      <c r="S225" s="68" t="n">
        <v>0</v>
      </c>
      <c r="T225" s="68" t="n">
        <v>0</v>
      </c>
      <c r="U225" s="68" t="n">
        <v>0</v>
      </c>
      <c r="V225" s="68" t="n">
        <v>0</v>
      </c>
      <c r="W225" s="68" t="n">
        <v>0</v>
      </c>
      <c r="X225" s="68" t="n">
        <v>0</v>
      </c>
      <c r="Y225" s="68" t="n">
        <v>1</v>
      </c>
      <c r="Z225" s="68" t="n">
        <v>0</v>
      </c>
      <c r="AA225" s="68" t="n">
        <v>0</v>
      </c>
      <c r="AB225" s="140" t="n">
        <v>0</v>
      </c>
      <c r="AC225" s="68" t="n">
        <v>0</v>
      </c>
      <c r="AD225" s="68" t="n">
        <v>0</v>
      </c>
      <c r="AE225" s="68" t="n">
        <v>0</v>
      </c>
      <c r="AF225" s="68" t="n">
        <v>0</v>
      </c>
      <c r="AG225" s="68" t="n">
        <v>0</v>
      </c>
      <c r="AH225" s="68" t="n">
        <v>1</v>
      </c>
      <c r="AI225" s="67" t="n">
        <v>0</v>
      </c>
      <c r="AJ225" s="140" t="n">
        <v>0</v>
      </c>
      <c r="AK225" s="140" t="inlineStr">
        <is>
          <t>none_reported</t>
        </is>
      </c>
      <c r="AL225" s="67" t="n"/>
      <c r="AM225" s="68" t="inlineStr">
        <is>
          <t>RB</t>
        </is>
      </c>
      <c r="AN225" s="68" t="inlineStr">
        <is>
          <t>Tomado completo desde archivo RB según asignación</t>
        </is>
      </c>
      <c r="AO225" s="68" t="n">
        <v>0</v>
      </c>
      <c r="AP225" s="68" t="n">
        <v>0</v>
      </c>
      <c r="AQ225" s="68" t="n">
        <v>0</v>
      </c>
      <c r="AR225" s="68" t="n">
        <v>0</v>
      </c>
      <c r="AS225" s="68" t="n">
        <v>0</v>
      </c>
      <c r="AT225" s="68" t="n">
        <v>0</v>
      </c>
      <c r="AU225" s="68" t="n">
        <v>0</v>
      </c>
      <c r="AV225" s="68" t="n">
        <v>0</v>
      </c>
      <c r="AW225" s="67" t="inlineStr">
        <is>
          <t>finalized_from_available_evidence</t>
        </is>
      </c>
      <c r="AX225" s="68" t="inlineStr">
        <is>
          <t>0 means no reported evidence in title/abstract/notes/coding; it is not proof of true absence.</t>
        </is>
      </c>
    </row>
    <row r="226" ht="28" customHeight="1">
      <c r="A226" s="138" t="n">
        <v>225</v>
      </c>
      <c r="B226" s="138" t="n">
        <v>243</v>
      </c>
      <c r="C226" s="68" t="inlineStr">
        <is>
          <t>Revisor B</t>
        </is>
      </c>
      <c r="D226" s="68" t="n"/>
      <c r="E226" s="138" t="n">
        <v>2025</v>
      </c>
      <c r="F226" s="68" t="inlineStr">
        <is>
          <t>Imagen</t>
        </is>
      </c>
      <c r="G226" s="68" t="inlineStr">
        <is>
          <t>Deep Learning</t>
        </is>
      </c>
      <c r="H226" s="68" t="inlineStr">
        <is>
          <t>https://doi.org/10.1007/978-3-031-83845-3_26</t>
        </is>
      </c>
      <c r="I226" s="67" t="inlineStr">
        <is>
          <t>Enhancing Multi-view ASD Diagnosis Using Structural MRI and Pretrained CNN</t>
        </is>
      </c>
      <c r="J226" s="68"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s="68" t="inlineStr">
        <is>
          <t>Not clear</t>
        </is>
      </c>
      <c r="L226" s="68" t="inlineStr">
        <is>
          <t>CNN</t>
        </is>
      </c>
      <c r="M226" s="68" t="inlineStr">
        <is>
          <t>Classification (binary/multi-class; incl. ASD vs control)/ multi-class)</t>
        </is>
      </c>
      <c r="N226" s="68" t="inlineStr">
        <is>
          <t>Diagnosis</t>
        </is>
      </c>
      <c r="O226" s="68" t="inlineStr">
        <is>
          <t>medium</t>
        </is>
      </c>
      <c r="P226" s="68" t="n">
        <v>0</v>
      </c>
      <c r="Q226" s="68" t="n">
        <v>0</v>
      </c>
      <c r="R226" s="68" t="n">
        <v>0</v>
      </c>
      <c r="S226" s="68" t="n">
        <v>0</v>
      </c>
      <c r="T226" s="68" t="n">
        <v>0</v>
      </c>
      <c r="U226" s="68" t="n">
        <v>0</v>
      </c>
      <c r="V226" s="68" t="n">
        <v>0</v>
      </c>
      <c r="W226" s="68" t="n">
        <v>0</v>
      </c>
      <c r="X226" s="68" t="n">
        <v>0</v>
      </c>
      <c r="Y226" s="68" t="n">
        <v>0</v>
      </c>
      <c r="Z226" s="68" t="n">
        <v>0</v>
      </c>
      <c r="AA226" s="68" t="n">
        <v>1</v>
      </c>
      <c r="AB226" s="140" t="n">
        <v>1</v>
      </c>
      <c r="AC226" s="68" t="n">
        <v>0</v>
      </c>
      <c r="AD226" s="68" t="n">
        <v>0</v>
      </c>
      <c r="AE226" s="68" t="n">
        <v>0</v>
      </c>
      <c r="AF226" s="68" t="n">
        <v>1</v>
      </c>
      <c r="AG226" s="68" t="n">
        <v>0</v>
      </c>
      <c r="AH226" s="68" t="n">
        <v>0</v>
      </c>
      <c r="AI226" s="67" t="n">
        <v>0</v>
      </c>
      <c r="AJ226" s="140" t="n">
        <v>0</v>
      </c>
      <c r="AK226" s="140" t="inlineStr">
        <is>
          <t>multisource_integration; multisite_dataset_broad</t>
        </is>
      </c>
      <c r="AL226" s="67" t="n"/>
      <c r="AM226" s="68" t="inlineStr">
        <is>
          <t>RB</t>
        </is>
      </c>
      <c r="AN226" s="68" t="inlineStr">
        <is>
          <t>Tomado completo desde archivo RB según asignación</t>
        </is>
      </c>
      <c r="AO226" s="68" t="n">
        <v>0</v>
      </c>
      <c r="AP226" s="68" t="n">
        <v>0</v>
      </c>
      <c r="AQ226" s="68" t="n">
        <v>1</v>
      </c>
      <c r="AR226" s="68" t="n">
        <v>0</v>
      </c>
      <c r="AS226" s="68" t="n">
        <v>0</v>
      </c>
      <c r="AT226" s="68" t="n">
        <v>0</v>
      </c>
      <c r="AU226" s="68" t="n">
        <v>0</v>
      </c>
      <c r="AV226" s="68" t="n">
        <v>1</v>
      </c>
      <c r="AW226" s="67" t="inlineStr">
        <is>
          <t>finalized_from_available_evidence</t>
        </is>
      </c>
      <c r="AX226" s="68" t="inlineStr">
        <is>
          <t>0 means no reported evidence in title/abstract/notes/coding; it is not proof of true absence.</t>
        </is>
      </c>
    </row>
    <row r="227" ht="28" customHeight="1">
      <c r="A227" s="138" t="n">
        <v>226</v>
      </c>
      <c r="B227" s="138" t="n">
        <v>245</v>
      </c>
      <c r="C227" s="68" t="inlineStr">
        <is>
          <t>Revisor B</t>
        </is>
      </c>
      <c r="D227" s="68" t="n"/>
      <c r="E227" s="138" t="n">
        <v>2024</v>
      </c>
      <c r="F227" s="68" t="inlineStr">
        <is>
          <t>Imagen</t>
        </is>
      </c>
      <c r="G227" s="68" t="inlineStr">
        <is>
          <t>Deep Learning</t>
        </is>
      </c>
      <c r="H227" s="68" t="inlineStr">
        <is>
          <t>https://doi.org/10.1109/ACCESS.2024.3351168</t>
        </is>
      </c>
      <c r="I227" s="67" t="inlineStr">
        <is>
          <t>Exploring Sparse Gaussian Processes for Bayesian Optimization in Convolutional Neural Networks for Autism Classification</t>
        </is>
      </c>
      <c r="J227" s="68"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s="68" t="n"/>
      <c r="L227" s="68" t="n"/>
      <c r="M227" s="68" t="inlineStr">
        <is>
          <t>Image-based screening / classification</t>
        </is>
      </c>
      <c r="N227" s="68" t="inlineStr">
        <is>
          <t>Screening</t>
        </is>
      </c>
      <c r="O227" s="68" t="n"/>
      <c r="P227" s="68" t="n"/>
      <c r="Q227" s="68" t="n"/>
      <c r="R227" s="68" t="n"/>
      <c r="S227" s="68" t="n"/>
      <c r="T227" s="68" t="n"/>
      <c r="U227" s="68" t="n"/>
      <c r="V227" s="68" t="n"/>
      <c r="W227" s="68" t="n">
        <v>0</v>
      </c>
      <c r="X227" s="68" t="n">
        <v>1</v>
      </c>
      <c r="Y227" s="68" t="n">
        <v>0</v>
      </c>
      <c r="Z227" s="68" t="n">
        <v>0</v>
      </c>
      <c r="AA227" s="68" t="n">
        <v>0</v>
      </c>
      <c r="AB227" s="140" t="n">
        <v>1</v>
      </c>
      <c r="AC227" s="68" t="n">
        <v>0</v>
      </c>
      <c r="AD227" s="68" t="n">
        <v>0</v>
      </c>
      <c r="AE227" s="68" t="n">
        <v>0</v>
      </c>
      <c r="AF227" s="68" t="n">
        <v>0</v>
      </c>
      <c r="AG227" s="68" t="n"/>
      <c r="AH227" s="68" t="n"/>
      <c r="AI227" s="67" t="n"/>
      <c r="AJ227" s="140" t="n">
        <v>1</v>
      </c>
      <c r="AK227" s="140" t="inlineStr">
        <is>
          <t>none_reported</t>
        </is>
      </c>
      <c r="AL227" s="67" t="inlineStr">
        <is>
          <t>Sin señal explícita Q3 en título/abstract.</t>
        </is>
      </c>
      <c r="AM227" s="68" t="inlineStr">
        <is>
          <t>RA_fallback</t>
        </is>
      </c>
      <c r="AN227" s="68" t="inlineStr">
        <is>
          <t>Fallback a RA porque el ID no está en RB</t>
        </is>
      </c>
      <c r="AO227" s="68" t="n">
        <v>1</v>
      </c>
      <c r="AP227" s="68" t="n">
        <v>0</v>
      </c>
      <c r="AQ227" s="68" t="n">
        <v>0</v>
      </c>
      <c r="AR227" s="68" t="n">
        <v>0</v>
      </c>
      <c r="AS227" s="68" t="n">
        <v>0</v>
      </c>
      <c r="AT227" s="68" t="n">
        <v>0</v>
      </c>
      <c r="AU227" s="68" t="n">
        <v>0</v>
      </c>
      <c r="AV227" s="68" t="n">
        <v>0</v>
      </c>
      <c r="AW227" s="67" t="inlineStr">
        <is>
          <t>finalized_from_available_evidence</t>
        </is>
      </c>
      <c r="AX227" s="68" t="inlineStr">
        <is>
          <t>0 means no reported evidence in title/abstract/notes/coding; it is not proof of true absence.</t>
        </is>
      </c>
    </row>
    <row r="228" ht="28" customHeight="1">
      <c r="A228" s="138" t="n">
        <v>227</v>
      </c>
      <c r="B228" s="138" t="n">
        <v>246</v>
      </c>
      <c r="C228" s="68" t="inlineStr">
        <is>
          <t>Revisor A</t>
        </is>
      </c>
      <c r="D228" s="68" t="inlineStr">
        <is>
          <t>RA</t>
        </is>
      </c>
      <c r="E228" s="138" t="n">
        <v>2021</v>
      </c>
      <c r="F228" s="68" t="inlineStr">
        <is>
          <t>No especificado</t>
        </is>
      </c>
      <c r="G228" s="68" t="inlineStr">
        <is>
          <t>Machine Learning</t>
        </is>
      </c>
      <c r="H228" s="68" t="inlineStr">
        <is>
          <t>https://doi.org/10.1016/B978-0-12-822822-7.00009-0</t>
        </is>
      </c>
      <c r="I228" s="67" t="inlineStr">
        <is>
          <t>Exploring tree-based machine learning methods to predict autism spectrum disorder</t>
        </is>
      </c>
      <c r="J228" s="6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s="68" t="inlineStr">
        <is>
          <t>Supervised</t>
        </is>
      </c>
      <c r="L228" s="68" t="inlineStr">
        <is>
          <t>Random Forest</t>
        </is>
      </c>
      <c r="M228" s="68" t="inlineStr">
        <is>
          <t>Prediction (time-to-event / prognosis)</t>
        </is>
      </c>
      <c r="N228" s="68" t="inlineStr">
        <is>
          <t>Screening</t>
        </is>
      </c>
      <c r="O228" s="68" t="inlineStr">
        <is>
          <t>Medium</t>
        </is>
      </c>
      <c r="P228" s="68" t="n">
        <v>0</v>
      </c>
      <c r="Q228" s="68" t="n">
        <v>0</v>
      </c>
      <c r="R228" s="68" t="n">
        <v>0</v>
      </c>
      <c r="S228" s="68" t="n">
        <v>0</v>
      </c>
      <c r="T228" s="68" t="n">
        <v>0</v>
      </c>
      <c r="U228" s="68" t="n">
        <v>0</v>
      </c>
      <c r="V228" s="68" t="n">
        <v>1</v>
      </c>
      <c r="W228" s="68" t="n">
        <v>0</v>
      </c>
      <c r="X228" s="68" t="n">
        <v>1</v>
      </c>
      <c r="Y228" s="68" t="n">
        <v>0</v>
      </c>
      <c r="Z228" s="68" t="n">
        <v>0</v>
      </c>
      <c r="AA228" s="68" t="n">
        <v>0</v>
      </c>
      <c r="AB228" s="140" t="n">
        <v>1</v>
      </c>
      <c r="AC228" s="68" t="n">
        <v>0</v>
      </c>
      <c r="AD228" s="68" t="n">
        <v>0</v>
      </c>
      <c r="AE228" s="68" t="n">
        <v>0</v>
      </c>
      <c r="AF228" s="68" t="n">
        <v>0</v>
      </c>
      <c r="AG228" s="68" t="n">
        <v>0</v>
      </c>
      <c r="AH228" s="68" t="n">
        <v>1</v>
      </c>
      <c r="AI228" s="67" t="n"/>
      <c r="AJ228" s="140" t="n"/>
      <c r="AK228" s="140" t="inlineStr">
        <is>
          <t>none_reported</t>
        </is>
      </c>
      <c r="AL228" s="67" t="n"/>
      <c r="AM228" s="68" t="inlineStr">
        <is>
          <t>RA</t>
        </is>
      </c>
      <c r="AN228" s="68" t="inlineStr">
        <is>
          <t>Tomado completo desde archivo RA según asignación</t>
        </is>
      </c>
      <c r="AO228" s="68" t="n">
        <v>0</v>
      </c>
      <c r="AP228" s="68" t="n">
        <v>0</v>
      </c>
      <c r="AQ228" s="68" t="n">
        <v>0</v>
      </c>
      <c r="AR228" s="68" t="n">
        <v>0</v>
      </c>
      <c r="AS228" s="68" t="n">
        <v>0</v>
      </c>
      <c r="AT228" s="68" t="n">
        <v>0</v>
      </c>
      <c r="AU228" s="68" t="n">
        <v>0</v>
      </c>
      <c r="AV228" s="68" t="n">
        <v>0</v>
      </c>
      <c r="AW228" s="67" t="inlineStr">
        <is>
          <t>finalized_from_available_evidence</t>
        </is>
      </c>
      <c r="AX228" s="68" t="inlineStr">
        <is>
          <t>0 means no reported evidence in title/abstract/notes/coding; it is not proof of true absence.</t>
        </is>
      </c>
    </row>
    <row r="229" ht="28" customHeight="1">
      <c r="A229" s="138" t="n">
        <v>228</v>
      </c>
      <c r="B229" s="138" t="n">
        <v>247</v>
      </c>
      <c r="C229" s="68" t="inlineStr">
        <is>
          <t>Revisor B</t>
        </is>
      </c>
      <c r="D229" s="68" t="n"/>
      <c r="E229" s="138" t="n">
        <v>2023</v>
      </c>
      <c r="F229" s="68" t="inlineStr">
        <is>
          <t>Texto · NLP</t>
        </is>
      </c>
      <c r="G229" s="68" t="inlineStr">
        <is>
          <t>Machine Learning</t>
        </is>
      </c>
      <c r="H229" s="68" t="inlineStr">
        <is>
          <t>https://doi.org/10.1109/EMBC40787.2023.10340852</t>
        </is>
      </c>
      <c r="I229" s="67" t="inlineStr">
        <is>
          <t>Few-Shot Classification of Autism Spectrum Disorder using Site-Agnostic Meta-Learning and Brain MRI</t>
        </is>
      </c>
      <c r="J229" s="6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s="68" t="n"/>
      <c r="L229" s="68" t="n"/>
      <c r="M229" s="68" t="inlineStr">
        <is>
          <t>MRI classification / diagnostic support</t>
        </is>
      </c>
      <c r="N229" s="68" t="inlineStr">
        <is>
          <t>Diagnosis</t>
        </is>
      </c>
      <c r="O229" s="68" t="inlineStr">
        <is>
          <t>high</t>
        </is>
      </c>
      <c r="P229" s="68" t="n">
        <v>0</v>
      </c>
      <c r="Q229" s="68" t="n">
        <v>0</v>
      </c>
      <c r="R229" s="68" t="n">
        <v>1</v>
      </c>
      <c r="S229" s="68" t="n">
        <v>0</v>
      </c>
      <c r="T229" s="68" t="n">
        <v>0</v>
      </c>
      <c r="U229" s="68" t="n">
        <v>0</v>
      </c>
      <c r="V229" s="68" t="n">
        <v>0</v>
      </c>
      <c r="W229" s="68" t="n">
        <v>0</v>
      </c>
      <c r="X229" s="68" t="n">
        <v>0</v>
      </c>
      <c r="Y229" s="68" t="n">
        <v>1</v>
      </c>
      <c r="Z229" s="68" t="n">
        <v>0</v>
      </c>
      <c r="AA229" s="68" t="n">
        <v>0</v>
      </c>
      <c r="AB229" s="140" t="n">
        <v>1</v>
      </c>
      <c r="AC229" s="68" t="n">
        <v>1</v>
      </c>
      <c r="AD229" s="68" t="n">
        <v>0</v>
      </c>
      <c r="AE229" s="68" t="n">
        <v>1</v>
      </c>
      <c r="AF229" s="68" t="n">
        <v>0</v>
      </c>
      <c r="AG229" s="68" t="n">
        <v>0</v>
      </c>
      <c r="AH229" s="68" t="n">
        <v>1</v>
      </c>
      <c r="AI229" s="67" t="n">
        <v>0</v>
      </c>
      <c r="AJ229" s="140" t="n">
        <v>1</v>
      </c>
      <c r="AK229" s="140" t="inlineStr">
        <is>
          <t>external_validation; cross_site_robustness; multisite_dataset_broad</t>
        </is>
      </c>
      <c r="AL229" s="67" t="n"/>
      <c r="AM229" s="68" t="inlineStr">
        <is>
          <t>RB</t>
        </is>
      </c>
      <c r="AN229" s="68" t="inlineStr">
        <is>
          <t>Tomado completo desde archivo RB según asignación</t>
        </is>
      </c>
      <c r="AO229" s="68" t="n">
        <v>0</v>
      </c>
      <c r="AP229" s="68" t="n">
        <v>1</v>
      </c>
      <c r="AQ229" s="68" t="n">
        <v>1</v>
      </c>
      <c r="AR229" s="68" t="n">
        <v>0</v>
      </c>
      <c r="AS229" s="68" t="n">
        <v>0</v>
      </c>
      <c r="AT229" s="68" t="n">
        <v>0</v>
      </c>
      <c r="AU229" s="68" t="n">
        <v>0</v>
      </c>
      <c r="AV229" s="68" t="n">
        <v>0</v>
      </c>
      <c r="AW229" s="67" t="inlineStr">
        <is>
          <t>finalized_from_available_evidence</t>
        </is>
      </c>
      <c r="AX229" s="68" t="inlineStr">
        <is>
          <t>0 means no reported evidence in title/abstract/notes/coding; it is not proof of true absence.</t>
        </is>
      </c>
    </row>
    <row r="230" ht="28" customHeight="1">
      <c r="A230" s="138" t="n">
        <v>229</v>
      </c>
      <c r="B230" s="138" t="n">
        <v>248</v>
      </c>
      <c r="C230" s="68" t="inlineStr">
        <is>
          <t>Revisor B</t>
        </is>
      </c>
      <c r="D230" s="68" t="n"/>
      <c r="E230" s="138" t="n">
        <v>2024</v>
      </c>
      <c r="F230" s="68" t="inlineStr">
        <is>
          <t>Imagen</t>
        </is>
      </c>
      <c r="G230" s="68" t="inlineStr">
        <is>
          <t>Deep Learning</t>
        </is>
      </c>
      <c r="H230" s="68" t="inlineStr">
        <is>
          <t>https://doi.org/10.1109/TNSRE.2024.3361935</t>
        </is>
      </c>
      <c r="I230" s="67" t="inlineStr">
        <is>
          <t>Gaze Patterns in Children With Autism Spectrum Disorder to Emotional Faces: Scanpath and Similarity</t>
        </is>
      </c>
      <c r="J230" s="68"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s="68" t="inlineStr">
        <is>
          <t>Supervised</t>
        </is>
      </c>
      <c r="L230" s="68" t="inlineStr">
        <is>
          <t>RNN/LSTM/GRU</t>
        </is>
      </c>
      <c r="M230" s="68" t="inlineStr">
        <is>
          <t>Classification (binary/multi-class; incl. ASD vs control)/ multi-class)</t>
        </is>
      </c>
      <c r="N230" s="68" t="inlineStr">
        <is>
          <t>Screening</t>
        </is>
      </c>
      <c r="O230" s="68" t="inlineStr">
        <is>
          <t>high</t>
        </is>
      </c>
      <c r="P230" s="68" t="n">
        <v>1</v>
      </c>
      <c r="Q230" s="68" t="n">
        <v>0</v>
      </c>
      <c r="R230" s="68" t="n">
        <v>0</v>
      </c>
      <c r="S230" s="68" t="n">
        <v>0</v>
      </c>
      <c r="T230" s="68" t="n">
        <v>0</v>
      </c>
      <c r="U230" s="68" t="n">
        <v>0</v>
      </c>
      <c r="V230" s="68" t="n">
        <v>0</v>
      </c>
      <c r="W230" s="68" t="n">
        <v>0</v>
      </c>
      <c r="X230" s="68" t="n">
        <v>0</v>
      </c>
      <c r="Y230" s="68" t="n">
        <v>1</v>
      </c>
      <c r="Z230" s="68" t="n">
        <v>1</v>
      </c>
      <c r="AA230" s="68" t="n">
        <v>0</v>
      </c>
      <c r="AB230" s="140" t="n">
        <v>1</v>
      </c>
      <c r="AC230" s="68" t="n">
        <v>0</v>
      </c>
      <c r="AD230" s="68" t="n">
        <v>0</v>
      </c>
      <c r="AE230" s="68" t="n">
        <v>0</v>
      </c>
      <c r="AF230" s="68" t="n">
        <v>0</v>
      </c>
      <c r="AG230" s="68" t="n">
        <v>0</v>
      </c>
      <c r="AH230" s="68" t="n">
        <v>1</v>
      </c>
      <c r="AI230" s="67" t="n">
        <v>0</v>
      </c>
      <c r="AJ230" s="140" t="n">
        <v>1</v>
      </c>
      <c r="AK230" s="140" t="inlineStr">
        <is>
          <t>none_reported</t>
        </is>
      </c>
      <c r="AL230" s="67" t="n"/>
      <c r="AM230" s="68" t="inlineStr">
        <is>
          <t>RB</t>
        </is>
      </c>
      <c r="AN230" s="68" t="inlineStr">
        <is>
          <t>Tomado completo desde archivo RB según asignación</t>
        </is>
      </c>
      <c r="AO230" s="68" t="n">
        <v>0</v>
      </c>
      <c r="AP230" s="68" t="n">
        <v>0</v>
      </c>
      <c r="AQ230" s="68" t="n">
        <v>0</v>
      </c>
      <c r="AR230" s="68" t="n">
        <v>0</v>
      </c>
      <c r="AS230" s="68" t="n">
        <v>0</v>
      </c>
      <c r="AT230" s="68" t="n">
        <v>0</v>
      </c>
      <c r="AU230" s="68" t="n">
        <v>0</v>
      </c>
      <c r="AV230" s="68" t="n">
        <v>0</v>
      </c>
      <c r="AW230" s="67" t="inlineStr">
        <is>
          <t>finalized_from_available_evidence</t>
        </is>
      </c>
      <c r="AX230" s="68" t="inlineStr">
        <is>
          <t>0 means no reported evidence in title/abstract/notes/coding; it is not proof of true absence.</t>
        </is>
      </c>
    </row>
    <row r="231" ht="28" customHeight="1">
      <c r="A231" s="138" t="n">
        <v>230</v>
      </c>
      <c r="B231" s="138" t="n">
        <v>249</v>
      </c>
      <c r="C231" s="68" t="inlineStr">
        <is>
          <t>Revisor A</t>
        </is>
      </c>
      <c r="D231" s="68" t="inlineStr">
        <is>
          <t>RA</t>
        </is>
      </c>
      <c r="E231" s="138" t="n">
        <v>2015</v>
      </c>
      <c r="F231" s="68" t="inlineStr">
        <is>
          <t>Imagen</t>
        </is>
      </c>
      <c r="G231" s="68" t="inlineStr">
        <is>
          <t>Machine Learning</t>
        </is>
      </c>
      <c r="H231" s="68" t="inlineStr">
        <is>
          <t>https://doi.org/10.1111/jon.12280</t>
        </is>
      </c>
      <c r="I231" s="67" t="inlineStr">
        <is>
          <t>Gray Matter Alterations in Young Children with Autism Spectrum Disorders: Comparing Morphometry at the Voxel and Regional Level</t>
        </is>
      </c>
      <c r="J231" s="68"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s="68" t="inlineStr">
        <is>
          <t>Supervised</t>
        </is>
      </c>
      <c r="L231" s="68" t="inlineStr">
        <is>
          <t>SVM</t>
        </is>
      </c>
      <c r="M231" s="68" t="inlineStr">
        <is>
          <t>Classification (ASD vs control / multi-class)</t>
        </is>
      </c>
      <c r="N231" s="68" t="inlineStr">
        <is>
          <t>Diagnosis</t>
        </is>
      </c>
      <c r="O231" s="68" t="inlineStr">
        <is>
          <t>High</t>
        </is>
      </c>
      <c r="P231" s="68" t="n">
        <v>1</v>
      </c>
      <c r="Q231" s="68" t="n">
        <v>0</v>
      </c>
      <c r="R231" s="68" t="n">
        <v>0</v>
      </c>
      <c r="S231" s="68" t="n">
        <v>0</v>
      </c>
      <c r="T231" s="68" t="n">
        <v>0</v>
      </c>
      <c r="U231" s="68" t="n">
        <v>0</v>
      </c>
      <c r="V231" s="68" t="n">
        <v>0</v>
      </c>
      <c r="W231" s="68" t="n">
        <v>0</v>
      </c>
      <c r="X231" s="68" t="n">
        <v>0</v>
      </c>
      <c r="Y231" s="68" t="n">
        <v>0</v>
      </c>
      <c r="Z231" s="68" t="n">
        <v>1</v>
      </c>
      <c r="AA231" s="68" t="n">
        <v>0</v>
      </c>
      <c r="AB231" s="140" t="n">
        <v>1</v>
      </c>
      <c r="AC231" s="68" t="n">
        <v>0</v>
      </c>
      <c r="AD231" s="68" t="n">
        <v>0</v>
      </c>
      <c r="AE231" s="68" t="n">
        <v>0</v>
      </c>
      <c r="AF231" s="68" t="n">
        <v>0</v>
      </c>
      <c r="AG231" s="68" t="n">
        <v>1</v>
      </c>
      <c r="AH231" s="68" t="n">
        <v>1</v>
      </c>
      <c r="AI231" s="67" t="n"/>
      <c r="AJ231" s="140" t="n"/>
      <c r="AK231" s="140" t="inlineStr">
        <is>
          <t>none_reported</t>
        </is>
      </c>
      <c r="AL231" s="67" t="inlineStr">
        <is>
          <t>Algoritmo principal no explícito o fuera del codebook; Confirmar algoritmo principal en full-text</t>
        </is>
      </c>
      <c r="AM231" s="68" t="inlineStr">
        <is>
          <t>RA</t>
        </is>
      </c>
      <c r="AN231" s="68" t="inlineStr">
        <is>
          <t>Tomado completo desde archivo RA según asignación</t>
        </is>
      </c>
      <c r="AO231" s="68" t="n">
        <v>0</v>
      </c>
      <c r="AP231" s="68" t="n">
        <v>0</v>
      </c>
      <c r="AQ231" s="68" t="n">
        <v>0</v>
      </c>
      <c r="AR231" s="68" t="n">
        <v>0</v>
      </c>
      <c r="AS231" s="68" t="n">
        <v>0</v>
      </c>
      <c r="AT231" s="68" t="n">
        <v>0</v>
      </c>
      <c r="AU231" s="68" t="n">
        <v>0</v>
      </c>
      <c r="AV231" s="68" t="n">
        <v>0</v>
      </c>
      <c r="AW231" s="67" t="inlineStr">
        <is>
          <t>finalized_from_available_evidence</t>
        </is>
      </c>
      <c r="AX231" s="68" t="inlineStr">
        <is>
          <t>0 means no reported evidence in title/abstract/notes/coding; it is not proof of true absence.</t>
        </is>
      </c>
    </row>
    <row r="232" ht="28" customHeight="1">
      <c r="A232" s="138" t="n">
        <v>231</v>
      </c>
      <c r="B232" s="138" t="n">
        <v>250</v>
      </c>
      <c r="C232" s="68" t="inlineStr">
        <is>
          <t>Revisor A</t>
        </is>
      </c>
      <c r="D232" s="68" t="inlineStr">
        <is>
          <t>RA</t>
        </is>
      </c>
      <c r="E232" s="138" t="n">
        <v>2022</v>
      </c>
      <c r="F232" s="68" t="inlineStr">
        <is>
          <t>Señales fisiológicas</t>
        </is>
      </c>
      <c r="G232" s="68" t="inlineStr">
        <is>
          <t>Deep Learning</t>
        </is>
      </c>
      <c r="H232" s="68" t="inlineStr">
        <is>
          <t>https://doi.org/10.1016/j.compbiomed.2022.105854</t>
        </is>
      </c>
      <c r="I232" s="67" t="inlineStr">
        <is>
          <t>Identification of Autism spectrum disorder based on a novel feature selection method and Variational Autoencoder</t>
        </is>
      </c>
      <c r="J232" s="68"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s="68" t="inlineStr">
        <is>
          <t>Supervised</t>
        </is>
      </c>
      <c r="L232" s="68" t="inlineStr">
        <is>
          <t>MLP</t>
        </is>
      </c>
      <c r="M232" s="68" t="inlineStr">
        <is>
          <t>Classification (ASD vs control / multi-class)</t>
        </is>
      </c>
      <c r="N232" s="68" t="inlineStr">
        <is>
          <t>Diagnosis</t>
        </is>
      </c>
      <c r="O232" s="68" t="inlineStr">
        <is>
          <t>High</t>
        </is>
      </c>
      <c r="P232" s="68" t="n">
        <v>1</v>
      </c>
      <c r="Q232" s="68" t="n">
        <v>0</v>
      </c>
      <c r="R232" s="68" t="n">
        <v>0</v>
      </c>
      <c r="S232" s="68" t="n">
        <v>0</v>
      </c>
      <c r="T232" s="68" t="n">
        <v>0</v>
      </c>
      <c r="U232" s="68" t="n">
        <v>0</v>
      </c>
      <c r="V232" s="68" t="n">
        <v>0</v>
      </c>
      <c r="W232" s="68" t="n">
        <v>0</v>
      </c>
      <c r="X232" s="68" t="n">
        <v>0</v>
      </c>
      <c r="Y232" s="68" t="n">
        <v>1</v>
      </c>
      <c r="Z232" s="68" t="n">
        <v>0</v>
      </c>
      <c r="AA232" s="68" t="n">
        <v>0</v>
      </c>
      <c r="AB232" s="140" t="n">
        <v>1</v>
      </c>
      <c r="AC232" s="68" t="n">
        <v>0</v>
      </c>
      <c r="AD232" s="68" t="n">
        <v>0</v>
      </c>
      <c r="AE232" s="68" t="n">
        <v>0</v>
      </c>
      <c r="AF232" s="68" t="n">
        <v>0</v>
      </c>
      <c r="AG232" s="68" t="n">
        <v>0</v>
      </c>
      <c r="AH232" s="68" t="n">
        <v>1</v>
      </c>
      <c r="AI232" s="67" t="n"/>
      <c r="AJ232" s="140" t="n"/>
      <c r="AK232" s="140" t="inlineStr">
        <is>
          <t>internal_validation_only</t>
        </is>
      </c>
      <c r="AL232" s="67" t="n"/>
      <c r="AM232" s="68" t="inlineStr">
        <is>
          <t>RA</t>
        </is>
      </c>
      <c r="AN232" s="68" t="inlineStr">
        <is>
          <t>Tomado completo desde archivo RA según asignación</t>
        </is>
      </c>
      <c r="AO232" s="68" t="n">
        <v>0</v>
      </c>
      <c r="AP232" s="68" t="n">
        <v>0</v>
      </c>
      <c r="AQ232" s="68" t="n">
        <v>0</v>
      </c>
      <c r="AR232" s="68" t="n">
        <v>1</v>
      </c>
      <c r="AS232" s="68" t="n">
        <v>0</v>
      </c>
      <c r="AT232" s="68" t="n">
        <v>0</v>
      </c>
      <c r="AU232" s="68" t="n">
        <v>0</v>
      </c>
      <c r="AV232" s="68" t="n">
        <v>0</v>
      </c>
      <c r="AW232" s="67" t="inlineStr">
        <is>
          <t>finalized_from_available_evidence</t>
        </is>
      </c>
      <c r="AX232" s="68" t="inlineStr">
        <is>
          <t>0 means no reported evidence in title/abstract/notes/coding; it is not proof of true absence.</t>
        </is>
      </c>
    </row>
    <row r="233" ht="28" customHeight="1">
      <c r="A233" s="138" t="n">
        <v>232</v>
      </c>
      <c r="B233" s="138" t="n">
        <v>251</v>
      </c>
      <c r="C233" s="68" t="inlineStr">
        <is>
          <t>Revisor A</t>
        </is>
      </c>
      <c r="D233" s="68" t="inlineStr">
        <is>
          <t>RA</t>
        </is>
      </c>
      <c r="E233" s="138" t="n">
        <v>2023</v>
      </c>
      <c r="F233" s="68" t="inlineStr">
        <is>
          <t>Señales fisiológicas</t>
        </is>
      </c>
      <c r="G233" s="68" t="inlineStr">
        <is>
          <t>Machine Learning</t>
        </is>
      </c>
      <c r="H233" s="68" t="inlineStr">
        <is>
          <t>https://doi.org/10.1038/s41398-023-02662-5</t>
        </is>
      </c>
      <c r="I233" s="67" t="inlineStr">
        <is>
          <t>Integrative analysis of long noncoding RNAs dysregulation and synapse-associated ceRNA regulatory axes in autism</t>
        </is>
      </c>
      <c r="J233" s="68"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s="68" t="inlineStr">
        <is>
          <t>Supervised</t>
        </is>
      </c>
      <c r="L233" s="68" t="inlineStr">
        <is>
          <t>SVM</t>
        </is>
      </c>
      <c r="M233" s="68" t="inlineStr">
        <is>
          <t>Classification (ASD vs control / multi-class)</t>
        </is>
      </c>
      <c r="N233" s="68" t="inlineStr">
        <is>
          <t>Diagnosis</t>
        </is>
      </c>
      <c r="O233" s="68" t="inlineStr">
        <is>
          <t>Medium</t>
        </is>
      </c>
      <c r="P233" s="68" t="n">
        <v>0</v>
      </c>
      <c r="Q233" s="68" t="n">
        <v>0</v>
      </c>
      <c r="R233" s="68" t="n">
        <v>0</v>
      </c>
      <c r="S233" s="68" t="n">
        <v>0</v>
      </c>
      <c r="T233" s="68" t="n">
        <v>0</v>
      </c>
      <c r="U233" s="68" t="n">
        <v>1</v>
      </c>
      <c r="V233" s="68" t="n">
        <v>0</v>
      </c>
      <c r="W233" s="68" t="n">
        <v>0</v>
      </c>
      <c r="X233" s="68" t="n">
        <v>0</v>
      </c>
      <c r="Y233" s="68" t="n">
        <v>1</v>
      </c>
      <c r="Z233" s="68" t="n">
        <v>0</v>
      </c>
      <c r="AA233" s="68" t="n">
        <v>0</v>
      </c>
      <c r="AB233" s="140" t="n">
        <v>1</v>
      </c>
      <c r="AC233" s="68" t="n">
        <v>0</v>
      </c>
      <c r="AD233" s="68" t="n">
        <v>0</v>
      </c>
      <c r="AE233" s="68" t="n">
        <v>0</v>
      </c>
      <c r="AF233" s="68" t="n">
        <v>0</v>
      </c>
      <c r="AG233" s="68" t="n">
        <v>1</v>
      </c>
      <c r="AH233" s="68" t="n">
        <v>1</v>
      </c>
      <c r="AI233" s="67" t="inlineStr">
        <is>
          <t>text / NLP</t>
        </is>
      </c>
      <c r="AJ233" s="140" t="n"/>
      <c r="AK233" s="140" t="inlineStr">
        <is>
          <t>none_reported</t>
        </is>
      </c>
      <c r="AL233" s="67" t="inlineStr">
        <is>
          <t>Análisis integrativo de lncRNA/ceRNA sin algoritmo de IA clínico principal claramente reportado.</t>
        </is>
      </c>
      <c r="AM233" s="68" t="inlineStr">
        <is>
          <t>RA</t>
        </is>
      </c>
      <c r="AN233" s="68" t="inlineStr">
        <is>
          <t>Tomado completo desde archivo RA según asignación</t>
        </is>
      </c>
      <c r="AO233" s="68" t="n">
        <v>0</v>
      </c>
      <c r="AP233" s="68" t="n">
        <v>0</v>
      </c>
      <c r="AQ233" s="68" t="n">
        <v>0</v>
      </c>
      <c r="AR233" s="68" t="n">
        <v>0</v>
      </c>
      <c r="AS233" s="68" t="n">
        <v>0</v>
      </c>
      <c r="AT233" s="68" t="n">
        <v>0</v>
      </c>
      <c r="AU233" s="68" t="n">
        <v>0</v>
      </c>
      <c r="AV233" s="68" t="n">
        <v>0</v>
      </c>
      <c r="AW233" s="67" t="inlineStr">
        <is>
          <t>finalized_from_available_evidence</t>
        </is>
      </c>
      <c r="AX233" s="68" t="inlineStr">
        <is>
          <t>0 means no reported evidence in title/abstract/notes/coding; it is not proof of true absence.</t>
        </is>
      </c>
    </row>
    <row r="234" ht="28" customHeight="1">
      <c r="A234" s="138" t="n">
        <v>233</v>
      </c>
      <c r="B234" s="138" t="n">
        <v>253</v>
      </c>
      <c r="C234" s="68" t="inlineStr">
        <is>
          <t>Revisor A</t>
        </is>
      </c>
      <c r="D234" s="68" t="inlineStr">
        <is>
          <t>RA</t>
        </is>
      </c>
      <c r="E234" s="138" t="n">
        <v>2024</v>
      </c>
      <c r="F234" s="68" t="inlineStr">
        <is>
          <t>Señales fisiológicas</t>
        </is>
      </c>
      <c r="G234" s="68" t="inlineStr">
        <is>
          <t>Deep Learning</t>
        </is>
      </c>
      <c r="H234" s="68" t="inlineStr">
        <is>
          <t>https://doi.org/10.1016/j.irbm.2024.100838</t>
        </is>
      </c>
      <c r="I234" s="67" t="inlineStr">
        <is>
          <t>Interpersonal Motor Coordination in Children with Autism and the Establishment of Machine Learning Models to Objectively Classify Children with Autism and Typical Development</t>
        </is>
      </c>
      <c r="J234" s="68"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s="68" t="inlineStr">
        <is>
          <t>Supervised</t>
        </is>
      </c>
      <c r="L234" s="68" t="inlineStr">
        <is>
          <t>Other / Not clear</t>
        </is>
      </c>
      <c r="M234" s="68" t="inlineStr">
        <is>
          <t>Classification (ASD vs control / multi-class)</t>
        </is>
      </c>
      <c r="N234" s="68" t="inlineStr">
        <is>
          <t>Screening</t>
        </is>
      </c>
      <c r="O234" s="68" t="inlineStr">
        <is>
          <t>Medium</t>
        </is>
      </c>
      <c r="P234" s="68" t="n">
        <v>0</v>
      </c>
      <c r="Q234" s="68" t="n">
        <v>0</v>
      </c>
      <c r="R234" s="68" t="n">
        <v>1</v>
      </c>
      <c r="S234" s="68" t="n">
        <v>0</v>
      </c>
      <c r="T234" s="68" t="n">
        <v>0</v>
      </c>
      <c r="U234" s="68" t="n">
        <v>0</v>
      </c>
      <c r="V234" s="68" t="n">
        <v>0</v>
      </c>
      <c r="W234" s="68" t="n">
        <v>0</v>
      </c>
      <c r="X234" s="68" t="n">
        <v>1</v>
      </c>
      <c r="Y234" s="68" t="n">
        <v>0</v>
      </c>
      <c r="Z234" s="68" t="n">
        <v>0</v>
      </c>
      <c r="AA234" s="68" t="n">
        <v>0</v>
      </c>
      <c r="AB234" s="140" t="n">
        <v>1</v>
      </c>
      <c r="AC234" s="68" t="n">
        <v>0</v>
      </c>
      <c r="AD234" s="68" t="n">
        <v>0</v>
      </c>
      <c r="AE234" s="68" t="n">
        <v>0</v>
      </c>
      <c r="AF234" s="68" t="n">
        <v>0</v>
      </c>
      <c r="AG234" s="68" t="n">
        <v>1</v>
      </c>
      <c r="AH234" s="68" t="n">
        <v>1</v>
      </c>
      <c r="AI234" s="67" t="n"/>
      <c r="AJ234" s="140" t="n"/>
      <c r="AK234" s="140" t="inlineStr">
        <is>
          <t>none_reported</t>
        </is>
      </c>
      <c r="AL234" s="67" t="inlineStr">
        <is>
          <t>Algoritmo principal no explícito o fuera del codebook; Confirmar algoritmo principal en full-text</t>
        </is>
      </c>
      <c r="AM234" s="68" t="inlineStr">
        <is>
          <t>RA</t>
        </is>
      </c>
      <c r="AN234" s="68" t="inlineStr">
        <is>
          <t>Tomado completo desde archivo RA según asignación</t>
        </is>
      </c>
      <c r="AO234" s="68" t="n">
        <v>0</v>
      </c>
      <c r="AP234" s="68" t="n">
        <v>0</v>
      </c>
      <c r="AQ234" s="68" t="n">
        <v>0</v>
      </c>
      <c r="AR234" s="68" t="n">
        <v>0</v>
      </c>
      <c r="AS234" s="68" t="n">
        <v>0</v>
      </c>
      <c r="AT234" s="68" t="n">
        <v>0</v>
      </c>
      <c r="AU234" s="68" t="n">
        <v>0</v>
      </c>
      <c r="AV234" s="68" t="n">
        <v>0</v>
      </c>
      <c r="AW234" s="67" t="inlineStr">
        <is>
          <t>finalized_from_available_evidence</t>
        </is>
      </c>
      <c r="AX234" s="68" t="inlineStr">
        <is>
          <t>0 means no reported evidence in title/abstract/notes/coding; it is not proof of true absence.</t>
        </is>
      </c>
    </row>
    <row r="235" ht="28" customHeight="1">
      <c r="A235" s="138" t="n">
        <v>234</v>
      </c>
      <c r="B235" s="138" t="n">
        <v>254</v>
      </c>
      <c r="C235" s="68" t="inlineStr">
        <is>
          <t>Ambos (piloto)</t>
        </is>
      </c>
      <c r="D235" s="68" t="inlineStr">
        <is>
          <t>RA</t>
        </is>
      </c>
      <c r="E235" s="138" t="n">
        <v>2018</v>
      </c>
      <c r="F235" s="68" t="inlineStr">
        <is>
          <t>Imagen</t>
        </is>
      </c>
      <c r="G235" s="68" t="inlineStr">
        <is>
          <t>Machine Learning</t>
        </is>
      </c>
      <c r="H235" s="68" t="inlineStr">
        <is>
          <t>https://doi.org/10.1007/978-3-030-00928-1_73</t>
        </is>
      </c>
      <c r="I235" s="67" t="inlineStr">
        <is>
          <t>Low-Rank Representation for Multi-center Autism Spectrum Disorder Identification.</t>
        </is>
      </c>
      <c r="J235" s="68"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s="68" t="inlineStr">
        <is>
          <t>Supervised</t>
        </is>
      </c>
      <c r="L235" s="68" t="inlineStr">
        <is>
          <t>k-NN</t>
        </is>
      </c>
      <c r="M235" s="68" t="inlineStr">
        <is>
          <t>Classification (ASD vs control / multi-class)</t>
        </is>
      </c>
      <c r="N235" s="68" t="inlineStr">
        <is>
          <t>Diagnosis</t>
        </is>
      </c>
      <c r="O235" s="68" t="inlineStr">
        <is>
          <t>High</t>
        </is>
      </c>
      <c r="P235" s="68" t="n">
        <v>1</v>
      </c>
      <c r="Q235" s="68" t="n">
        <v>0</v>
      </c>
      <c r="R235" s="68" t="n">
        <v>0</v>
      </c>
      <c r="S235" s="68" t="n">
        <v>0</v>
      </c>
      <c r="T235" s="68" t="n">
        <v>0</v>
      </c>
      <c r="U235" s="68" t="n">
        <v>0</v>
      </c>
      <c r="V235" s="68" t="n">
        <v>0</v>
      </c>
      <c r="W235" s="68" t="n">
        <v>0</v>
      </c>
      <c r="X235" s="68" t="n">
        <v>0</v>
      </c>
      <c r="Y235" s="68" t="n">
        <v>1</v>
      </c>
      <c r="Z235" s="68" t="n">
        <v>0</v>
      </c>
      <c r="AA235" s="68" t="n">
        <v>0</v>
      </c>
      <c r="AB235" s="140" t="n">
        <v>1</v>
      </c>
      <c r="AC235" s="68" t="n">
        <v>0</v>
      </c>
      <c r="AD235" s="68" t="n">
        <v>0</v>
      </c>
      <c r="AE235" s="68" t="n">
        <v>1</v>
      </c>
      <c r="AF235" s="68" t="n">
        <v>0</v>
      </c>
      <c r="AG235" s="68" t="n">
        <v>1</v>
      </c>
      <c r="AH235" s="68" t="n">
        <v>1</v>
      </c>
      <c r="AI235" s="67" t="n"/>
      <c r="AJ235" s="140" t="n"/>
      <c r="AK235" s="140" t="inlineStr">
        <is>
          <t>cross_site_robustness; multisite_dataset_broad</t>
        </is>
      </c>
      <c r="AL235" s="67" t="inlineStr">
        <is>
          <t>Algoritmo principal no explícito o fuera del codebook; Confirmar algoritmo principal en full-text; Se comparan varios modelos; se eligió el principal/mejor reportado</t>
        </is>
      </c>
      <c r="AM235" s="68" t="inlineStr">
        <is>
          <t>RA</t>
        </is>
      </c>
      <c r="AN235" s="68" t="inlineStr">
        <is>
          <t>Tomado completo desde archivo RA según asignación</t>
        </is>
      </c>
      <c r="AO235" s="68" t="n">
        <v>0</v>
      </c>
      <c r="AP235" s="68" t="n">
        <v>1</v>
      </c>
      <c r="AQ235" s="68" t="n">
        <v>1</v>
      </c>
      <c r="AR235" s="68" t="n">
        <v>0</v>
      </c>
      <c r="AS235" s="68" t="n">
        <v>0</v>
      </c>
      <c r="AT235" s="68" t="n">
        <v>0</v>
      </c>
      <c r="AU235" s="68" t="n">
        <v>0</v>
      </c>
      <c r="AV235" s="68" t="n">
        <v>0</v>
      </c>
      <c r="AW235" s="67" t="inlineStr">
        <is>
          <t>finalized_from_available_evidence</t>
        </is>
      </c>
      <c r="AX235" s="68" t="inlineStr">
        <is>
          <t>0 means no reported evidence in title/abstract/notes/coding; it is not proof of true absence.</t>
        </is>
      </c>
    </row>
    <row r="236" ht="28" customHeight="1">
      <c r="A236" s="138" t="n">
        <v>235</v>
      </c>
      <c r="B236" s="138" t="n">
        <v>255</v>
      </c>
      <c r="C236" s="68" t="inlineStr">
        <is>
          <t>Revisor A</t>
        </is>
      </c>
      <c r="D236" s="68" t="inlineStr">
        <is>
          <t>RA</t>
        </is>
      </c>
      <c r="E236" s="138" t="n">
        <v>2025</v>
      </c>
      <c r="F236" s="68" t="inlineStr">
        <is>
          <t>Señales fisiológicas</t>
        </is>
      </c>
      <c r="G236" s="68" t="inlineStr">
        <is>
          <t>Deep Learning</t>
        </is>
      </c>
      <c r="H236" s="68" t="inlineStr">
        <is>
          <t>https://doi.org/10.1109/TNSRE.2025.3580593</t>
        </is>
      </c>
      <c r="I236" s="67" t="inlineStr">
        <is>
          <t>LSTA-CNN: A Lightweight Spatiotemporal Attention-Based Convolutional Neural Network for ASD Diagnosis Using EEG</t>
        </is>
      </c>
      <c r="J236" s="68"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s="68" t="inlineStr">
        <is>
          <t>Supervised</t>
        </is>
      </c>
      <c r="L236" s="68" t="inlineStr">
        <is>
          <t>CNN</t>
        </is>
      </c>
      <c r="M236" s="68" t="inlineStr">
        <is>
          <t>Classification (ASD vs control / multi-class)</t>
        </is>
      </c>
      <c r="N236" s="68" t="inlineStr">
        <is>
          <t>Diagnosis</t>
        </is>
      </c>
      <c r="O236" s="68" t="inlineStr">
        <is>
          <t>High</t>
        </is>
      </c>
      <c r="P236" s="68" t="n">
        <v>0</v>
      </c>
      <c r="Q236" s="68" t="n">
        <v>1</v>
      </c>
      <c r="R236" s="68" t="n">
        <v>0</v>
      </c>
      <c r="S236" s="68" t="n">
        <v>0</v>
      </c>
      <c r="T236" s="68" t="n">
        <v>0</v>
      </c>
      <c r="U236" s="68" t="n">
        <v>0</v>
      </c>
      <c r="V236" s="68" t="n">
        <v>0</v>
      </c>
      <c r="W236" s="68" t="n">
        <v>0</v>
      </c>
      <c r="X236" s="68" t="n">
        <v>0</v>
      </c>
      <c r="Y236" s="68" t="n">
        <v>1</v>
      </c>
      <c r="Z236" s="68" t="n">
        <v>0</v>
      </c>
      <c r="AA236" s="68" t="n">
        <v>0</v>
      </c>
      <c r="AB236" s="140" t="n">
        <v>1</v>
      </c>
      <c r="AC236" s="68" t="n">
        <v>0</v>
      </c>
      <c r="AD236" s="68" t="n">
        <v>0</v>
      </c>
      <c r="AE236" s="68" t="n">
        <v>0</v>
      </c>
      <c r="AF236" s="68" t="n">
        <v>0</v>
      </c>
      <c r="AG236" s="68" t="n">
        <v>0</v>
      </c>
      <c r="AH236" s="68" t="n">
        <v>1</v>
      </c>
      <c r="AI236" s="67" t="n"/>
      <c r="AJ236" s="140" t="n"/>
      <c r="AK236" s="140" t="inlineStr">
        <is>
          <t>none_reported</t>
        </is>
      </c>
      <c r="AL236" s="67" t="inlineStr">
        <is>
          <t>Se comparan varios modelos; se eligió el principal/mejor reportado</t>
        </is>
      </c>
      <c r="AM236" s="68" t="inlineStr">
        <is>
          <t>RA</t>
        </is>
      </c>
      <c r="AN236" s="68" t="inlineStr">
        <is>
          <t>Tomado completo desde archivo RA según asignación</t>
        </is>
      </c>
      <c r="AO236" s="68" t="n">
        <v>0</v>
      </c>
      <c r="AP236" s="68" t="n">
        <v>0</v>
      </c>
      <c r="AQ236" s="68" t="n">
        <v>0</v>
      </c>
      <c r="AR236" s="68" t="n">
        <v>0</v>
      </c>
      <c r="AS236" s="68" t="n">
        <v>0</v>
      </c>
      <c r="AT236" s="68" t="n">
        <v>0</v>
      </c>
      <c r="AU236" s="68" t="n">
        <v>0</v>
      </c>
      <c r="AV236" s="68" t="n">
        <v>0</v>
      </c>
      <c r="AW236" s="67" t="inlineStr">
        <is>
          <t>finalized_from_available_evidence</t>
        </is>
      </c>
      <c r="AX236" s="68" t="inlineStr">
        <is>
          <t>0 means no reported evidence in title/abstract/notes/coding; it is not proof of true absence.</t>
        </is>
      </c>
    </row>
    <row r="237" ht="28" customHeight="1">
      <c r="A237" s="138" t="n">
        <v>236</v>
      </c>
      <c r="B237" s="138" t="n">
        <v>256</v>
      </c>
      <c r="C237" s="68" t="inlineStr">
        <is>
          <t>Revisor B</t>
        </is>
      </c>
      <c r="D237" s="68" t="n"/>
      <c r="E237" s="138" t="n">
        <v>2021</v>
      </c>
      <c r="F237" s="68" t="inlineStr">
        <is>
          <t>Señales fisiológicas</t>
        </is>
      </c>
      <c r="G237" s="68" t="inlineStr">
        <is>
          <t>Deep Learning</t>
        </is>
      </c>
      <c r="H237" s="68" t="inlineStr">
        <is>
          <t>https://doi.org/10.1016/B978-0-12-822822-7.00008-9</t>
        </is>
      </c>
      <c r="I237" s="67" t="inlineStr">
        <is>
          <t>Machine learning methods for autism spectrum disorder classification</t>
        </is>
      </c>
      <c r="J237" s="68"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s="68" t="n"/>
      <c r="L237" s="68" t="n"/>
      <c r="M237" s="68" t="inlineStr">
        <is>
          <t>Graph-based classification / diagnostic support</t>
        </is>
      </c>
      <c r="N237" s="68" t="inlineStr">
        <is>
          <t>Diagnosis</t>
        </is>
      </c>
      <c r="O237" s="68" t="n"/>
      <c r="P237" s="68" t="n"/>
      <c r="Q237" s="68" t="n"/>
      <c r="R237" s="68" t="n"/>
      <c r="S237" s="68" t="n"/>
      <c r="T237" s="68" t="n"/>
      <c r="U237" s="68" t="n"/>
      <c r="V237" s="68" t="n"/>
      <c r="W237" s="68" t="n">
        <v>0</v>
      </c>
      <c r="X237" s="68" t="n">
        <v>0</v>
      </c>
      <c r="Y237" s="68" t="n">
        <v>1</v>
      </c>
      <c r="Z237" s="68" t="n">
        <v>0</v>
      </c>
      <c r="AA237" s="68" t="n">
        <v>0</v>
      </c>
      <c r="AB237" s="140" t="n">
        <v>1</v>
      </c>
      <c r="AC237" s="68" t="n">
        <v>0</v>
      </c>
      <c r="AD237" s="68" t="n">
        <v>0</v>
      </c>
      <c r="AE237" s="68" t="n">
        <v>0</v>
      </c>
      <c r="AF237" s="68" t="n">
        <v>0</v>
      </c>
      <c r="AG237" s="68" t="n"/>
      <c r="AH237" s="68" t="n"/>
      <c r="AI237" s="67" t="n"/>
      <c r="AJ237" s="140" t="n">
        <v>1</v>
      </c>
      <c r="AK237" s="140" t="inlineStr">
        <is>
          <t>none_reported</t>
        </is>
      </c>
      <c r="AL237" s="67" t="inlineStr">
        <is>
          <t>Sin señal explícita Q3 en título/abstract.</t>
        </is>
      </c>
      <c r="AM237" s="68" t="inlineStr">
        <is>
          <t>RA_fallback</t>
        </is>
      </c>
      <c r="AN237" s="68" t="inlineStr">
        <is>
          <t>Fallback a RA porque el ID no está en RB</t>
        </is>
      </c>
      <c r="AO237" s="68" t="n">
        <v>1</v>
      </c>
      <c r="AP237" s="68" t="n">
        <v>0</v>
      </c>
      <c r="AQ237" s="68" t="n">
        <v>0</v>
      </c>
      <c r="AR237" s="68" t="n">
        <v>0</v>
      </c>
      <c r="AS237" s="68" t="n">
        <v>0</v>
      </c>
      <c r="AT237" s="68" t="n">
        <v>0</v>
      </c>
      <c r="AU237" s="68" t="n">
        <v>0</v>
      </c>
      <c r="AV237" s="68" t="n">
        <v>0</v>
      </c>
      <c r="AW237" s="67" t="inlineStr">
        <is>
          <t>finalized_from_available_evidence</t>
        </is>
      </c>
      <c r="AX237" s="68" t="inlineStr">
        <is>
          <t>0 means no reported evidence in title/abstract/notes/coding; it is not proof of true absence.</t>
        </is>
      </c>
    </row>
    <row r="238" ht="28" customHeight="1">
      <c r="A238" s="138" t="n">
        <v>237</v>
      </c>
      <c r="B238" s="138" t="n">
        <v>258</v>
      </c>
      <c r="C238" s="68" t="inlineStr">
        <is>
          <t>Revisor A</t>
        </is>
      </c>
      <c r="D238" s="68" t="inlineStr">
        <is>
          <t>RA</t>
        </is>
      </c>
      <c r="E238" s="138" t="n">
        <v>2025</v>
      </c>
      <c r="F238" s="68" t="inlineStr">
        <is>
          <t>Señales fisiológicas</t>
        </is>
      </c>
      <c r="G238" s="68" t="inlineStr">
        <is>
          <t>Deep Learning</t>
        </is>
      </c>
      <c r="H238" s="68" t="inlineStr">
        <is>
          <t>https://doi.org/10.1038/s41598-025-09862-7</t>
        </is>
      </c>
      <c r="I238" s="67" t="inlineStr">
        <is>
          <t>MDNCT: a multi-domain neurocognitive transformer architecture approach for early prediction of autism spectrum disorders</t>
        </is>
      </c>
      <c r="J238" s="6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s="68" t="inlineStr">
        <is>
          <t>Supervised</t>
        </is>
      </c>
      <c r="L238" s="68" t="inlineStr">
        <is>
          <t>Other / Not clear</t>
        </is>
      </c>
      <c r="M238" s="68" t="inlineStr">
        <is>
          <t>Classification (ASD vs control / multi-class)</t>
        </is>
      </c>
      <c r="N238" s="68" t="inlineStr">
        <is>
          <t>Screening</t>
        </is>
      </c>
      <c r="O238" s="68" t="inlineStr">
        <is>
          <t>Medium</t>
        </is>
      </c>
      <c r="P238" s="68" t="n">
        <v>0</v>
      </c>
      <c r="Q238" s="68" t="n">
        <v>0</v>
      </c>
      <c r="R238" s="68" t="n">
        <v>0</v>
      </c>
      <c r="S238" s="68" t="n">
        <v>0</v>
      </c>
      <c r="T238" s="68" t="n">
        <v>0</v>
      </c>
      <c r="U238" s="68" t="n">
        <v>0</v>
      </c>
      <c r="V238" s="68" t="n">
        <v>1</v>
      </c>
      <c r="W238" s="68" t="n">
        <v>0</v>
      </c>
      <c r="X238" s="68" t="n">
        <v>1</v>
      </c>
      <c r="Y238" s="68" t="n">
        <v>0</v>
      </c>
      <c r="Z238" s="68" t="n">
        <v>0</v>
      </c>
      <c r="AA238" s="68" t="n">
        <v>0</v>
      </c>
      <c r="AB238" s="140" t="n">
        <v>1</v>
      </c>
      <c r="AC238" s="68" t="n">
        <v>0</v>
      </c>
      <c r="AD238" s="68" t="n">
        <v>0</v>
      </c>
      <c r="AE238" s="68" t="n">
        <v>0</v>
      </c>
      <c r="AF238" s="68" t="n">
        <v>0</v>
      </c>
      <c r="AG238" s="68" t="n">
        <v>1</v>
      </c>
      <c r="AH238" s="68" t="n">
        <v>1</v>
      </c>
      <c r="AI238" s="67" t="n"/>
      <c r="AJ238" s="140" t="n"/>
      <c r="AK238" s="140" t="inlineStr">
        <is>
          <t>none_reported</t>
        </is>
      </c>
      <c r="AL238" s="67" t="inlineStr">
        <is>
          <t>Arquitectura transformer multi-domain para predicción temprana; fuente de datos específica no es explícita en el abstract.</t>
        </is>
      </c>
      <c r="AM238" s="68" t="inlineStr">
        <is>
          <t>RA</t>
        </is>
      </c>
      <c r="AN238" s="68" t="inlineStr">
        <is>
          <t>Tomado completo desde archivo RA según asignación</t>
        </is>
      </c>
      <c r="AO238" s="68" t="n">
        <v>0</v>
      </c>
      <c r="AP238" s="68" t="n">
        <v>0</v>
      </c>
      <c r="AQ238" s="68" t="n">
        <v>0</v>
      </c>
      <c r="AR238" s="68" t="n">
        <v>0</v>
      </c>
      <c r="AS238" s="68" t="n">
        <v>0</v>
      </c>
      <c r="AT238" s="68" t="n">
        <v>0</v>
      </c>
      <c r="AU238" s="68" t="n">
        <v>0</v>
      </c>
      <c r="AV238" s="68" t="n">
        <v>0</v>
      </c>
      <c r="AW238" s="67" t="inlineStr">
        <is>
          <t>finalized_from_available_evidence</t>
        </is>
      </c>
      <c r="AX238" s="68" t="inlineStr">
        <is>
          <t>0 means no reported evidence in title/abstract/notes/coding; it is not proof of true absence.</t>
        </is>
      </c>
    </row>
    <row r="239" ht="28" customHeight="1">
      <c r="A239" s="138" t="n">
        <v>238</v>
      </c>
      <c r="B239" s="138" t="n">
        <v>259</v>
      </c>
      <c r="C239" s="68" t="inlineStr">
        <is>
          <t>Revisor B</t>
        </is>
      </c>
      <c r="D239" s="68" t="n"/>
      <c r="E239" s="138" t="n">
        <v>2022</v>
      </c>
      <c r="F239" s="68" t="inlineStr">
        <is>
          <t>Señales fisiológicas</t>
        </is>
      </c>
      <c r="G239" s="68" t="inlineStr">
        <is>
          <t>Deep Learning</t>
        </is>
      </c>
      <c r="H239" s="68" t="inlineStr">
        <is>
          <t>https://doi.org/10.1109/EMBC48229.2022.9871130</t>
        </is>
      </c>
      <c r="I239" s="67" t="inlineStr">
        <is>
          <t>MHATC: Autism Spectrum Disorder Identification Utilizing Multi-Head Attention Encoder Along with Temporal Consolidation Modules</t>
        </is>
      </c>
      <c r="J239" s="68"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s="68" t="inlineStr">
        <is>
          <t>Supervised</t>
        </is>
      </c>
      <c r="L239" s="68" t="inlineStr">
        <is>
          <t>Transformer</t>
        </is>
      </c>
      <c r="M239" s="68" t="inlineStr">
        <is>
          <t>Classification (binary/multi-class; incl. ASD vs control)/ multi-class)</t>
        </is>
      </c>
      <c r="N239" s="68" t="inlineStr">
        <is>
          <t>diagnosis</t>
        </is>
      </c>
      <c r="O239" s="68" t="inlineStr">
        <is>
          <t>high</t>
        </is>
      </c>
      <c r="P239" s="68" t="n">
        <v>1</v>
      </c>
      <c r="Q239" s="68" t="n">
        <v>0</v>
      </c>
      <c r="R239" s="68" t="n">
        <v>0</v>
      </c>
      <c r="S239" s="68" t="n">
        <v>0</v>
      </c>
      <c r="T239" s="68" t="n">
        <v>0</v>
      </c>
      <c r="U239" s="68" t="n">
        <v>0</v>
      </c>
      <c r="V239" s="68" t="n">
        <v>0</v>
      </c>
      <c r="W239" s="68" t="n">
        <v>0</v>
      </c>
      <c r="X239" s="68" t="n">
        <v>0</v>
      </c>
      <c r="Y239" s="68" t="n">
        <v>1</v>
      </c>
      <c r="Z239" s="68" t="n">
        <v>0</v>
      </c>
      <c r="AA239" s="68" t="n">
        <v>0</v>
      </c>
      <c r="AB239" s="140" t="n">
        <v>1</v>
      </c>
      <c r="AC239" s="68" t="n">
        <v>0</v>
      </c>
      <c r="AD239" s="68" t="n">
        <v>0</v>
      </c>
      <c r="AE239" s="68" t="n">
        <v>0</v>
      </c>
      <c r="AF239" s="68" t="n">
        <v>0</v>
      </c>
      <c r="AG239" s="68" t="n">
        <v>1</v>
      </c>
      <c r="AH239" s="68" t="n">
        <v>1</v>
      </c>
      <c r="AI239" s="67" t="n">
        <v>0</v>
      </c>
      <c r="AJ239" s="140" t="n">
        <v>0</v>
      </c>
      <c r="AK239" s="140" t="inlineStr">
        <is>
          <t>none_reported</t>
        </is>
      </c>
      <c r="AL239" s="67" t="n"/>
      <c r="AM239" s="68" t="inlineStr">
        <is>
          <t>RB</t>
        </is>
      </c>
      <c r="AN239" s="68" t="inlineStr">
        <is>
          <t>Tomado completo desde archivo RB según asignación</t>
        </is>
      </c>
      <c r="AO239" s="68" t="n">
        <v>0</v>
      </c>
      <c r="AP239" s="68" t="n">
        <v>0</v>
      </c>
      <c r="AQ239" s="68" t="n">
        <v>0</v>
      </c>
      <c r="AR239" s="68" t="n">
        <v>0</v>
      </c>
      <c r="AS239" s="68" t="n">
        <v>0</v>
      </c>
      <c r="AT239" s="68" t="n">
        <v>0</v>
      </c>
      <c r="AU239" s="68" t="n">
        <v>0</v>
      </c>
      <c r="AV239" s="68" t="n">
        <v>0</v>
      </c>
      <c r="AW239" s="67" t="inlineStr">
        <is>
          <t>finalized_from_available_evidence</t>
        </is>
      </c>
      <c r="AX239" s="68" t="inlineStr">
        <is>
          <t>0 means no reported evidence in title/abstract/notes/coding; it is not proof of true absence.</t>
        </is>
      </c>
    </row>
    <row r="240" ht="28" customHeight="1">
      <c r="A240" s="138" t="n">
        <v>239</v>
      </c>
      <c r="B240" s="138" t="n">
        <v>260</v>
      </c>
      <c r="C240" s="68" t="inlineStr">
        <is>
          <t>Revisor A</t>
        </is>
      </c>
      <c r="D240" s="68" t="inlineStr">
        <is>
          <t>RA</t>
        </is>
      </c>
      <c r="E240" s="138" t="n">
        <v>2024</v>
      </c>
      <c r="F240" s="68" t="inlineStr">
        <is>
          <t>No especificado</t>
        </is>
      </c>
      <c r="G240" s="68" t="inlineStr">
        <is>
          <t>Deep Learning</t>
        </is>
      </c>
      <c r="H240" s="68" t="inlineStr">
        <is>
          <t>https://doi.org/10.1007/978-981-99-8558-6_38</t>
        </is>
      </c>
      <c r="I240" s="67" t="inlineStr">
        <is>
          <t>Multi-atlas Representations Based on\&amp;#xa0;Graph Convolutional Networks for\&amp;#xa0;Autism Spectrum Disorder Diagnosis</t>
        </is>
      </c>
      <c r="J240" s="68"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s="68" t="inlineStr">
        <is>
          <t>Supervised</t>
        </is>
      </c>
      <c r="L240" s="68" t="inlineStr">
        <is>
          <t>Other / Not clear</t>
        </is>
      </c>
      <c r="M240" s="68" t="inlineStr">
        <is>
          <t>Classification (ASD vs control / multi-class)</t>
        </is>
      </c>
      <c r="N240" s="68" t="inlineStr">
        <is>
          <t>Diagnosis</t>
        </is>
      </c>
      <c r="O240" s="68" t="inlineStr">
        <is>
          <t>High</t>
        </is>
      </c>
      <c r="P240" s="68" t="n">
        <v>1</v>
      </c>
      <c r="Q240" s="68" t="n">
        <v>0</v>
      </c>
      <c r="R240" s="68" t="n">
        <v>0</v>
      </c>
      <c r="S240" s="68" t="n">
        <v>0</v>
      </c>
      <c r="T240" s="68" t="n">
        <v>0</v>
      </c>
      <c r="U240" s="68" t="n">
        <v>0</v>
      </c>
      <c r="V240" s="68" t="n">
        <v>0</v>
      </c>
      <c r="W240" s="68" t="n">
        <v>0</v>
      </c>
      <c r="X240" s="68" t="n">
        <v>0</v>
      </c>
      <c r="Y240" s="68" t="n">
        <v>1</v>
      </c>
      <c r="Z240" s="68" t="n">
        <v>0</v>
      </c>
      <c r="AA240" s="68" t="n">
        <v>0</v>
      </c>
      <c r="AB240" s="140" t="n">
        <v>1</v>
      </c>
      <c r="AC240" s="68" t="n">
        <v>0</v>
      </c>
      <c r="AD240" s="68" t="n">
        <v>0</v>
      </c>
      <c r="AE240" s="68" t="n">
        <v>0</v>
      </c>
      <c r="AF240" s="68" t="n">
        <v>1</v>
      </c>
      <c r="AG240" s="68" t="n">
        <v>1</v>
      </c>
      <c r="AH240" s="68" t="n">
        <v>1</v>
      </c>
      <c r="AI240" s="67" t="n"/>
      <c r="AJ240" s="140" t="n"/>
      <c r="AK240" s="140" t="inlineStr">
        <is>
          <t>multisource_integration</t>
        </is>
      </c>
      <c r="AL240" s="67" t="inlineStr">
        <is>
          <t>Algoritmo principal no explícito o fuera del codebook; Confirmar algoritmo principal en full-text; Se comparan varios modelos; se eligió el principal/mejor reportado</t>
        </is>
      </c>
      <c r="AM240" s="68" t="inlineStr">
        <is>
          <t>RA</t>
        </is>
      </c>
      <c r="AN240" s="68" t="inlineStr">
        <is>
          <t>Tomado completo desde archivo RA según asignación</t>
        </is>
      </c>
      <c r="AO240" s="68" t="n">
        <v>0</v>
      </c>
      <c r="AP240" s="68" t="n">
        <v>0</v>
      </c>
      <c r="AQ240" s="68" t="n">
        <v>0</v>
      </c>
      <c r="AR240" s="68" t="n">
        <v>0</v>
      </c>
      <c r="AS240" s="68" t="n">
        <v>0</v>
      </c>
      <c r="AT240" s="68" t="n">
        <v>0</v>
      </c>
      <c r="AU240" s="68" t="n">
        <v>0</v>
      </c>
      <c r="AV240" s="68" t="n">
        <v>1</v>
      </c>
      <c r="AW240" s="67" t="inlineStr">
        <is>
          <t>finalized_from_available_evidence</t>
        </is>
      </c>
      <c r="AX240" s="68" t="inlineStr">
        <is>
          <t>0 means no reported evidence in title/abstract/notes/coding; it is not proof of true absence.</t>
        </is>
      </c>
    </row>
    <row r="241" ht="28" customHeight="1">
      <c r="A241" s="138" t="n">
        <v>240</v>
      </c>
      <c r="B241" s="138" t="n">
        <v>261</v>
      </c>
      <c r="C241" s="68" t="inlineStr">
        <is>
          <t>Revisor B</t>
        </is>
      </c>
      <c r="D241" s="68" t="n"/>
      <c r="E241" s="138" t="n">
        <v>2024</v>
      </c>
      <c r="F241" s="68" t="inlineStr">
        <is>
          <t>Imagen</t>
        </is>
      </c>
      <c r="G241" s="68" t="inlineStr">
        <is>
          <t>Deep Learning</t>
        </is>
      </c>
      <c r="H241" s="68" t="inlineStr">
        <is>
          <t>https://doi.org/10.1007/s10916-023-02032-0</t>
        </is>
      </c>
      <c r="I241" s="67" t="inlineStr">
        <is>
          <t>Multiple Classification of Brain MRI Autism Spectrum Disorder by Age and Gender Using Deep Learning</t>
        </is>
      </c>
      <c r="J241" s="68"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s="68" t="inlineStr">
        <is>
          <t>Supervised</t>
        </is>
      </c>
      <c r="L241" s="68" t="inlineStr">
        <is>
          <t>CNN</t>
        </is>
      </c>
      <c r="M241" s="68" t="inlineStr">
        <is>
          <t>Classification (binary/multi-class; incl. ASD vs control)/ multi-class)</t>
        </is>
      </c>
      <c r="N241" s="68" t="inlineStr">
        <is>
          <t>diagnosis</t>
        </is>
      </c>
      <c r="O241" s="68" t="inlineStr">
        <is>
          <t>high</t>
        </is>
      </c>
      <c r="P241" s="68" t="n">
        <v>1</v>
      </c>
      <c r="Q241" s="68" t="n">
        <v>0</v>
      </c>
      <c r="R241" s="68" t="n">
        <v>0</v>
      </c>
      <c r="S241" s="68" t="n">
        <v>0</v>
      </c>
      <c r="T241" s="68" t="n">
        <v>0</v>
      </c>
      <c r="U241" s="68" t="n">
        <v>0</v>
      </c>
      <c r="V241" s="68" t="n">
        <v>0</v>
      </c>
      <c r="W241" s="68" t="n">
        <v>0</v>
      </c>
      <c r="X241" s="68" t="n">
        <v>0</v>
      </c>
      <c r="Y241" s="68" t="n">
        <v>1</v>
      </c>
      <c r="Z241" s="68" t="n">
        <v>0</v>
      </c>
      <c r="AA241" s="68" t="n">
        <v>0</v>
      </c>
      <c r="AB241" s="140" t="n">
        <v>1</v>
      </c>
      <c r="AC241" s="68" t="n">
        <v>0</v>
      </c>
      <c r="AD241" s="68" t="n">
        <v>0</v>
      </c>
      <c r="AE241" s="68" t="n">
        <v>0</v>
      </c>
      <c r="AF241" s="68" t="n">
        <v>0</v>
      </c>
      <c r="AG241" s="68" t="n">
        <v>0</v>
      </c>
      <c r="AH241" s="68" t="n">
        <v>1</v>
      </c>
      <c r="AI241" s="67" t="n">
        <v>0</v>
      </c>
      <c r="AJ241" s="140" t="n">
        <v>0</v>
      </c>
      <c r="AK241" s="140" t="inlineStr">
        <is>
          <t>internal_validation_only</t>
        </is>
      </c>
      <c r="AL241" s="67" t="n"/>
      <c r="AM241" s="68" t="inlineStr">
        <is>
          <t>RB</t>
        </is>
      </c>
      <c r="AN241" s="68" t="inlineStr">
        <is>
          <t>Tomado completo desde archivo RB según asignación</t>
        </is>
      </c>
      <c r="AO241" s="68" t="n">
        <v>0</v>
      </c>
      <c r="AP241" s="68" t="n">
        <v>0</v>
      </c>
      <c r="AQ241" s="68" t="n">
        <v>0</v>
      </c>
      <c r="AR241" s="68" t="n">
        <v>1</v>
      </c>
      <c r="AS241" s="68" t="n">
        <v>0</v>
      </c>
      <c r="AT241" s="68" t="n">
        <v>0</v>
      </c>
      <c r="AU241" s="68" t="n">
        <v>0</v>
      </c>
      <c r="AV241" s="68" t="n">
        <v>0</v>
      </c>
      <c r="AW241" s="67" t="inlineStr">
        <is>
          <t>finalized_from_available_evidence</t>
        </is>
      </c>
      <c r="AX241" s="68" t="inlineStr">
        <is>
          <t>0 means no reported evidence in title/abstract/notes/coding; it is not proof of true absence.</t>
        </is>
      </c>
    </row>
    <row r="242" ht="28" customHeight="1">
      <c r="A242" s="138" t="n">
        <v>241</v>
      </c>
      <c r="B242" s="138" t="n">
        <v>262</v>
      </c>
      <c r="C242" s="68" t="inlineStr">
        <is>
          <t>Revisor B</t>
        </is>
      </c>
      <c r="D242" s="68" t="n"/>
      <c r="E242" s="138" t="n">
        <v>2022</v>
      </c>
      <c r="F242" s="68" t="inlineStr">
        <is>
          <t>Imagen</t>
        </is>
      </c>
      <c r="G242" s="68" t="inlineStr">
        <is>
          <t>Deep Learning</t>
        </is>
      </c>
      <c r="H242" s="68" t="inlineStr">
        <is>
          <t>https://doi.org/10.1016/j.compbiomed.2022.105239</t>
        </is>
      </c>
      <c r="I242" s="67" t="inlineStr">
        <is>
          <t>MVS-GCN: A prior brain structure learning-guided multi-view graph convolution network for autism spectrum disorder diagnosis</t>
        </is>
      </c>
      <c r="J242" s="68"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s="68" t="inlineStr">
        <is>
          <t>Supervised</t>
        </is>
      </c>
      <c r="L242" s="68" t="inlineStr">
        <is>
          <t>Other</t>
        </is>
      </c>
      <c r="M242" s="68" t="inlineStr">
        <is>
          <t>Classification (binary/multi-class; incl. ASD vs control)/ multi-class)</t>
        </is>
      </c>
      <c r="N242" s="68" t="inlineStr">
        <is>
          <t>diagnosis</t>
        </is>
      </c>
      <c r="O242" s="68" t="inlineStr">
        <is>
          <t>high</t>
        </is>
      </c>
      <c r="P242" s="68" t="n">
        <v>1</v>
      </c>
      <c r="Q242" s="68" t="n">
        <v>0</v>
      </c>
      <c r="R242" s="68" t="n">
        <v>0</v>
      </c>
      <c r="S242" s="68" t="n">
        <v>0</v>
      </c>
      <c r="T242" s="68" t="n">
        <v>0</v>
      </c>
      <c r="U242" s="68" t="n">
        <v>0</v>
      </c>
      <c r="V242" s="68" t="n">
        <v>0</v>
      </c>
      <c r="W242" s="68" t="n">
        <v>0</v>
      </c>
      <c r="X242" s="68" t="n">
        <v>0</v>
      </c>
      <c r="Y242" s="68" t="n">
        <v>1</v>
      </c>
      <c r="Z242" s="68" t="n">
        <v>0</v>
      </c>
      <c r="AA242" s="68" t="n">
        <v>0</v>
      </c>
      <c r="AB242" s="140" t="n">
        <v>1</v>
      </c>
      <c r="AC242" s="68" t="n">
        <v>0</v>
      </c>
      <c r="AD242" s="68" t="n">
        <v>1</v>
      </c>
      <c r="AE242" s="68" t="n">
        <v>0</v>
      </c>
      <c r="AF242" s="68" t="n">
        <v>1</v>
      </c>
      <c r="AG242" s="68" t="n">
        <v>0</v>
      </c>
      <c r="AH242" s="68" t="n">
        <v>1</v>
      </c>
      <c r="AI242" s="67" t="n">
        <v>0</v>
      </c>
      <c r="AJ242" s="140" t="n">
        <v>0</v>
      </c>
      <c r="AK242" s="140" t="inlineStr">
        <is>
          <t>explainability_or_interpretability; multisource_integration; multisite_dataset_broad</t>
        </is>
      </c>
      <c r="AL242" s="67" t="n"/>
      <c r="AM242" s="68" t="inlineStr">
        <is>
          <t>RB</t>
        </is>
      </c>
      <c r="AN242" s="68" t="inlineStr">
        <is>
          <t>Tomado completo desde archivo RB según asignación</t>
        </is>
      </c>
      <c r="AO242" s="68" t="n">
        <v>0</v>
      </c>
      <c r="AP242" s="68" t="n">
        <v>0</v>
      </c>
      <c r="AQ242" s="68" t="n">
        <v>1</v>
      </c>
      <c r="AR242" s="68" t="n">
        <v>0</v>
      </c>
      <c r="AS242" s="68" t="n">
        <v>0</v>
      </c>
      <c r="AT242" s="68" t="n">
        <v>0</v>
      </c>
      <c r="AU242" s="68" t="n">
        <v>1</v>
      </c>
      <c r="AV242" s="68" t="n">
        <v>1</v>
      </c>
      <c r="AW242" s="67" t="inlineStr">
        <is>
          <t>finalized_from_available_evidence</t>
        </is>
      </c>
      <c r="AX242" s="68" t="inlineStr">
        <is>
          <t>0 means no reported evidence in title/abstract/notes/coding; it is not proof of true absence.</t>
        </is>
      </c>
    </row>
    <row r="243" ht="28" customHeight="1">
      <c r="A243" s="138" t="n">
        <v>242</v>
      </c>
      <c r="B243" s="138" t="n">
        <v>263</v>
      </c>
      <c r="C243" s="68" t="inlineStr">
        <is>
          <t>Revisor A</t>
        </is>
      </c>
      <c r="D243" s="68" t="n"/>
      <c r="E243" s="138" t="n">
        <v>2022</v>
      </c>
      <c r="F243" s="68" t="inlineStr">
        <is>
          <t>Imagen</t>
        </is>
      </c>
      <c r="G243" s="68" t="inlineStr">
        <is>
          <t>Deep Learning</t>
        </is>
      </c>
      <c r="H243" s="68" t="inlineStr">
        <is>
          <t>https://doi.org/10.1038/s41380-022-01636-1</t>
        </is>
      </c>
      <c r="I243" s="67" t="inlineStr">
        <is>
          <t>Neurodevelopmental model of schizophrenia revisited: similarity in individual deviation and idiosyncrasy from the normative model of whole-brain white matter tracts and shared brain-cognition covariation with ADHD and ASD</t>
        </is>
      </c>
      <c r="J243" s="68"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s="68" t="n"/>
      <c r="L243" s="68" t="n"/>
      <c r="M243" s="68" t="n"/>
      <c r="N243" s="68" t="inlineStr">
        <is>
          <t>diagnosis</t>
        </is>
      </c>
      <c r="O243" s="68" t="inlineStr">
        <is>
          <t>high</t>
        </is>
      </c>
      <c r="P243" s="68" t="n">
        <v>1</v>
      </c>
      <c r="Q243" s="68" t="n">
        <v>0</v>
      </c>
      <c r="R243" s="68" t="n">
        <v>0</v>
      </c>
      <c r="S243" s="68" t="n">
        <v>0</v>
      </c>
      <c r="T243" s="68" t="n">
        <v>0</v>
      </c>
      <c r="U243" s="68" t="n">
        <v>0</v>
      </c>
      <c r="V243" s="68" t="n">
        <v>0</v>
      </c>
      <c r="W243" s="68" t="n">
        <v>0</v>
      </c>
      <c r="X243" s="68" t="n">
        <v>0</v>
      </c>
      <c r="Y243" s="68" t="n">
        <v>1</v>
      </c>
      <c r="Z243" s="68" t="n">
        <v>0</v>
      </c>
      <c r="AA243" s="68" t="n">
        <v>0</v>
      </c>
      <c r="AB243" s="140" t="n">
        <v>1</v>
      </c>
      <c r="AC243" s="68" t="n">
        <v>0</v>
      </c>
      <c r="AD243" s="68" t="n">
        <v>0</v>
      </c>
      <c r="AE243" s="68" t="n">
        <v>0</v>
      </c>
      <c r="AF243" s="68" t="n">
        <v>0</v>
      </c>
      <c r="AG243" s="68" t="n">
        <v>0</v>
      </c>
      <c r="AH243" s="68" t="n">
        <v>1</v>
      </c>
      <c r="AI243" s="67" t="n">
        <v>0</v>
      </c>
      <c r="AJ243" s="140" t="n">
        <v>0</v>
      </c>
      <c r="AK243" s="140" t="inlineStr">
        <is>
          <t>none_reported</t>
        </is>
      </c>
      <c r="AL243" s="67" t="n"/>
      <c r="AM243" s="68" t="inlineStr">
        <is>
          <t>RB_fallback</t>
        </is>
      </c>
      <c r="AN243" s="68" t="inlineStr">
        <is>
          <t>Fallback a RB porque el ID no está en RA</t>
        </is>
      </c>
      <c r="AO243" s="68" t="n">
        <v>0</v>
      </c>
      <c r="AP243" s="68" t="n">
        <v>0</v>
      </c>
      <c r="AQ243" s="68" t="n">
        <v>0</v>
      </c>
      <c r="AR243" s="68" t="n">
        <v>0</v>
      </c>
      <c r="AS243" s="68" t="n">
        <v>0</v>
      </c>
      <c r="AT243" s="68" t="n">
        <v>0</v>
      </c>
      <c r="AU243" s="68" t="n">
        <v>0</v>
      </c>
      <c r="AV243" s="68" t="n">
        <v>0</v>
      </c>
      <c r="AW243" s="67" t="inlineStr">
        <is>
          <t>finalized_from_available_evidence</t>
        </is>
      </c>
      <c r="AX243" s="68" t="inlineStr">
        <is>
          <t>0 means no reported evidence in title/abstract/notes/coding; it is not proof of true absence.</t>
        </is>
      </c>
    </row>
    <row r="244" ht="28" customHeight="1">
      <c r="A244" s="138" t="n">
        <v>243</v>
      </c>
      <c r="B244" s="138" t="n">
        <v>264</v>
      </c>
      <c r="C244" s="68" t="inlineStr">
        <is>
          <t>Revisor B</t>
        </is>
      </c>
      <c r="D244" s="68" t="n"/>
      <c r="E244" s="138" t="n">
        <v>2022</v>
      </c>
      <c r="F244" s="68" t="inlineStr">
        <is>
          <t>Señales fisiológicas</t>
        </is>
      </c>
      <c r="G244" s="68" t="inlineStr">
        <is>
          <t>Híbrido</t>
        </is>
      </c>
      <c r="H244" s="68" t="inlineStr">
        <is>
          <t>https://doi.org/10.1109/ACCESS.2022.3146719</t>
        </is>
      </c>
      <c r="I244" s="67" t="inlineStr">
        <is>
          <t>Non-Oscillatory Connectivity Approach for Classification of Autism Spectrum Disorder Subtypes Using Resting-State fMRI</t>
        </is>
      </c>
      <c r="J244" s="68"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s="68" t="inlineStr">
        <is>
          <t>Supervised</t>
        </is>
      </c>
      <c r="L244" s="68" t="inlineStr">
        <is>
          <t>SVM</t>
        </is>
      </c>
      <c r="M244" s="68" t="inlineStr">
        <is>
          <t>Classification (binary/multi-class; incl. ASD vs control)/ multi-class)</t>
        </is>
      </c>
      <c r="N244" s="68" t="inlineStr">
        <is>
          <t>Diagnosis</t>
        </is>
      </c>
      <c r="O244" s="68" t="inlineStr">
        <is>
          <t>medium</t>
        </is>
      </c>
      <c r="P244" s="68" t="n">
        <v>0</v>
      </c>
      <c r="Q244" s="68" t="n">
        <v>0</v>
      </c>
      <c r="R244" s="68" t="n">
        <v>0</v>
      </c>
      <c r="S244" s="68" t="n">
        <v>0</v>
      </c>
      <c r="T244" s="68" t="n">
        <v>0</v>
      </c>
      <c r="U244" s="68" t="n">
        <v>1</v>
      </c>
      <c r="V244" s="68" t="n">
        <v>0</v>
      </c>
      <c r="W244" s="68" t="n">
        <v>0</v>
      </c>
      <c r="X244" s="68" t="n">
        <v>0</v>
      </c>
      <c r="Y244" s="68" t="n">
        <v>0</v>
      </c>
      <c r="Z244" s="68" t="n">
        <v>0</v>
      </c>
      <c r="AA244" s="68" t="n">
        <v>0</v>
      </c>
      <c r="AB244" s="140" t="n">
        <v>1</v>
      </c>
      <c r="AC244" s="68" t="n">
        <v>0</v>
      </c>
      <c r="AD244" s="68" t="n">
        <v>1</v>
      </c>
      <c r="AE244" s="68" t="n">
        <v>0</v>
      </c>
      <c r="AF244" s="68" t="n">
        <v>0</v>
      </c>
      <c r="AG244" s="68" t="n">
        <v>0</v>
      </c>
      <c r="AH244" s="68" t="n">
        <v>1</v>
      </c>
      <c r="AI244" s="67" t="n">
        <v>0</v>
      </c>
      <c r="AJ244" s="140" t="n">
        <v>0</v>
      </c>
      <c r="AK244" s="140" t="inlineStr">
        <is>
          <t>explainability_or_interpretability</t>
        </is>
      </c>
      <c r="AL244" s="67"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s="68" t="inlineStr">
        <is>
          <t>RB</t>
        </is>
      </c>
      <c r="AN244" s="68" t="inlineStr">
        <is>
          <t>Tomado completo desde archivo RB según asignación</t>
        </is>
      </c>
      <c r="AO244" s="68" t="n">
        <v>0</v>
      </c>
      <c r="AP244" s="68" t="n">
        <v>0</v>
      </c>
      <c r="AQ244" s="68" t="n">
        <v>0</v>
      </c>
      <c r="AR244" s="68" t="n">
        <v>0</v>
      </c>
      <c r="AS244" s="68" t="n">
        <v>0</v>
      </c>
      <c r="AT244" s="68" t="n">
        <v>0</v>
      </c>
      <c r="AU244" s="68" t="n">
        <v>1</v>
      </c>
      <c r="AV244" s="68" t="n">
        <v>0</v>
      </c>
      <c r="AW244" s="67" t="inlineStr">
        <is>
          <t>finalized_from_available_evidence</t>
        </is>
      </c>
      <c r="AX244" s="68" t="inlineStr">
        <is>
          <t>0 means no reported evidence in title/abstract/notes/coding; it is not proof of true absence.</t>
        </is>
      </c>
    </row>
    <row r="245" ht="28" customHeight="1">
      <c r="A245" s="138" t="n">
        <v>244</v>
      </c>
      <c r="B245" s="138" t="n">
        <v>265</v>
      </c>
      <c r="C245" s="68" t="inlineStr">
        <is>
          <t>Revisor B</t>
        </is>
      </c>
      <c r="D245" s="68" t="n"/>
      <c r="E245" s="138" t="n">
        <v>2024</v>
      </c>
      <c r="F245" s="68" t="inlineStr">
        <is>
          <t>Imagen</t>
        </is>
      </c>
      <c r="G245" s="68" t="inlineStr">
        <is>
          <t>No especificado</t>
        </is>
      </c>
      <c r="H245" s="68" t="inlineStr">
        <is>
          <t>https://doi.org/10.1016/j.isci.2024.110709</t>
        </is>
      </c>
      <c r="I245" s="67" t="inlineStr">
        <is>
          <t>Personalized identification of autism-related bacteria in the gut microbiome using explainable artificial intelligence</t>
        </is>
      </c>
      <c r="J245" s="68"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s="68" t="n"/>
      <c r="L245" s="68" t="n"/>
      <c r="M245" s="68" t="n"/>
      <c r="N245" s="68" t="inlineStr">
        <is>
          <t>prognosis</t>
        </is>
      </c>
      <c r="O245" s="68" t="inlineStr">
        <is>
          <t>high</t>
        </is>
      </c>
      <c r="P245" s="68" t="n">
        <v>0</v>
      </c>
      <c r="Q245" s="68" t="n">
        <v>0</v>
      </c>
      <c r="R245" s="68" t="n">
        <v>0</v>
      </c>
      <c r="S245" s="68" t="n">
        <v>0</v>
      </c>
      <c r="T245" s="68" t="n">
        <v>1</v>
      </c>
      <c r="U245" s="68" t="n">
        <v>0</v>
      </c>
      <c r="V245" s="68" t="n">
        <v>0</v>
      </c>
      <c r="W245" s="68" t="n">
        <v>0</v>
      </c>
      <c r="X245" s="68" t="n">
        <v>0</v>
      </c>
      <c r="Y245" s="68" t="n">
        <v>0</v>
      </c>
      <c r="Z245" s="68" t="n">
        <v>1</v>
      </c>
      <c r="AA245" s="68" t="n">
        <v>0</v>
      </c>
      <c r="AB245" s="140" t="n">
        <v>1</v>
      </c>
      <c r="AC245" s="68" t="n">
        <v>0</v>
      </c>
      <c r="AD245" s="68" t="n">
        <v>1</v>
      </c>
      <c r="AE245" s="68" t="n">
        <v>0</v>
      </c>
      <c r="AF245" s="68" t="n">
        <v>0</v>
      </c>
      <c r="AG245" s="68" t="n">
        <v>1</v>
      </c>
      <c r="AH245" s="68" t="n">
        <v>1</v>
      </c>
      <c r="AI245" s="67" t="n">
        <v>0</v>
      </c>
      <c r="AJ245" s="140" t="n">
        <v>0</v>
      </c>
      <c r="AK245" s="140" t="inlineStr">
        <is>
          <t>explainability_or_interpretability</t>
        </is>
      </c>
      <c r="AL245" s="67" t="n"/>
      <c r="AM245" s="68" t="inlineStr">
        <is>
          <t>RB</t>
        </is>
      </c>
      <c r="AN245" s="68" t="inlineStr">
        <is>
          <t>Tomado completo desde archivo RB según asignación</t>
        </is>
      </c>
      <c r="AO245" s="68" t="n">
        <v>0</v>
      </c>
      <c r="AP245" s="68" t="n">
        <v>0</v>
      </c>
      <c r="AQ245" s="68" t="n">
        <v>0</v>
      </c>
      <c r="AR245" s="68" t="n">
        <v>0</v>
      </c>
      <c r="AS245" s="68" t="n">
        <v>0</v>
      </c>
      <c r="AT245" s="68" t="n">
        <v>1</v>
      </c>
      <c r="AU245" s="68" t="n">
        <v>0</v>
      </c>
      <c r="AV245" s="68" t="n">
        <v>0</v>
      </c>
      <c r="AW245" s="67" t="inlineStr">
        <is>
          <t>finalized_from_available_evidence</t>
        </is>
      </c>
      <c r="AX245" s="68" t="inlineStr">
        <is>
          <t>0 means no reported evidence in title/abstract/notes/coding; it is not proof of true absence.</t>
        </is>
      </c>
    </row>
    <row r="246" ht="28" customHeight="1">
      <c r="A246" s="138" t="n">
        <v>245</v>
      </c>
      <c r="B246" s="138" t="n">
        <v>266</v>
      </c>
      <c r="C246" s="68" t="inlineStr">
        <is>
          <t>Revisor A</t>
        </is>
      </c>
      <c r="D246" s="68" t="inlineStr">
        <is>
          <t>RA</t>
        </is>
      </c>
      <c r="E246" s="138" t="n">
        <v>2025</v>
      </c>
      <c r="F246" s="68" t="inlineStr">
        <is>
          <t>No especificado</t>
        </is>
      </c>
      <c r="G246" s="68" t="inlineStr">
        <is>
          <t>Machine Learning</t>
        </is>
      </c>
      <c r="H246" s="68" t="inlineStr">
        <is>
          <t>https://doi.org/10.1016/j.envint.2025.109562</t>
        </is>
      </c>
      <c r="I246" s="67" t="inlineStr">
        <is>
          <t>Prenatal exposure to criteria air pollution and traffic-related air toxics and risk of autism spectrum disorder: A population-based cohort study of California births (1990–2018)</t>
        </is>
      </c>
      <c r="J246" s="68"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s="68" t="inlineStr">
        <is>
          <t>Supervised</t>
        </is>
      </c>
      <c r="L246" s="68" t="inlineStr">
        <is>
          <t>Logistic Regression</t>
        </is>
      </c>
      <c r="M246" s="68" t="inlineStr">
        <is>
          <t>Other / Not clear</t>
        </is>
      </c>
      <c r="N246" s="68" t="inlineStr">
        <is>
          <t>Not clear</t>
        </is>
      </c>
      <c r="O246" s="68" t="inlineStr">
        <is>
          <t>High</t>
        </is>
      </c>
      <c r="P246" s="68" t="n">
        <v>0</v>
      </c>
      <c r="Q246" s="68" t="n">
        <v>0</v>
      </c>
      <c r="R246" s="68" t="n">
        <v>0</v>
      </c>
      <c r="S246" s="68" t="n">
        <v>0</v>
      </c>
      <c r="T246" s="68" t="n">
        <v>0</v>
      </c>
      <c r="U246" s="68" t="n">
        <v>0</v>
      </c>
      <c r="V246" s="68" t="n">
        <v>1</v>
      </c>
      <c r="W246" s="68" t="n">
        <v>1</v>
      </c>
      <c r="X246" s="68" t="n">
        <v>0</v>
      </c>
      <c r="Y246" s="68" t="n">
        <v>0</v>
      </c>
      <c r="Z246" s="68" t="n">
        <v>0</v>
      </c>
      <c r="AA246" s="68" t="n">
        <v>0</v>
      </c>
      <c r="AB246" s="140" t="n">
        <v>0</v>
      </c>
      <c r="AC246" s="68" t="n">
        <v>0</v>
      </c>
      <c r="AD246" s="68" t="n">
        <v>0</v>
      </c>
      <c r="AE246" s="68" t="n">
        <v>0</v>
      </c>
      <c r="AF246" s="68" t="n">
        <v>0</v>
      </c>
      <c r="AG246" s="68" t="n">
        <v>1</v>
      </c>
      <c r="AH246" s="68" t="n">
        <v>1</v>
      </c>
      <c r="AI246" s="67" t="inlineStr">
        <is>
          <t>environmental exposure</t>
        </is>
      </c>
      <c r="AJ246" s="140" t="n">
        <v>0</v>
      </c>
      <c r="AK246" s="140" t="inlineStr">
        <is>
          <t>none_reported</t>
        </is>
      </c>
      <c r="AL246" s="67" t="inlineStr">
        <is>
          <t>Algoritmo principal no explícito o fuera del codebook; Confirmar algoritmo principal en full-text</t>
        </is>
      </c>
      <c r="AM246" s="68" t="inlineStr">
        <is>
          <t>RA</t>
        </is>
      </c>
      <c r="AN246" s="68" t="inlineStr">
        <is>
          <t>Tomado completo desde archivo RA según asignación</t>
        </is>
      </c>
      <c r="AO246" s="68" t="n">
        <v>0</v>
      </c>
      <c r="AP246" s="68" t="n">
        <v>0</v>
      </c>
      <c r="AQ246" s="68" t="n">
        <v>0</v>
      </c>
      <c r="AR246" s="68" t="n">
        <v>0</v>
      </c>
      <c r="AS246" s="68" t="n">
        <v>0</v>
      </c>
      <c r="AT246" s="68" t="n">
        <v>0</v>
      </c>
      <c r="AU246" s="68" t="n">
        <v>0</v>
      </c>
      <c r="AV246" s="68" t="n">
        <v>0</v>
      </c>
      <c r="AW246" s="67" t="inlineStr">
        <is>
          <t>finalized_from_available_evidence</t>
        </is>
      </c>
      <c r="AX246" s="68" t="inlineStr">
        <is>
          <t>0 means no reported evidence in title/abstract/notes/coding; it is not proof of true absence.</t>
        </is>
      </c>
    </row>
    <row r="247" ht="28" customHeight="1">
      <c r="A247" s="138" t="n">
        <v>246</v>
      </c>
      <c r="B247" s="138" t="n">
        <v>267</v>
      </c>
      <c r="C247" s="68" t="inlineStr">
        <is>
          <t>Ambos (piloto)</t>
        </is>
      </c>
      <c r="D247" s="68" t="inlineStr">
        <is>
          <t>RA</t>
        </is>
      </c>
      <c r="E247" s="138" t="n">
        <v>2018</v>
      </c>
      <c r="F247" s="68" t="inlineStr">
        <is>
          <t>Texto · NLP</t>
        </is>
      </c>
      <c r="G247" s="68" t="inlineStr">
        <is>
          <t>Machine Learning</t>
        </is>
      </c>
      <c r="H247" s="68" t="inlineStr">
        <is>
          <t>https://doi.org/10.2196/jmir.9496</t>
        </is>
      </c>
      <c r="I247" s="67" t="inlineStr">
        <is>
          <t>Risk assessment for parents who suspect their child has autism spectrum disorder: Machine learning approach</t>
        </is>
      </c>
      <c r="J247" s="68"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s="68" t="inlineStr">
        <is>
          <t>Other / Not clear</t>
        </is>
      </c>
      <c r="L247" s="68" t="inlineStr">
        <is>
          <t>Other / Not clear</t>
        </is>
      </c>
      <c r="M247" s="68" t="inlineStr">
        <is>
          <t>Other / Not clear</t>
        </is>
      </c>
      <c r="N247" s="68" t="inlineStr">
        <is>
          <t>Prescreening</t>
        </is>
      </c>
      <c r="O247" s="68" t="inlineStr">
        <is>
          <t>Medium</t>
        </is>
      </c>
      <c r="P247" s="68" t="n">
        <v>0</v>
      </c>
      <c r="Q247" s="68" t="n">
        <v>0</v>
      </c>
      <c r="R247" s="68" t="n">
        <v>0</v>
      </c>
      <c r="S247" s="68" t="n">
        <v>0</v>
      </c>
      <c r="T247" s="68" t="n">
        <v>1</v>
      </c>
      <c r="U247" s="68" t="n">
        <v>0</v>
      </c>
      <c r="V247" s="68" t="n">
        <v>0</v>
      </c>
      <c r="W247" s="68" t="n">
        <v>1</v>
      </c>
      <c r="X247" s="68" t="n">
        <v>1</v>
      </c>
      <c r="Y247" s="68" t="n">
        <v>0</v>
      </c>
      <c r="Z247" s="68" t="n">
        <v>0</v>
      </c>
      <c r="AA247" s="68" t="n">
        <v>0</v>
      </c>
      <c r="AB247" s="140" t="n">
        <v>1</v>
      </c>
      <c r="AC247" s="68" t="n">
        <v>0</v>
      </c>
      <c r="AD247" s="68" t="n">
        <v>0</v>
      </c>
      <c r="AE247" s="68" t="n">
        <v>0</v>
      </c>
      <c r="AF247" s="68" t="n">
        <v>0</v>
      </c>
      <c r="AG247" s="68" t="n">
        <v>1</v>
      </c>
      <c r="AH247" s="68" t="n">
        <v>1</v>
      </c>
      <c r="AI247" s="67" t="n"/>
      <c r="AJ247" s="140" t="n"/>
      <c r="AK247" s="140" t="inlineStr">
        <is>
          <t>none_reported</t>
        </is>
      </c>
      <c r="AL247" s="67" t="inlineStr">
        <is>
          <t>Algoritmo principal no explícito o fuera del codebook; Confirmar algoritmo principal en full-text</t>
        </is>
      </c>
      <c r="AM247" s="68" t="inlineStr">
        <is>
          <t>RA</t>
        </is>
      </c>
      <c r="AN247" s="68" t="inlineStr">
        <is>
          <t>Tomado completo desde archivo RA según asignación</t>
        </is>
      </c>
      <c r="AO247" s="68" t="n">
        <v>0</v>
      </c>
      <c r="AP247" s="68" t="n">
        <v>0</v>
      </c>
      <c r="AQ247" s="68" t="n">
        <v>0</v>
      </c>
      <c r="AR247" s="68" t="n">
        <v>0</v>
      </c>
      <c r="AS247" s="68" t="n">
        <v>0</v>
      </c>
      <c r="AT247" s="68" t="n">
        <v>0</v>
      </c>
      <c r="AU247" s="68" t="n">
        <v>0</v>
      </c>
      <c r="AV247" s="68" t="n">
        <v>0</v>
      </c>
      <c r="AW247" s="67" t="inlineStr">
        <is>
          <t>finalized_from_available_evidence</t>
        </is>
      </c>
      <c r="AX247" s="68" t="inlineStr">
        <is>
          <t>0 means no reported evidence in title/abstract/notes/coding; it is not proof of true absence.</t>
        </is>
      </c>
    </row>
    <row r="248" ht="28" customHeight="1">
      <c r="A248" s="138" t="n">
        <v>247</v>
      </c>
      <c r="B248" s="138" t="n">
        <v>268</v>
      </c>
      <c r="C248" s="68" t="inlineStr">
        <is>
          <t>Revisor B</t>
        </is>
      </c>
      <c r="D248" s="68" t="n"/>
      <c r="E248" s="138" t="n">
        <v>2024</v>
      </c>
      <c r="F248" s="68" t="inlineStr">
        <is>
          <t>Señales fisiológicas</t>
        </is>
      </c>
      <c r="G248" s="68" t="inlineStr">
        <is>
          <t>Deep Learning</t>
        </is>
      </c>
      <c r="H248" s="68" t="inlineStr">
        <is>
          <t>https://doi.org/10.1007/s42979-023-02564-9</t>
        </is>
      </c>
      <c r="I248" s="67" t="inlineStr">
        <is>
          <t>Robust Low Complexity Framework for Early Diagnosis of Autism Spectrum Disorder Based on Cross Wavelet Transform and Deep Transfer Learning</t>
        </is>
      </c>
      <c r="J248" s="6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s="68" t="inlineStr">
        <is>
          <t>Supervised</t>
        </is>
      </c>
      <c r="L248" s="68" t="inlineStr">
        <is>
          <t>CNN</t>
        </is>
      </c>
      <c r="M248" s="68" t="inlineStr">
        <is>
          <t>Classification (binary/multi-class; incl. ASD vs control)/ multi-class)</t>
        </is>
      </c>
      <c r="N248" s="68" t="inlineStr">
        <is>
          <t>Screening</t>
        </is>
      </c>
      <c r="O248" s="68" t="inlineStr">
        <is>
          <t>high</t>
        </is>
      </c>
      <c r="P248" s="68" t="n">
        <v>1</v>
      </c>
      <c r="Q248" s="68" t="n">
        <v>0</v>
      </c>
      <c r="R248" s="68" t="n">
        <v>0</v>
      </c>
      <c r="S248" s="68" t="n">
        <v>0</v>
      </c>
      <c r="T248" s="68" t="n">
        <v>0</v>
      </c>
      <c r="U248" s="68" t="n">
        <v>0</v>
      </c>
      <c r="V248" s="68" t="n">
        <v>0</v>
      </c>
      <c r="W248" s="68" t="n">
        <v>0</v>
      </c>
      <c r="X248" s="68" t="n">
        <v>0</v>
      </c>
      <c r="Y248" s="68" t="n">
        <v>1</v>
      </c>
      <c r="Z248" s="68" t="n">
        <v>0</v>
      </c>
      <c r="AA248" s="68" t="n">
        <v>0</v>
      </c>
      <c r="AB248" s="140" t="n">
        <v>1</v>
      </c>
      <c r="AC248" s="68" t="n">
        <v>0</v>
      </c>
      <c r="AD248" s="68" t="n">
        <v>0</v>
      </c>
      <c r="AE248" s="68" t="n">
        <v>0</v>
      </c>
      <c r="AF248" s="68" t="n">
        <v>0</v>
      </c>
      <c r="AG248" s="68" t="n">
        <v>0</v>
      </c>
      <c r="AH248" s="68" t="n">
        <v>1</v>
      </c>
      <c r="AI248" s="67" t="n">
        <v>0</v>
      </c>
      <c r="AJ248" s="140" t="n">
        <v>0</v>
      </c>
      <c r="AK248" s="140" t="inlineStr">
        <is>
          <t>internal_validation_only</t>
        </is>
      </c>
      <c r="AL248" s="67" t="n"/>
      <c r="AM248" s="68" t="inlineStr">
        <is>
          <t>RB</t>
        </is>
      </c>
      <c r="AN248" s="68" t="inlineStr">
        <is>
          <t>Tomado completo desde archivo RB según asignación</t>
        </is>
      </c>
      <c r="AO248" s="68" t="n">
        <v>0</v>
      </c>
      <c r="AP248" s="68" t="n">
        <v>0</v>
      </c>
      <c r="AQ248" s="68" t="n">
        <v>0</v>
      </c>
      <c r="AR248" s="68" t="n">
        <v>1</v>
      </c>
      <c r="AS248" s="68" t="n">
        <v>0</v>
      </c>
      <c r="AT248" s="68" t="n">
        <v>0</v>
      </c>
      <c r="AU248" s="68" t="n">
        <v>0</v>
      </c>
      <c r="AV248" s="68" t="n">
        <v>0</v>
      </c>
      <c r="AW248" s="67" t="inlineStr">
        <is>
          <t>finalized_from_available_evidence</t>
        </is>
      </c>
      <c r="AX248" s="68" t="inlineStr">
        <is>
          <t>0 means no reported evidence in title/abstract/notes/coding; it is not proof of true absence.</t>
        </is>
      </c>
    </row>
    <row r="249" ht="28" customHeight="1">
      <c r="A249" s="138" t="n">
        <v>248</v>
      </c>
      <c r="B249" s="138" t="n">
        <v>269</v>
      </c>
      <c r="C249" s="68" t="inlineStr">
        <is>
          <t>Revisor B</t>
        </is>
      </c>
      <c r="D249" s="68" t="n"/>
      <c r="E249" s="138" t="n">
        <v>2020</v>
      </c>
      <c r="F249" s="68" t="inlineStr">
        <is>
          <t>Multimodal</t>
        </is>
      </c>
      <c r="G249" s="68" t="inlineStr">
        <is>
          <t>Deep Learning</t>
        </is>
      </c>
      <c r="H249" s="68" t="inlineStr">
        <is>
          <t>https://doi.org/10.1016/j.media.2020.101662</t>
        </is>
      </c>
      <c r="I249" s="67" t="inlineStr">
        <is>
          <t>Self-weighted adaptive structure learning for ASD diagnosis via multi-template multi-center representation</t>
        </is>
      </c>
      <c r="J249" s="68"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s="68" t="inlineStr">
        <is>
          <t>Supervised</t>
        </is>
      </c>
      <c r="L249" s="68" t="inlineStr">
        <is>
          <t>Other</t>
        </is>
      </c>
      <c r="M249" s="68" t="inlineStr">
        <is>
          <t>Classification (binary/multi-class; incl. ASD vs control)/ multi-class)</t>
        </is>
      </c>
      <c r="N249" s="68" t="inlineStr">
        <is>
          <t>Diagnosis</t>
        </is>
      </c>
      <c r="O249" s="68" t="inlineStr">
        <is>
          <t>medium</t>
        </is>
      </c>
      <c r="P249" s="68" t="n">
        <v>0</v>
      </c>
      <c r="Q249" s="68" t="n">
        <v>0</v>
      </c>
      <c r="R249" s="68" t="n">
        <v>0</v>
      </c>
      <c r="S249" s="68" t="n">
        <v>0</v>
      </c>
      <c r="T249" s="68" t="n">
        <v>0</v>
      </c>
      <c r="U249" s="68" t="n">
        <v>0</v>
      </c>
      <c r="V249" s="68" t="n">
        <v>0</v>
      </c>
      <c r="W249" s="68" t="n">
        <v>0</v>
      </c>
      <c r="X249" s="68" t="n">
        <v>0</v>
      </c>
      <c r="Y249" s="68" t="n">
        <v>0</v>
      </c>
      <c r="Z249" s="68" t="n">
        <v>0</v>
      </c>
      <c r="AA249" s="68" t="n">
        <v>0</v>
      </c>
      <c r="AB249" s="140" t="n">
        <v>1</v>
      </c>
      <c r="AC249" s="68" t="n">
        <v>0</v>
      </c>
      <c r="AD249" s="68" t="n">
        <v>0</v>
      </c>
      <c r="AE249" s="68" t="n">
        <v>1</v>
      </c>
      <c r="AF249" s="68" t="n">
        <v>1</v>
      </c>
      <c r="AG249" s="68" t="n">
        <v>0</v>
      </c>
      <c r="AH249" s="68" t="n">
        <v>0</v>
      </c>
      <c r="AI249" s="67" t="n">
        <v>0</v>
      </c>
      <c r="AJ249" s="140" t="n">
        <v>1</v>
      </c>
      <c r="AK249" s="140" t="inlineStr">
        <is>
          <t>multisource_integration; cross_site_robustness; multisite_dataset_broad</t>
        </is>
      </c>
      <c r="AL249" s="67" t="inlineStr">
        <is>
          <t>el algoritmo principal es SASL-E/SASL, no uno de tu lista</t>
        </is>
      </c>
      <c r="AM249" s="68" t="inlineStr">
        <is>
          <t>RB</t>
        </is>
      </c>
      <c r="AN249" s="68" t="inlineStr">
        <is>
          <t>Tomado completo desde archivo RB según asignación</t>
        </is>
      </c>
      <c r="AO249" s="68" t="n">
        <v>0</v>
      </c>
      <c r="AP249" s="68" t="n">
        <v>1</v>
      </c>
      <c r="AQ249" s="68" t="n">
        <v>1</v>
      </c>
      <c r="AR249" s="68" t="n">
        <v>0</v>
      </c>
      <c r="AS249" s="68" t="n">
        <v>0</v>
      </c>
      <c r="AT249" s="68" t="n">
        <v>0</v>
      </c>
      <c r="AU249" s="68" t="n">
        <v>0</v>
      </c>
      <c r="AV249" s="68" t="n">
        <v>1</v>
      </c>
      <c r="AW249" s="67" t="inlineStr">
        <is>
          <t>finalized_from_available_evidence</t>
        </is>
      </c>
      <c r="AX249" s="68" t="inlineStr">
        <is>
          <t>0 means no reported evidence in title/abstract/notes/coding; it is not proof of true absence.</t>
        </is>
      </c>
    </row>
    <row r="250" ht="28" customHeight="1">
      <c r="A250" s="138" t="n">
        <v>249</v>
      </c>
      <c r="B250" s="138" t="n">
        <v>270</v>
      </c>
      <c r="C250" s="68" t="inlineStr">
        <is>
          <t>Revisor A</t>
        </is>
      </c>
      <c r="D250" s="68" t="inlineStr">
        <is>
          <t>RA</t>
        </is>
      </c>
      <c r="E250" s="138" t="n">
        <v>2020</v>
      </c>
      <c r="F250" s="68" t="inlineStr">
        <is>
          <t>Señales fisiológicas</t>
        </is>
      </c>
      <c r="G250" s="68" t="inlineStr">
        <is>
          <t>Híbrido</t>
        </is>
      </c>
      <c r="H250" s="68" t="inlineStr">
        <is>
          <t>https://doi.org/10.1016/j.medengphy.2020.07.004</t>
        </is>
      </c>
      <c r="I250" s="67" t="inlineStr">
        <is>
          <t>Smart bed based daytime behavior prediction in Children with autism spectrum disorder - A Pilot Study</t>
        </is>
      </c>
      <c r="J250" s="68"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s="68" t="inlineStr">
        <is>
          <t>Supervised</t>
        </is>
      </c>
      <c r="L250" s="68" t="inlineStr">
        <is>
          <t>MLP</t>
        </is>
      </c>
      <c r="M250" s="68" t="inlineStr">
        <is>
          <t>Prediction (time-to-event / prognosis)</t>
        </is>
      </c>
      <c r="N250" s="68" t="inlineStr">
        <is>
          <t>Monitoring/intervention</t>
        </is>
      </c>
      <c r="O250" s="68" t="inlineStr">
        <is>
          <t>High</t>
        </is>
      </c>
      <c r="P250" s="68" t="n">
        <v>0</v>
      </c>
      <c r="Q250" s="68" t="n">
        <v>1</v>
      </c>
      <c r="R250" s="68" t="n">
        <v>0</v>
      </c>
      <c r="S250" s="68" t="n">
        <v>0</v>
      </c>
      <c r="T250" s="68" t="n">
        <v>0</v>
      </c>
      <c r="U250" s="68" t="n">
        <v>0</v>
      </c>
      <c r="V250" s="68" t="n">
        <v>0</v>
      </c>
      <c r="W250" s="68" t="n">
        <v>0</v>
      </c>
      <c r="X250" s="68" t="n">
        <v>0</v>
      </c>
      <c r="Y250" s="68" t="n">
        <v>0</v>
      </c>
      <c r="Z250" s="68" t="n">
        <v>1</v>
      </c>
      <c r="AA250" s="68" t="n">
        <v>1</v>
      </c>
      <c r="AB250" s="140" t="n">
        <v>1</v>
      </c>
      <c r="AC250" s="68" t="n">
        <v>0</v>
      </c>
      <c r="AD250" s="68" t="n">
        <v>0</v>
      </c>
      <c r="AE250" s="68" t="n">
        <v>0</v>
      </c>
      <c r="AF250" s="68" t="n">
        <v>0</v>
      </c>
      <c r="AG250" s="68" t="n">
        <v>1</v>
      </c>
      <c r="AH250" s="68" t="n">
        <v>1</v>
      </c>
      <c r="AI250" s="67" t="inlineStr">
        <is>
          <t>smart bed / BCG</t>
        </is>
      </c>
      <c r="AJ250" s="140" t="n"/>
      <c r="AK250" s="140" t="inlineStr">
        <is>
          <t>none_reported</t>
        </is>
      </c>
      <c r="AL250" s="67" t="inlineStr">
        <is>
          <t>Predice conducta diurna a partir de señales BCG de smart bed; SVM y ANN comparados.</t>
        </is>
      </c>
      <c r="AM250" s="68" t="inlineStr">
        <is>
          <t>RA</t>
        </is>
      </c>
      <c r="AN250" s="68" t="inlineStr">
        <is>
          <t>Tomado completo desde archivo RA según asignación</t>
        </is>
      </c>
      <c r="AO250" s="68" t="n">
        <v>0</v>
      </c>
      <c r="AP250" s="68" t="n">
        <v>0</v>
      </c>
      <c r="AQ250" s="68" t="n">
        <v>0</v>
      </c>
      <c r="AR250" s="68" t="n">
        <v>0</v>
      </c>
      <c r="AS250" s="68" t="n">
        <v>0</v>
      </c>
      <c r="AT250" s="68" t="n">
        <v>0</v>
      </c>
      <c r="AU250" s="68" t="n">
        <v>0</v>
      </c>
      <c r="AV250" s="68" t="n">
        <v>0</v>
      </c>
      <c r="AW250" s="67" t="inlineStr">
        <is>
          <t>finalized_from_available_evidence</t>
        </is>
      </c>
      <c r="AX250" s="68" t="inlineStr">
        <is>
          <t>0 means no reported evidence in title/abstract/notes/coding; it is not proof of true absence.</t>
        </is>
      </c>
    </row>
    <row r="251" ht="28" customHeight="1">
      <c r="A251" s="138" t="n">
        <v>250</v>
      </c>
      <c r="B251" s="138" t="n">
        <v>272</v>
      </c>
      <c r="C251" s="68" t="inlineStr">
        <is>
          <t>Ambos (piloto)</t>
        </is>
      </c>
      <c r="D251" s="68" t="inlineStr">
        <is>
          <t>RA</t>
        </is>
      </c>
      <c r="E251" s="138" t="n">
        <v>2018</v>
      </c>
      <c r="F251" s="68" t="inlineStr">
        <is>
          <t>Multimodal</t>
        </is>
      </c>
      <c r="G251" s="68" t="inlineStr">
        <is>
          <t>Machine Learning</t>
        </is>
      </c>
      <c r="H251" s="68" t="inlineStr">
        <is>
          <t>https://doi.org/10.1016/j.neuroimage.2017.12.044</t>
        </is>
      </c>
      <c r="I251" s="67" t="inlineStr">
        <is>
          <t>Subtyping cognitive profiles in Autism Spectrum Disorder using a Functional Random Forest algorithm</t>
        </is>
      </c>
      <c r="J251" s="68"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s="68" t="inlineStr">
        <is>
          <t>Unsupervised</t>
        </is>
      </c>
      <c r="L251" s="68" t="inlineStr">
        <is>
          <t>Other / Not clear</t>
        </is>
      </c>
      <c r="M251" s="68" t="inlineStr">
        <is>
          <t>Classification (ASD vs control / multi-class)</t>
        </is>
      </c>
      <c r="N251" s="68" t="inlineStr">
        <is>
          <t>Diagnosis</t>
        </is>
      </c>
      <c r="O251" s="68" t="inlineStr">
        <is>
          <t>High</t>
        </is>
      </c>
      <c r="P251" s="68" t="n">
        <v>1</v>
      </c>
      <c r="Q251" s="68" t="n">
        <v>0</v>
      </c>
      <c r="R251" s="68" t="n">
        <v>0</v>
      </c>
      <c r="S251" s="68" t="n">
        <v>0</v>
      </c>
      <c r="T251" s="68" t="n">
        <v>0</v>
      </c>
      <c r="U251" s="68" t="n">
        <v>0</v>
      </c>
      <c r="V251" s="68" t="n">
        <v>0</v>
      </c>
      <c r="W251" s="68" t="n">
        <v>0</v>
      </c>
      <c r="X251" s="68" t="n">
        <v>0</v>
      </c>
      <c r="Y251" s="68" t="n">
        <v>1</v>
      </c>
      <c r="Z251" s="68" t="n">
        <v>0</v>
      </c>
      <c r="AA251" s="68" t="n">
        <v>0</v>
      </c>
      <c r="AB251" s="140" t="n">
        <v>0</v>
      </c>
      <c r="AC251" s="68" t="n">
        <v>0</v>
      </c>
      <c r="AD251" s="68" t="n">
        <v>1</v>
      </c>
      <c r="AE251" s="68" t="n">
        <v>0</v>
      </c>
      <c r="AF251" s="68" t="n">
        <v>1</v>
      </c>
      <c r="AG251" s="68" t="n">
        <v>0</v>
      </c>
      <c r="AH251" s="68" t="n">
        <v>1</v>
      </c>
      <c r="AI251" s="67" t="n"/>
      <c r="AJ251" s="140" t="n"/>
      <c r="AK251" s="140" t="inlineStr">
        <is>
          <t>explainability_or_interpretability; multisource_integration</t>
        </is>
      </c>
      <c r="AL251" s="67" t="inlineStr">
        <is>
          <t>Random forest funcional para matriz de proximidad y posterior detección de comunidades/cognitivos subtipos.</t>
        </is>
      </c>
      <c r="AM251" s="68" t="inlineStr">
        <is>
          <t>RA</t>
        </is>
      </c>
      <c r="AN251" s="68" t="inlineStr">
        <is>
          <t>Tomado completo desde archivo RA según asignación</t>
        </is>
      </c>
      <c r="AO251" s="68" t="n">
        <v>0</v>
      </c>
      <c r="AP251" s="68" t="n">
        <v>0</v>
      </c>
      <c r="AQ251" s="68" t="n">
        <v>0</v>
      </c>
      <c r="AR251" s="68" t="n">
        <v>0</v>
      </c>
      <c r="AS251" s="68" t="n">
        <v>0</v>
      </c>
      <c r="AT251" s="68" t="n">
        <v>0</v>
      </c>
      <c r="AU251" s="68" t="n">
        <v>1</v>
      </c>
      <c r="AV251" s="68" t="n">
        <v>1</v>
      </c>
      <c r="AW251" s="67" t="inlineStr">
        <is>
          <t>finalized_from_available_evidence</t>
        </is>
      </c>
      <c r="AX251" s="68" t="inlineStr">
        <is>
          <t>0 means no reported evidence in title/abstract/notes/coding; it is not proof of true absence.</t>
        </is>
      </c>
    </row>
    <row r="252" ht="28" customHeight="1">
      <c r="A252" s="138" t="n">
        <v>251</v>
      </c>
      <c r="B252" s="138" t="n">
        <v>273</v>
      </c>
      <c r="C252" s="68" t="inlineStr">
        <is>
          <t>Revisor A</t>
        </is>
      </c>
      <c r="D252" s="68" t="inlineStr">
        <is>
          <t>RA</t>
        </is>
      </c>
      <c r="E252" s="138" t="n">
        <v>2021</v>
      </c>
      <c r="F252" s="68" t="inlineStr">
        <is>
          <t>No especificado</t>
        </is>
      </c>
      <c r="G252" s="68" t="inlineStr">
        <is>
          <t>Machine Learning</t>
        </is>
      </c>
      <c r="H252" s="68" t="inlineStr">
        <is>
          <t>https://doi.org/10.1007/978-3-030-86993-9_36</t>
        </is>
      </c>
      <c r="I252" s="67" t="inlineStr">
        <is>
          <t>Towards autism subtype detection through identification of discriminatory factors using machine learning</t>
        </is>
      </c>
      <c r="J252" s="68"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s="68" t="inlineStr">
        <is>
          <t>Supervised</t>
        </is>
      </c>
      <c r="L252" s="68" t="inlineStr">
        <is>
          <t>Clustering (k-means / GMM / ...)</t>
        </is>
      </c>
      <c r="M252" s="68" t="inlineStr">
        <is>
          <t>Clustering / subtyping</t>
        </is>
      </c>
      <c r="N252" s="68" t="inlineStr">
        <is>
          <t>Diagnosis</t>
        </is>
      </c>
      <c r="O252" s="68" t="inlineStr">
        <is>
          <t>High</t>
        </is>
      </c>
      <c r="P252" s="68" t="n">
        <v>0</v>
      </c>
      <c r="Q252" s="68" t="n">
        <v>0</v>
      </c>
      <c r="R252" s="68" t="n">
        <v>0</v>
      </c>
      <c r="S252" s="68" t="n">
        <v>0</v>
      </c>
      <c r="T252" s="68" t="n">
        <v>1</v>
      </c>
      <c r="U252" s="68" t="n">
        <v>0</v>
      </c>
      <c r="V252" s="68" t="n">
        <v>0</v>
      </c>
      <c r="W252" s="68" t="n">
        <v>0</v>
      </c>
      <c r="X252" s="68" t="n">
        <v>0</v>
      </c>
      <c r="Y252" s="68" t="n">
        <v>1</v>
      </c>
      <c r="Z252" s="68" t="n">
        <v>0</v>
      </c>
      <c r="AA252" s="68" t="n">
        <v>0</v>
      </c>
      <c r="AB252" s="140" t="n">
        <v>1</v>
      </c>
      <c r="AC252" s="68" t="n">
        <v>0</v>
      </c>
      <c r="AD252" s="68" t="n">
        <v>1</v>
      </c>
      <c r="AE252" s="68" t="n">
        <v>0</v>
      </c>
      <c r="AF252" s="68" t="n">
        <v>0</v>
      </c>
      <c r="AG252" s="68" t="n">
        <v>0</v>
      </c>
      <c r="AH252" s="68" t="n">
        <v>1</v>
      </c>
      <c r="AI252" s="67" t="n"/>
      <c r="AJ252" s="140" t="n"/>
      <c r="AK252" s="140" t="inlineStr">
        <is>
          <t>explainability_or_interpretability</t>
        </is>
      </c>
      <c r="AL252" s="67" t="inlineStr">
        <is>
          <t>Genera subtipos con k-means a partir de Q-CHAT/AQ-10; clasificadores posteriores son secundarios.</t>
        </is>
      </c>
      <c r="AM252" s="68" t="inlineStr">
        <is>
          <t>RA</t>
        </is>
      </c>
      <c r="AN252" s="68" t="inlineStr">
        <is>
          <t>Tomado completo desde archivo RA según asignación</t>
        </is>
      </c>
      <c r="AO252" s="68" t="n">
        <v>0</v>
      </c>
      <c r="AP252" s="68" t="n">
        <v>0</v>
      </c>
      <c r="AQ252" s="68" t="n">
        <v>0</v>
      </c>
      <c r="AR252" s="68" t="n">
        <v>0</v>
      </c>
      <c r="AS252" s="68" t="n">
        <v>0</v>
      </c>
      <c r="AT252" s="68" t="n">
        <v>1</v>
      </c>
      <c r="AU252" s="68" t="n">
        <v>0</v>
      </c>
      <c r="AV252" s="68" t="n">
        <v>0</v>
      </c>
      <c r="AW252" s="67" t="inlineStr">
        <is>
          <t>finalized_from_available_evidence</t>
        </is>
      </c>
      <c r="AX252" s="68" t="inlineStr">
        <is>
          <t>0 means no reported evidence in title/abstract/notes/coding; it is not proof of true absence.</t>
        </is>
      </c>
    </row>
    <row r="253" ht="28" customHeight="1">
      <c r="A253" s="138" t="n">
        <v>252</v>
      </c>
      <c r="B253" s="138" t="n">
        <v>274</v>
      </c>
      <c r="C253" s="68" t="inlineStr">
        <is>
          <t>Revisor A</t>
        </is>
      </c>
      <c r="D253" s="68" t="inlineStr">
        <is>
          <t>RA</t>
        </is>
      </c>
      <c r="E253" s="138" t="n">
        <v>2022</v>
      </c>
      <c r="F253" s="68" t="inlineStr">
        <is>
          <t>Texto · NLP</t>
        </is>
      </c>
      <c r="G253" s="68" t="inlineStr">
        <is>
          <t>Deep Learning</t>
        </is>
      </c>
      <c r="H253" s="68" t="inlineStr">
        <is>
          <t>https://doi.org/10.3390/s22072528</t>
        </is>
      </c>
      <c r="I253" s="67" t="inlineStr">
        <is>
          <t>‘IoT and AI-Based Application for Automatic Interpretation of the Affective State of Children Diagnosed with Autism</t>
        </is>
      </c>
      <c r="J253" s="68"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s="68" t="inlineStr">
        <is>
          <t>Supervised</t>
        </is>
      </c>
      <c r="L253" s="68" t="inlineStr">
        <is>
          <t>CNN</t>
        </is>
      </c>
      <c r="M253" s="68" t="inlineStr">
        <is>
          <t>Classification (ASD vs control / multi-class)</t>
        </is>
      </c>
      <c r="N253" s="68" t="inlineStr">
        <is>
          <t>Monitoring/intervention</t>
        </is>
      </c>
      <c r="O253" s="68" t="inlineStr">
        <is>
          <t>High</t>
        </is>
      </c>
      <c r="P253" s="68" t="n">
        <v>0</v>
      </c>
      <c r="Q253" s="68" t="n">
        <v>0</v>
      </c>
      <c r="R253" s="68" t="n">
        <v>0</v>
      </c>
      <c r="S253" s="68" t="n">
        <v>0</v>
      </c>
      <c r="T253" s="68" t="n">
        <v>0</v>
      </c>
      <c r="U253" s="68" t="n">
        <v>0</v>
      </c>
      <c r="V253" s="68" t="n">
        <v>1</v>
      </c>
      <c r="W253" s="68" t="n">
        <v>0</v>
      </c>
      <c r="X253" s="68" t="n">
        <v>0</v>
      </c>
      <c r="Y253" s="68" t="n">
        <v>0</v>
      </c>
      <c r="Z253" s="68" t="n">
        <v>0</v>
      </c>
      <c r="AA253" s="68" t="n">
        <v>1</v>
      </c>
      <c r="AB253" s="140" t="n">
        <v>1</v>
      </c>
      <c r="AC253" s="68" t="n">
        <v>0</v>
      </c>
      <c r="AD253" s="68" t="n">
        <v>0</v>
      </c>
      <c r="AE253" s="68" t="n">
        <v>0</v>
      </c>
      <c r="AF253" s="68" t="n">
        <v>0</v>
      </c>
      <c r="AG253" s="68" t="n">
        <v>0</v>
      </c>
      <c r="AH253" s="68" t="n">
        <v>1</v>
      </c>
      <c r="AI253" s="67" t="inlineStr">
        <is>
          <t>IoT / robot app</t>
        </is>
      </c>
      <c r="AJ253" s="140" t="n"/>
      <c r="AK253" s="140" t="inlineStr">
        <is>
          <t>none_reported</t>
        </is>
      </c>
      <c r="AL253" s="67" t="n"/>
      <c r="AM253" s="68" t="inlineStr">
        <is>
          <t>RA</t>
        </is>
      </c>
      <c r="AN253" s="68" t="inlineStr">
        <is>
          <t>Tomado completo desde archivo RA según asignación</t>
        </is>
      </c>
      <c r="AO253" s="68" t="n">
        <v>0</v>
      </c>
      <c r="AP253" s="68" t="n">
        <v>0</v>
      </c>
      <c r="AQ253" s="68" t="n">
        <v>0</v>
      </c>
      <c r="AR253" s="68" t="n">
        <v>0</v>
      </c>
      <c r="AS253" s="68" t="n">
        <v>0</v>
      </c>
      <c r="AT253" s="68" t="n">
        <v>0</v>
      </c>
      <c r="AU253" s="68" t="n">
        <v>0</v>
      </c>
      <c r="AV253" s="68" t="n">
        <v>0</v>
      </c>
      <c r="AW253" s="67" t="inlineStr">
        <is>
          <t>finalized_from_available_evidence</t>
        </is>
      </c>
      <c r="AX253" s="68" t="inlineStr">
        <is>
          <t>0 means no reported evidence in title/abstract/notes/coding; it is not proof of true absence.</t>
        </is>
      </c>
    </row>
    <row r="254" ht="28" customHeight="1">
      <c r="A254" s="138" t="n">
        <v>253</v>
      </c>
      <c r="B254" s="138" t="n">
        <v>275</v>
      </c>
      <c r="C254" s="68" t="inlineStr">
        <is>
          <t>Revisor B</t>
        </is>
      </c>
      <c r="D254" s="68" t="n"/>
      <c r="E254" s="138" t="n">
        <v>2023</v>
      </c>
      <c r="F254" s="68" t="inlineStr">
        <is>
          <t>Señales fisiológicas</t>
        </is>
      </c>
      <c r="G254" s="68" t="inlineStr">
        <is>
          <t>Machine Learning</t>
        </is>
      </c>
      <c r="H254" s="68" t="inlineStr">
        <is>
          <t>https://doi.org/10.1007/s10803-022-05767-w</t>
        </is>
      </c>
      <c r="I254" s="67" t="inlineStr">
        <is>
          <t>A Fusion-Based Machine Learning Approach for Autism Detection in Young Children Using Magnetoencephalography Signals</t>
        </is>
      </c>
      <c r="J254" s="68"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s="68" t="inlineStr">
        <is>
          <t>Supervised</t>
        </is>
      </c>
      <c r="L254" s="68" t="inlineStr">
        <is>
          <t>MLP</t>
        </is>
      </c>
      <c r="M254" s="68" t="inlineStr">
        <is>
          <t>Classification (binary/multi-class; incl. ASD vs control)/ multi-class)</t>
        </is>
      </c>
      <c r="N254" s="68" t="inlineStr">
        <is>
          <t>Diagnosis</t>
        </is>
      </c>
      <c r="O254" s="68" t="inlineStr">
        <is>
          <t>low</t>
        </is>
      </c>
      <c r="P254" s="68" t="n">
        <v>0</v>
      </c>
      <c r="Q254" s="68" t="n">
        <v>0</v>
      </c>
      <c r="R254" s="68" t="n">
        <v>0</v>
      </c>
      <c r="S254" s="68" t="n">
        <v>0</v>
      </c>
      <c r="T254" s="68" t="n">
        <v>0</v>
      </c>
      <c r="U254" s="68" t="n">
        <v>0</v>
      </c>
      <c r="V254" s="68" t="n">
        <v>0</v>
      </c>
      <c r="W254" s="68" t="n">
        <v>0</v>
      </c>
      <c r="X254" s="68" t="n">
        <v>0</v>
      </c>
      <c r="Y254" s="68" t="n">
        <v>0</v>
      </c>
      <c r="Z254" s="68" t="n">
        <v>0</v>
      </c>
      <c r="AA254" s="68" t="n">
        <v>0</v>
      </c>
      <c r="AB254" s="140" t="n">
        <v>1</v>
      </c>
      <c r="AC254" s="68" t="n">
        <v>0</v>
      </c>
      <c r="AD254" s="68" t="n">
        <v>0</v>
      </c>
      <c r="AE254" s="68" t="n">
        <v>0</v>
      </c>
      <c r="AF254" s="68" t="n">
        <v>0</v>
      </c>
      <c r="AG254" s="68" t="n">
        <v>1</v>
      </c>
      <c r="AH254" s="68" t="n">
        <v>0</v>
      </c>
      <c r="AI254" s="67" t="n">
        <v>0</v>
      </c>
      <c r="AJ254" s="140" t="n">
        <v>1</v>
      </c>
      <c r="AK254" s="140" t="inlineStr">
        <is>
          <t>none_reported</t>
        </is>
      </c>
      <c r="AL254" s="67" t="inlineStr">
        <is>
          <t>Aunque el paper enfatiza “young children” y “early markers”, el uso que reporta es clasificación ASD vs TD en una muestra ya diagnosticada; por eso “Diagnosis” es el mapeo más consistente con tus opciones.</t>
        </is>
      </c>
      <c r="AM254" s="68" t="inlineStr">
        <is>
          <t>RB</t>
        </is>
      </c>
      <c r="AN254" s="68" t="inlineStr">
        <is>
          <t>Tomado completo desde archivo RB según asignación</t>
        </is>
      </c>
      <c r="AO254" s="68" t="n">
        <v>0</v>
      </c>
      <c r="AP254" s="68" t="n">
        <v>0</v>
      </c>
      <c r="AQ254" s="68" t="n">
        <v>0</v>
      </c>
      <c r="AR254" s="68" t="n">
        <v>0</v>
      </c>
      <c r="AS254" s="68" t="n">
        <v>0</v>
      </c>
      <c r="AT254" s="68" t="n">
        <v>0</v>
      </c>
      <c r="AU254" s="68" t="n">
        <v>0</v>
      </c>
      <c r="AV254" s="68" t="n">
        <v>0</v>
      </c>
      <c r="AW254" s="67" t="inlineStr">
        <is>
          <t>finalized_from_available_evidence</t>
        </is>
      </c>
      <c r="AX254" s="68" t="inlineStr">
        <is>
          <t>0 means no reported evidence in title/abstract/notes/coding; it is not proof of true absence.</t>
        </is>
      </c>
    </row>
    <row r="255" ht="28" customHeight="1">
      <c r="A255" s="138" t="n">
        <v>254</v>
      </c>
      <c r="B255" s="138" t="n">
        <v>276</v>
      </c>
      <c r="C255" s="68" t="inlineStr">
        <is>
          <t>Revisor A</t>
        </is>
      </c>
      <c r="D255" s="68" t="inlineStr">
        <is>
          <t>RA</t>
        </is>
      </c>
      <c r="E255" s="138" t="n">
        <v>2014</v>
      </c>
      <c r="F255" s="68" t="inlineStr">
        <is>
          <t>Señales fisiológicas</t>
        </is>
      </c>
      <c r="G255" s="68" t="inlineStr">
        <is>
          <t>Deep Learning</t>
        </is>
      </c>
      <c r="H255" s="68" t="inlineStr">
        <is>
          <t>https://doi.org/10.1016/j.eswa.2014.05.011</t>
        </is>
      </c>
      <c r="I255" s="67" t="inlineStr">
        <is>
          <t>A situation-aware system for the detection of motion disorders of patients with Autism Spectrum Disorders</t>
        </is>
      </c>
      <c r="J255" s="68"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s="68" t="inlineStr">
        <is>
          <t>Supervised</t>
        </is>
      </c>
      <c r="L255" s="68" t="inlineStr">
        <is>
          <t>Other / Not clear</t>
        </is>
      </c>
      <c r="M255" s="68" t="inlineStr">
        <is>
          <t>Detection / segmentation</t>
        </is>
      </c>
      <c r="N255" s="68" t="inlineStr">
        <is>
          <t>Monitoring/intervention</t>
        </is>
      </c>
      <c r="O255" s="68" t="inlineStr">
        <is>
          <t>Medium</t>
        </is>
      </c>
      <c r="P255" s="68" t="n">
        <v>0</v>
      </c>
      <c r="Q255" s="68" t="n">
        <v>0</v>
      </c>
      <c r="R255" s="68" t="n">
        <v>0</v>
      </c>
      <c r="S255" s="68" t="n">
        <v>0</v>
      </c>
      <c r="T255" s="68" t="n">
        <v>0</v>
      </c>
      <c r="U255" s="68" t="n">
        <v>0</v>
      </c>
      <c r="V255" s="68" t="n">
        <v>1</v>
      </c>
      <c r="W255" s="68" t="n">
        <v>0</v>
      </c>
      <c r="X255" s="68" t="n">
        <v>0</v>
      </c>
      <c r="Y255" s="68" t="n">
        <v>0</v>
      </c>
      <c r="Z255" s="68" t="n">
        <v>0</v>
      </c>
      <c r="AA255" s="68" t="n">
        <v>1</v>
      </c>
      <c r="AB255" s="140" t="n">
        <v>1</v>
      </c>
      <c r="AC255" s="68" t="n">
        <v>0</v>
      </c>
      <c r="AD255" s="68" t="n">
        <v>0</v>
      </c>
      <c r="AE255" s="68" t="n">
        <v>0</v>
      </c>
      <c r="AF255" s="68" t="n">
        <v>0</v>
      </c>
      <c r="AG255" s="68" t="n">
        <v>1</v>
      </c>
      <c r="AH255" s="68" t="n">
        <v>1</v>
      </c>
      <c r="AI255" s="67" t="inlineStr">
        <is>
          <t>accelerometer</t>
        </is>
      </c>
      <c r="AJ255" s="140" t="n"/>
      <c r="AK255" s="140" t="inlineStr">
        <is>
          <t>none_reported</t>
        </is>
      </c>
      <c r="AL255" s="67" t="inlineStr">
        <is>
          <t>Algoritmo principal no explícito o fuera del codebook; Confirmar algoritmo principal en full-text</t>
        </is>
      </c>
      <c r="AM255" s="68" t="inlineStr">
        <is>
          <t>RA</t>
        </is>
      </c>
      <c r="AN255" s="68" t="inlineStr">
        <is>
          <t>Tomado completo desde archivo RA según asignación</t>
        </is>
      </c>
      <c r="AO255" s="68" t="n">
        <v>0</v>
      </c>
      <c r="AP255" s="68" t="n">
        <v>0</v>
      </c>
      <c r="AQ255" s="68" t="n">
        <v>0</v>
      </c>
      <c r="AR255" s="68" t="n">
        <v>0</v>
      </c>
      <c r="AS255" s="68" t="n">
        <v>0</v>
      </c>
      <c r="AT255" s="68" t="n">
        <v>0</v>
      </c>
      <c r="AU255" s="68" t="n">
        <v>0</v>
      </c>
      <c r="AV255" s="68" t="n">
        <v>0</v>
      </c>
      <c r="AW255" s="67" t="inlineStr">
        <is>
          <t>finalized_from_available_evidence</t>
        </is>
      </c>
      <c r="AX255" s="68" t="inlineStr">
        <is>
          <t>0 means no reported evidence in title/abstract/notes/coding; it is not proof of true absence.</t>
        </is>
      </c>
    </row>
    <row r="256" ht="28" customHeight="1">
      <c r="A256" s="138" t="n">
        <v>255</v>
      </c>
      <c r="B256" s="138" t="n">
        <v>277</v>
      </c>
      <c r="C256" s="68" t="inlineStr">
        <is>
          <t>Revisor A</t>
        </is>
      </c>
      <c r="D256" s="68" t="inlineStr">
        <is>
          <t>RA</t>
        </is>
      </c>
      <c r="E256" s="138" t="n">
        <v>2023</v>
      </c>
      <c r="F256" s="68" t="inlineStr">
        <is>
          <t>Imagen</t>
        </is>
      </c>
      <c r="G256" s="68" t="inlineStr">
        <is>
          <t>Deep Learning</t>
        </is>
      </c>
      <c r="H256" s="68" t="inlineStr">
        <is>
          <t>https://doi.org/10.1093/cercor/bhad125</t>
        </is>
      </c>
      <c r="I256" s="67" t="inlineStr">
        <is>
          <t>Accurate corresponding fiber tract segmentation via FiberGeoMap learner with application to autism</t>
        </is>
      </c>
      <c r="J256" s="68"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s="68" t="inlineStr">
        <is>
          <t>Supervised</t>
        </is>
      </c>
      <c r="L256" s="68" t="inlineStr">
        <is>
          <t>Transformer</t>
        </is>
      </c>
      <c r="M256" s="68" t="inlineStr">
        <is>
          <t>Detection / segmentation</t>
        </is>
      </c>
      <c r="N256" s="68" t="inlineStr">
        <is>
          <t>Diagnosis</t>
        </is>
      </c>
      <c r="O256" s="68" t="inlineStr">
        <is>
          <t>Medium</t>
        </is>
      </c>
      <c r="P256" s="68" t="n">
        <v>1</v>
      </c>
      <c r="Q256" s="68" t="n">
        <v>0</v>
      </c>
      <c r="R256" s="68" t="n">
        <v>0</v>
      </c>
      <c r="S256" s="68" t="n">
        <v>0</v>
      </c>
      <c r="T256" s="68" t="n">
        <v>0</v>
      </c>
      <c r="U256" s="68" t="n">
        <v>0</v>
      </c>
      <c r="V256" s="68" t="n">
        <v>0</v>
      </c>
      <c r="W256" s="68" t="n">
        <v>0</v>
      </c>
      <c r="X256" s="68" t="n">
        <v>0</v>
      </c>
      <c r="Y256" s="68" t="n">
        <v>1</v>
      </c>
      <c r="Z256" s="68" t="n">
        <v>0</v>
      </c>
      <c r="AA256" s="68" t="n">
        <v>0</v>
      </c>
      <c r="AB256" s="140" t="n">
        <v>1</v>
      </c>
      <c r="AC256" s="68" t="n">
        <v>0</v>
      </c>
      <c r="AD256" s="68" t="n">
        <v>0</v>
      </c>
      <c r="AE256" s="68" t="n">
        <v>0</v>
      </c>
      <c r="AF256" s="68" t="n">
        <v>0</v>
      </c>
      <c r="AG256" s="68" t="n">
        <v>1</v>
      </c>
      <c r="AH256" s="68" t="n">
        <v>1</v>
      </c>
      <c r="AI256" s="67" t="n"/>
      <c r="AJ256" s="140" t="n"/>
      <c r="AK256" s="140" t="inlineStr">
        <is>
          <t>none_reported</t>
        </is>
      </c>
      <c r="AL256" s="67" t="inlineStr">
        <is>
          <t>Segmentación de tractos de difusión; algoritmo FiberGeoMap fuera del codebook.</t>
        </is>
      </c>
      <c r="AM256" s="68" t="inlineStr">
        <is>
          <t>RA</t>
        </is>
      </c>
      <c r="AN256" s="68" t="inlineStr">
        <is>
          <t>Tomado completo desde archivo RA según asignación</t>
        </is>
      </c>
      <c r="AO256" s="68" t="n">
        <v>0</v>
      </c>
      <c r="AP256" s="68" t="n">
        <v>0</v>
      </c>
      <c r="AQ256" s="68" t="n">
        <v>0</v>
      </c>
      <c r="AR256" s="68" t="n">
        <v>0</v>
      </c>
      <c r="AS256" s="68" t="n">
        <v>0</v>
      </c>
      <c r="AT256" s="68" t="n">
        <v>0</v>
      </c>
      <c r="AU256" s="68" t="n">
        <v>0</v>
      </c>
      <c r="AV256" s="68" t="n">
        <v>0</v>
      </c>
      <c r="AW256" s="67" t="inlineStr">
        <is>
          <t>finalized_from_available_evidence</t>
        </is>
      </c>
      <c r="AX256" s="68" t="inlineStr">
        <is>
          <t>0 means no reported evidence in title/abstract/notes/coding; it is not proof of true absence.</t>
        </is>
      </c>
    </row>
    <row r="257" ht="28" customHeight="1">
      <c r="A257" s="138" t="n">
        <v>256</v>
      </c>
      <c r="B257" s="138" t="n">
        <v>278</v>
      </c>
      <c r="C257" s="68" t="inlineStr">
        <is>
          <t>Revisor A</t>
        </is>
      </c>
      <c r="D257" s="68" t="inlineStr">
        <is>
          <t>RA</t>
        </is>
      </c>
      <c r="E257" s="138" t="n">
        <v>2017</v>
      </c>
      <c r="F257" s="68" t="inlineStr">
        <is>
          <t>Imagen</t>
        </is>
      </c>
      <c r="G257" s="68" t="inlineStr">
        <is>
          <t>Machine Learning</t>
        </is>
      </c>
      <c r="H257" s="68" t="inlineStr">
        <is>
          <t>https://doi.org/10.1186/S12911-017-0564-8</t>
        </is>
      </c>
      <c r="I257" s="67" t="inlineStr">
        <is>
          <t>Autism risk classification using placental chorionic surface vascular network features</t>
        </is>
      </c>
      <c r="J257" s="68"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s="68" t="inlineStr">
        <is>
          <t>Supervised</t>
        </is>
      </c>
      <c r="L257" s="68" t="inlineStr">
        <is>
          <t>Random Forest</t>
        </is>
      </c>
      <c r="M257" s="68" t="inlineStr">
        <is>
          <t>Classification (ASD vs control / multi-class)</t>
        </is>
      </c>
      <c r="N257" s="68" t="inlineStr">
        <is>
          <t>Prescreening</t>
        </is>
      </c>
      <c r="O257" s="68" t="inlineStr">
        <is>
          <t>High</t>
        </is>
      </c>
      <c r="P257" s="68" t="n">
        <v>0</v>
      </c>
      <c r="Q257" s="68" t="n">
        <v>0</v>
      </c>
      <c r="R257" s="68" t="n">
        <v>0</v>
      </c>
      <c r="S257" s="68" t="n">
        <v>0</v>
      </c>
      <c r="T257" s="68" t="n">
        <v>0</v>
      </c>
      <c r="U257" s="68" t="n">
        <v>1</v>
      </c>
      <c r="V257" s="68" t="n">
        <v>0</v>
      </c>
      <c r="W257" s="68" t="n">
        <v>1</v>
      </c>
      <c r="X257" s="68" t="n">
        <v>0</v>
      </c>
      <c r="Y257" s="68" t="n">
        <v>0</v>
      </c>
      <c r="Z257" s="68" t="n">
        <v>0</v>
      </c>
      <c r="AA257" s="68" t="n">
        <v>0</v>
      </c>
      <c r="AB257" s="140" t="n">
        <v>1</v>
      </c>
      <c r="AC257" s="68" t="n">
        <v>0</v>
      </c>
      <c r="AD257" s="68" t="n">
        <v>0</v>
      </c>
      <c r="AE257" s="68" t="n">
        <v>0</v>
      </c>
      <c r="AF257" s="68" t="n">
        <v>0</v>
      </c>
      <c r="AG257" s="68" t="n">
        <v>0</v>
      </c>
      <c r="AH257" s="68" t="n">
        <v>1</v>
      </c>
      <c r="AI257" s="67" t="n"/>
      <c r="AJ257" s="140" t="n"/>
      <c r="AK257" s="140" t="inlineStr">
        <is>
          <t>internal_validation_only</t>
        </is>
      </c>
      <c r="AL257" s="67" t="n"/>
      <c r="AM257" s="68" t="inlineStr">
        <is>
          <t>RA</t>
        </is>
      </c>
      <c r="AN257" s="68" t="inlineStr">
        <is>
          <t>Tomado completo desde archivo RA según asignación</t>
        </is>
      </c>
      <c r="AO257" s="68" t="n">
        <v>0</v>
      </c>
      <c r="AP257" s="68" t="n">
        <v>0</v>
      </c>
      <c r="AQ257" s="68" t="n">
        <v>0</v>
      </c>
      <c r="AR257" s="68" t="n">
        <v>1</v>
      </c>
      <c r="AS257" s="68" t="n">
        <v>0</v>
      </c>
      <c r="AT257" s="68" t="n">
        <v>0</v>
      </c>
      <c r="AU257" s="68" t="n">
        <v>0</v>
      </c>
      <c r="AV257" s="68" t="n">
        <v>0</v>
      </c>
      <c r="AW257" s="67" t="inlineStr">
        <is>
          <t>finalized_from_available_evidence</t>
        </is>
      </c>
      <c r="AX257" s="68" t="inlineStr">
        <is>
          <t>0 means no reported evidence in title/abstract/notes/coding; it is not proof of true absence.</t>
        </is>
      </c>
    </row>
    <row r="258" ht="28" customHeight="1">
      <c r="A258" s="138" t="n">
        <v>257</v>
      </c>
      <c r="B258" s="138" t="n">
        <v>279</v>
      </c>
      <c r="C258" s="68" t="inlineStr">
        <is>
          <t>Revisor A</t>
        </is>
      </c>
      <c r="D258" s="68" t="inlineStr">
        <is>
          <t>RA</t>
        </is>
      </c>
      <c r="E258" s="138" t="n">
        <v>2022</v>
      </c>
      <c r="F258" s="68" t="inlineStr">
        <is>
          <t>No especificado</t>
        </is>
      </c>
      <c r="G258" s="68" t="inlineStr">
        <is>
          <t>Machine Learning</t>
        </is>
      </c>
      <c r="H258" s="68" t="inlineStr">
        <is>
          <t>https://doi.org/10.1002/CPE.6498</t>
        </is>
      </c>
      <c r="I258" s="67" t="inlineStr">
        <is>
          <t>Autism spectrum disorder detection using sequential minimal optimization-support vector machine hybrid classifier according to history of jaundice and family autism in children</t>
        </is>
      </c>
      <c r="J258" s="6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s="68" t="inlineStr">
        <is>
          <t>Supervised</t>
        </is>
      </c>
      <c r="L258" s="68" t="inlineStr">
        <is>
          <t>SVM</t>
        </is>
      </c>
      <c r="M258" s="68" t="inlineStr">
        <is>
          <t>Classification (ASD vs control / multi-class)</t>
        </is>
      </c>
      <c r="N258" s="68" t="inlineStr">
        <is>
          <t>Diagnosis</t>
        </is>
      </c>
      <c r="O258" s="68" t="inlineStr">
        <is>
          <t>High</t>
        </is>
      </c>
      <c r="P258" s="68" t="n">
        <v>0</v>
      </c>
      <c r="Q258" s="68" t="n">
        <v>0</v>
      </c>
      <c r="R258" s="68" t="n">
        <v>0</v>
      </c>
      <c r="S258" s="68" t="n">
        <v>0</v>
      </c>
      <c r="T258" s="68" t="n">
        <v>1</v>
      </c>
      <c r="U258" s="68" t="n">
        <v>0</v>
      </c>
      <c r="V258" s="68" t="n">
        <v>0</v>
      </c>
      <c r="W258" s="68" t="n">
        <v>0</v>
      </c>
      <c r="X258" s="68" t="n">
        <v>0</v>
      </c>
      <c r="Y258" s="68" t="n">
        <v>1</v>
      </c>
      <c r="Z258" s="68" t="n">
        <v>0</v>
      </c>
      <c r="AA258" s="68" t="n">
        <v>0</v>
      </c>
      <c r="AB258" s="140" t="n">
        <v>1</v>
      </c>
      <c r="AC258" s="68" t="n">
        <v>0</v>
      </c>
      <c r="AD258" s="68" t="n">
        <v>0</v>
      </c>
      <c r="AE258" s="68" t="n">
        <v>0</v>
      </c>
      <c r="AF258" s="68" t="n">
        <v>0</v>
      </c>
      <c r="AG258" s="68" t="n">
        <v>0</v>
      </c>
      <c r="AH258" s="68" t="n">
        <v>1</v>
      </c>
      <c r="AI258" s="67" t="n"/>
      <c r="AJ258" s="140" t="n"/>
      <c r="AK258" s="140" t="inlineStr">
        <is>
          <t>internal_validation_only</t>
        </is>
      </c>
      <c r="AL258" s="67" t="n"/>
      <c r="AM258" s="68" t="inlineStr">
        <is>
          <t>RA</t>
        </is>
      </c>
      <c r="AN258" s="68" t="inlineStr">
        <is>
          <t>Tomado completo desde archivo RA según asignación</t>
        </is>
      </c>
      <c r="AO258" s="68" t="n">
        <v>0</v>
      </c>
      <c r="AP258" s="68" t="n">
        <v>0</v>
      </c>
      <c r="AQ258" s="68" t="n">
        <v>0</v>
      </c>
      <c r="AR258" s="68" t="n">
        <v>1</v>
      </c>
      <c r="AS258" s="68" t="n">
        <v>0</v>
      </c>
      <c r="AT258" s="68" t="n">
        <v>0</v>
      </c>
      <c r="AU258" s="68" t="n">
        <v>0</v>
      </c>
      <c r="AV258" s="68" t="n">
        <v>0</v>
      </c>
      <c r="AW258" s="67" t="inlineStr">
        <is>
          <t>finalized_from_available_evidence</t>
        </is>
      </c>
      <c r="AX258" s="68" t="inlineStr">
        <is>
          <t>0 means no reported evidence in title/abstract/notes/coding; it is not proof of true absence.</t>
        </is>
      </c>
    </row>
    <row r="259" ht="28" customHeight="1">
      <c r="A259" s="138" t="n">
        <v>258</v>
      </c>
      <c r="B259" s="138" t="n">
        <v>280</v>
      </c>
      <c r="C259" s="68" t="inlineStr">
        <is>
          <t>Revisor A</t>
        </is>
      </c>
      <c r="D259" s="68" t="inlineStr">
        <is>
          <t>RA</t>
        </is>
      </c>
      <c r="E259" s="138" t="n">
        <v>2023</v>
      </c>
      <c r="F259" s="68" t="inlineStr">
        <is>
          <t>Multimodal</t>
        </is>
      </c>
      <c r="G259" s="68" t="inlineStr">
        <is>
          <t>Deep Learning</t>
        </is>
      </c>
      <c r="H259" s="68" t="inlineStr">
        <is>
          <t>https://doi.org/10.1016/j.jneumeth.2023.109901</t>
        </is>
      </c>
      <c r="I259" s="67" t="inlineStr">
        <is>
          <t>Classification of autism based on short-term spontaneous hemodynamic fluctuations using an adaptive graph neural network</t>
        </is>
      </c>
      <c r="J259" s="68"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s="68" t="inlineStr">
        <is>
          <t>Supervised</t>
        </is>
      </c>
      <c r="L259" s="68" t="inlineStr">
        <is>
          <t>Other / Not clear</t>
        </is>
      </c>
      <c r="M259" s="68" t="inlineStr">
        <is>
          <t>Classification (ASD vs control / multi-class)</t>
        </is>
      </c>
      <c r="N259" s="68" t="inlineStr">
        <is>
          <t>Diagnosis</t>
        </is>
      </c>
      <c r="O259" s="68" t="inlineStr">
        <is>
          <t>High</t>
        </is>
      </c>
      <c r="P259" s="68" t="n">
        <v>0</v>
      </c>
      <c r="Q259" s="68" t="n">
        <v>1</v>
      </c>
      <c r="R259" s="68" t="n">
        <v>0</v>
      </c>
      <c r="S259" s="68" t="n">
        <v>0</v>
      </c>
      <c r="T259" s="68" t="n">
        <v>0</v>
      </c>
      <c r="U259" s="68" t="n">
        <v>0</v>
      </c>
      <c r="V259" s="68" t="n">
        <v>0</v>
      </c>
      <c r="W259" s="68" t="n">
        <v>0</v>
      </c>
      <c r="X259" s="68" t="n">
        <v>0</v>
      </c>
      <c r="Y259" s="68" t="n">
        <v>1</v>
      </c>
      <c r="Z259" s="68" t="n">
        <v>0</v>
      </c>
      <c r="AA259" s="68" t="n">
        <v>0</v>
      </c>
      <c r="AB259" s="140" t="n">
        <v>1</v>
      </c>
      <c r="AC259" s="68" t="n">
        <v>0</v>
      </c>
      <c r="AD259" s="68" t="n">
        <v>0</v>
      </c>
      <c r="AE259" s="68" t="n">
        <v>0</v>
      </c>
      <c r="AF259" s="68" t="n">
        <v>1</v>
      </c>
      <c r="AG259" s="68" t="n">
        <v>1</v>
      </c>
      <c r="AH259" s="68" t="n">
        <v>1</v>
      </c>
      <c r="AI259" s="67" t="n"/>
      <c r="AJ259" s="140" t="n"/>
      <c r="AK259" s="140" t="inlineStr">
        <is>
          <t>multisource_integration</t>
        </is>
      </c>
      <c r="AL259" s="67" t="inlineStr">
        <is>
          <t>Algoritmo principal no explícito o fuera del codebook; Confirmar algoritmo principal en full-text; Se comparan varios modelos; se eligió el principal/mejor reportado</t>
        </is>
      </c>
      <c r="AM259" s="68" t="inlineStr">
        <is>
          <t>RA</t>
        </is>
      </c>
      <c r="AN259" s="68" t="inlineStr">
        <is>
          <t>Tomado completo desde archivo RA según asignación</t>
        </is>
      </c>
      <c r="AO259" s="68" t="n">
        <v>0</v>
      </c>
      <c r="AP259" s="68" t="n">
        <v>0</v>
      </c>
      <c r="AQ259" s="68" t="n">
        <v>0</v>
      </c>
      <c r="AR259" s="68" t="n">
        <v>0</v>
      </c>
      <c r="AS259" s="68" t="n">
        <v>0</v>
      </c>
      <c r="AT259" s="68" t="n">
        <v>0</v>
      </c>
      <c r="AU259" s="68" t="n">
        <v>0</v>
      </c>
      <c r="AV259" s="68" t="n">
        <v>1</v>
      </c>
      <c r="AW259" s="67" t="inlineStr">
        <is>
          <t>finalized_from_available_evidence</t>
        </is>
      </c>
      <c r="AX259" s="68" t="inlineStr">
        <is>
          <t>0 means no reported evidence in title/abstract/notes/coding; it is not proof of true absence.</t>
        </is>
      </c>
    </row>
    <row r="260" ht="28" customHeight="1">
      <c r="A260" s="138" t="n">
        <v>259</v>
      </c>
      <c r="B260" s="138" t="n">
        <v>281</v>
      </c>
      <c r="C260" s="68" t="inlineStr">
        <is>
          <t>Revisor A</t>
        </is>
      </c>
      <c r="D260" s="68" t="inlineStr">
        <is>
          <t>RA</t>
        </is>
      </c>
      <c r="E260" s="138" t="n">
        <v>2022</v>
      </c>
      <c r="F260" s="68" t="inlineStr">
        <is>
          <t>Imagen</t>
        </is>
      </c>
      <c r="G260" s="68" t="inlineStr">
        <is>
          <t>Deep Learning</t>
        </is>
      </c>
      <c r="H260" s="68" t="inlineStr">
        <is>
          <t>https://doi.org/10.3390/ijerph191912857</t>
        </is>
      </c>
      <c r="I260" s="67" t="inlineStr">
        <is>
          <t>Deep Mobile Linguistic Therapy for Patients with ASD</t>
        </is>
      </c>
      <c r="J260" s="68"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s="68" t="inlineStr">
        <is>
          <t>Supervised</t>
        </is>
      </c>
      <c r="L260" s="68" t="inlineStr">
        <is>
          <t>Other / Not clear</t>
        </is>
      </c>
      <c r="M260" s="68" t="inlineStr">
        <is>
          <t>Other / Not clear</t>
        </is>
      </c>
      <c r="N260" s="68" t="inlineStr">
        <is>
          <t>Monitoring/intervention</t>
        </is>
      </c>
      <c r="O260" s="68" t="inlineStr">
        <is>
          <t>Medium</t>
        </is>
      </c>
      <c r="P260" s="68" t="n">
        <v>0</v>
      </c>
      <c r="Q260" s="68" t="n">
        <v>0</v>
      </c>
      <c r="R260" s="68" t="n">
        <v>0</v>
      </c>
      <c r="S260" s="68" t="n">
        <v>0</v>
      </c>
      <c r="T260" s="68" t="n">
        <v>0</v>
      </c>
      <c r="U260" s="68" t="n">
        <v>0</v>
      </c>
      <c r="V260" s="68" t="n">
        <v>1</v>
      </c>
      <c r="W260" s="68" t="n">
        <v>0</v>
      </c>
      <c r="X260" s="68" t="n">
        <v>0</v>
      </c>
      <c r="Y260" s="68" t="n">
        <v>0</v>
      </c>
      <c r="Z260" s="68" t="n">
        <v>0</v>
      </c>
      <c r="AA260" s="68" t="n">
        <v>1</v>
      </c>
      <c r="AB260" s="140" t="n">
        <v>1</v>
      </c>
      <c r="AC260" s="68" t="n">
        <v>0</v>
      </c>
      <c r="AD260" s="68" t="n">
        <v>0</v>
      </c>
      <c r="AE260" s="68" t="n">
        <v>0</v>
      </c>
      <c r="AF260" s="68" t="n">
        <v>0</v>
      </c>
      <c r="AG260" s="68" t="n">
        <v>1</v>
      </c>
      <c r="AH260" s="68" t="n">
        <v>1</v>
      </c>
      <c r="AI260" s="67" t="inlineStr">
        <is>
          <t>text / NLP</t>
        </is>
      </c>
      <c r="AJ260" s="140" t="n"/>
      <c r="AK260" s="140" t="inlineStr">
        <is>
          <t>none_reported</t>
        </is>
      </c>
      <c r="AL260" s="67" t="inlineStr">
        <is>
          <t>Sistema de terapia lingüística móvil; no corresponde a una tarea diagnóstica clásica.</t>
        </is>
      </c>
      <c r="AM260" s="68" t="inlineStr">
        <is>
          <t>RA</t>
        </is>
      </c>
      <c r="AN260" s="68" t="inlineStr">
        <is>
          <t>Tomado completo desde archivo RA según asignación</t>
        </is>
      </c>
      <c r="AO260" s="68" t="n">
        <v>0</v>
      </c>
      <c r="AP260" s="68" t="n">
        <v>0</v>
      </c>
      <c r="AQ260" s="68" t="n">
        <v>0</v>
      </c>
      <c r="AR260" s="68" t="n">
        <v>0</v>
      </c>
      <c r="AS260" s="68" t="n">
        <v>0</v>
      </c>
      <c r="AT260" s="68" t="n">
        <v>0</v>
      </c>
      <c r="AU260" s="68" t="n">
        <v>0</v>
      </c>
      <c r="AV260" s="68" t="n">
        <v>0</v>
      </c>
      <c r="AW260" s="67" t="inlineStr">
        <is>
          <t>finalized_from_available_evidence</t>
        </is>
      </c>
      <c r="AX260" s="68" t="inlineStr">
        <is>
          <t>0 means no reported evidence in title/abstract/notes/coding; it is not proof of true absence.</t>
        </is>
      </c>
    </row>
    <row r="261" ht="28" customHeight="1">
      <c r="A261" s="138" t="n">
        <v>260</v>
      </c>
      <c r="B261" s="138" t="n">
        <v>282</v>
      </c>
      <c r="C261" s="68" t="inlineStr">
        <is>
          <t>Revisor A</t>
        </is>
      </c>
      <c r="D261" s="68" t="inlineStr">
        <is>
          <t>RA</t>
        </is>
      </c>
      <c r="E261" s="138" t="n">
        <v>2023</v>
      </c>
      <c r="F261" s="68" t="inlineStr">
        <is>
          <t>Biological/omics</t>
        </is>
      </c>
      <c r="G261" s="68" t="inlineStr">
        <is>
          <t>Híbrido</t>
        </is>
      </c>
      <c r="H261" s="68" t="inlineStr">
        <is>
          <t>https://doi.org/10.1186/s12859-023-05378-x</t>
        </is>
      </c>
      <c r="I261" s="67" t="inlineStr">
        <is>
          <t>DeepASDPred: a CNN-LSTM-based deep learning method for Autism spectrum disorders risk RNA identification</t>
        </is>
      </c>
      <c r="J261" s="68"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s="68" t="inlineStr">
        <is>
          <t>Supervised</t>
        </is>
      </c>
      <c r="L261" s="68" t="inlineStr">
        <is>
          <t>CNN-LSTM with attention</t>
        </is>
      </c>
      <c r="M261" s="68" t="inlineStr">
        <is>
          <t>ASD-risk RNA/gene identification</t>
        </is>
      </c>
      <c r="N261" s="68" t="inlineStr">
        <is>
          <t>Not specified</t>
        </is>
      </c>
      <c r="O261" s="68" t="inlineStr">
        <is>
          <t>High</t>
        </is>
      </c>
      <c r="P261" s="68" t="n">
        <v>0</v>
      </c>
      <c r="Q261" s="68" t="n">
        <v>0</v>
      </c>
      <c r="R261" s="68" t="n">
        <v>0</v>
      </c>
      <c r="S261" s="68" t="n">
        <v>0</v>
      </c>
      <c r="T261" s="68" t="n">
        <v>0</v>
      </c>
      <c r="U261" s="68" t="n">
        <v>1</v>
      </c>
      <c r="V261" s="68" t="n">
        <v>0</v>
      </c>
      <c r="W261" s="68" t="n">
        <v>0</v>
      </c>
      <c r="X261" s="68" t="n">
        <v>0</v>
      </c>
      <c r="Y261" s="68" t="n">
        <v>0</v>
      </c>
      <c r="Z261" s="68" t="n">
        <v>0</v>
      </c>
      <c r="AA261" s="68" t="n">
        <v>0</v>
      </c>
      <c r="AB261" s="140" t="n">
        <v>0</v>
      </c>
      <c r="AC261" s="68" t="n">
        <v>0</v>
      </c>
      <c r="AD261" s="68" t="n">
        <v>0</v>
      </c>
      <c r="AE261" s="68" t="n">
        <v>0</v>
      </c>
      <c r="AF261" s="68" t="n">
        <v>0</v>
      </c>
      <c r="AG261" s="68" t="n">
        <v>0</v>
      </c>
      <c r="AH261" s="68" t="n">
        <v>1</v>
      </c>
      <c r="AI261" s="67" t="n"/>
      <c r="AJ261" s="140" t="n"/>
      <c r="AK261" s="140" t="inlineStr">
        <is>
          <t>internal_validation_only</t>
        </is>
      </c>
      <c r="AL261" s="67" t="inlineStr">
        <is>
          <t>Recodificado desde texto completo: secuencia de RNA y expresión génica; identificación etiológica de RNA/genes de riesgo, no prescreening clínico.</t>
        </is>
      </c>
      <c r="AM261" s="68" t="inlineStr">
        <is>
          <t>RA</t>
        </is>
      </c>
      <c r="AN261" s="68" t="inlineStr">
        <is>
          <t>Tomado completo desde archivo RA según asignación</t>
        </is>
      </c>
      <c r="AO261" s="68" t="n">
        <v>0</v>
      </c>
      <c r="AP261" s="68" t="n">
        <v>0</v>
      </c>
      <c r="AQ261" s="68" t="n">
        <v>0</v>
      </c>
      <c r="AR261" s="68" t="n">
        <v>1</v>
      </c>
      <c r="AS261" s="68" t="n">
        <v>0</v>
      </c>
      <c r="AT261" s="68" t="n">
        <v>0</v>
      </c>
      <c r="AU261" s="68" t="n">
        <v>0</v>
      </c>
      <c r="AV261" s="68" t="n">
        <v>0</v>
      </c>
      <c r="AW261" s="67" t="inlineStr">
        <is>
          <t>finalized_from_available_evidence</t>
        </is>
      </c>
      <c r="AX261" s="68" t="inlineStr">
        <is>
          <t>0 means no reported evidence in title/abstract/notes/coding; it is not proof of true absence.</t>
        </is>
      </c>
    </row>
    <row r="262" ht="28" customHeight="1">
      <c r="A262" s="138" t="n">
        <v>261</v>
      </c>
      <c r="B262" s="138" t="n">
        <v>283</v>
      </c>
      <c r="C262" s="68" t="inlineStr">
        <is>
          <t>Revisor B</t>
        </is>
      </c>
      <c r="D262" s="68" t="n"/>
      <c r="E262" s="138" t="n">
        <v>2022</v>
      </c>
      <c r="F262" s="68" t="inlineStr">
        <is>
          <t>No especificado</t>
        </is>
      </c>
      <c r="G262" s="68" t="inlineStr">
        <is>
          <t>Deep Learning</t>
        </is>
      </c>
      <c r="H262" s="68" t="inlineStr">
        <is>
          <t>https://doi.org/10.1155/2022/8134018</t>
        </is>
      </c>
      <c r="I262" s="67" t="inlineStr">
        <is>
          <t>Employing Machine Learning-Based Predictive Analytical Approaches to Classify Autism Spectrum Disorder Types</t>
        </is>
      </c>
      <c r="J262" s="68"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s="68" t="inlineStr">
        <is>
          <t>Supervised</t>
        </is>
      </c>
      <c r="L262" s="68" t="inlineStr">
        <is>
          <t>MLP</t>
        </is>
      </c>
      <c r="M262" s="68" t="inlineStr">
        <is>
          <t>Classification (binary/multi-class; incl. ASD vs control)/ multi-class)</t>
        </is>
      </c>
      <c r="N262" s="68" t="inlineStr">
        <is>
          <t>Diagnosis</t>
        </is>
      </c>
      <c r="O262" s="68" t="inlineStr">
        <is>
          <t>high</t>
        </is>
      </c>
      <c r="P262" s="68" t="n">
        <v>1</v>
      </c>
      <c r="Q262" s="68" t="n">
        <v>0</v>
      </c>
      <c r="R262" s="68" t="n">
        <v>0</v>
      </c>
      <c r="S262" s="68" t="n">
        <v>0</v>
      </c>
      <c r="T262" s="68" t="n">
        <v>0</v>
      </c>
      <c r="U262" s="68" t="n">
        <v>0</v>
      </c>
      <c r="V262" s="68" t="n">
        <v>0</v>
      </c>
      <c r="W262" s="68" t="n">
        <v>0</v>
      </c>
      <c r="X262" s="68" t="n">
        <v>0</v>
      </c>
      <c r="Y262" s="68" t="n">
        <v>0</v>
      </c>
      <c r="Z262" s="68" t="n">
        <v>1</v>
      </c>
      <c r="AA262" s="68" t="n">
        <v>0</v>
      </c>
      <c r="AB262" s="140" t="n">
        <v>1</v>
      </c>
      <c r="AC262" s="68" t="n">
        <v>0</v>
      </c>
      <c r="AD262" s="68" t="n">
        <v>0</v>
      </c>
      <c r="AE262" s="68" t="n">
        <v>0</v>
      </c>
      <c r="AF262" s="68" t="n">
        <v>0</v>
      </c>
      <c r="AG262" s="68" t="n">
        <v>0</v>
      </c>
      <c r="AH262" s="68" t="n">
        <v>1</v>
      </c>
      <c r="AI262" s="67" t="n">
        <v>0</v>
      </c>
      <c r="AJ262" s="140" t="n">
        <v>0</v>
      </c>
      <c r="AK262" s="140" t="inlineStr">
        <is>
          <t>none_reported</t>
        </is>
      </c>
      <c r="AL262" s="67" t="inlineStr">
        <is>
          <t xml:space="preserve">No es “ASD vs TD” puro; es clasificación de severidad (incluye “No ASD” + Levels 1–3). Si tu análisis separa “diagnosis binaria” vs “severity”, aquí conviene anotarlo. </t>
        </is>
      </c>
      <c r="AM262" s="68" t="inlineStr">
        <is>
          <t>RB</t>
        </is>
      </c>
      <c r="AN262" s="68" t="inlineStr">
        <is>
          <t>Tomado completo desde archivo RB según asignación</t>
        </is>
      </c>
      <c r="AO262" s="68" t="n">
        <v>0</v>
      </c>
      <c r="AP262" s="68" t="n">
        <v>0</v>
      </c>
      <c r="AQ262" s="68" t="n">
        <v>0</v>
      </c>
      <c r="AR262" s="68" t="n">
        <v>0</v>
      </c>
      <c r="AS262" s="68" t="n">
        <v>0</v>
      </c>
      <c r="AT262" s="68" t="n">
        <v>0</v>
      </c>
      <c r="AU262" s="68" t="n">
        <v>0</v>
      </c>
      <c r="AV262" s="68" t="n">
        <v>0</v>
      </c>
      <c r="AW262" s="67" t="inlineStr">
        <is>
          <t>finalized_from_available_evidence</t>
        </is>
      </c>
      <c r="AX262" s="68" t="inlineStr">
        <is>
          <t>0 means no reported evidence in title/abstract/notes/coding; it is not proof of true absence.</t>
        </is>
      </c>
    </row>
    <row r="263" ht="28" customHeight="1">
      <c r="A263" s="138" t="n">
        <v>262</v>
      </c>
      <c r="B263" s="138" t="n">
        <v>284</v>
      </c>
      <c r="C263" s="68" t="inlineStr">
        <is>
          <t>Revisor B</t>
        </is>
      </c>
      <c r="D263" s="68" t="n"/>
      <c r="E263" s="138" t="n">
        <v>2019</v>
      </c>
      <c r="F263" s="68" t="inlineStr">
        <is>
          <t>Imagen</t>
        </is>
      </c>
      <c r="G263" s="68" t="inlineStr">
        <is>
          <t>Híbrido</t>
        </is>
      </c>
      <c r="H263" s="68" t="inlineStr">
        <is>
          <t>https://doi.org/10.1016/j.procs.2020.01.098</t>
        </is>
      </c>
      <c r="I263" s="67" t="inlineStr">
        <is>
          <t>Exploration of Autism Spectrum Disorder using Classification Algorithms</t>
        </is>
      </c>
      <c r="J263" s="68"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s="68" t="inlineStr">
        <is>
          <t>Supervised</t>
        </is>
      </c>
      <c r="L263" s="68" t="inlineStr">
        <is>
          <t>SVM</t>
        </is>
      </c>
      <c r="M263" s="68" t="inlineStr">
        <is>
          <t>Classification (binary/multi-class; incl. ASD vs control)/ multi-class)</t>
        </is>
      </c>
      <c r="N263" s="68" t="inlineStr">
        <is>
          <t>screening</t>
        </is>
      </c>
      <c r="O263" s="68" t="inlineStr">
        <is>
          <t>medium</t>
        </is>
      </c>
      <c r="P263" s="68" t="n">
        <v>0</v>
      </c>
      <c r="Q263" s="68" t="n">
        <v>0</v>
      </c>
      <c r="R263" s="68" t="n">
        <v>0</v>
      </c>
      <c r="S263" s="68" t="n">
        <v>0</v>
      </c>
      <c r="T263" s="68" t="n">
        <v>0</v>
      </c>
      <c r="U263" s="68" t="n">
        <v>0</v>
      </c>
      <c r="V263" s="68" t="n">
        <v>0</v>
      </c>
      <c r="W263" s="68" t="n">
        <v>0</v>
      </c>
      <c r="X263" s="68" t="n">
        <v>1</v>
      </c>
      <c r="Y263" s="68" t="n">
        <v>0</v>
      </c>
      <c r="Z263" s="68" t="n">
        <v>1</v>
      </c>
      <c r="AA263" s="68" t="n">
        <v>0</v>
      </c>
      <c r="AB263" s="140" t="n">
        <v>1</v>
      </c>
      <c r="AC263" s="68" t="n">
        <v>0</v>
      </c>
      <c r="AD263" s="68" t="n">
        <v>0</v>
      </c>
      <c r="AE263" s="68" t="n">
        <v>0</v>
      </c>
      <c r="AF263" s="68" t="n">
        <v>0</v>
      </c>
      <c r="AG263" s="68" t="n">
        <v>1</v>
      </c>
      <c r="AH263" s="68" t="n">
        <v>0</v>
      </c>
      <c r="AI263" s="67" t="n">
        <v>0</v>
      </c>
      <c r="AJ263" s="140" t="n">
        <v>0</v>
      </c>
      <c r="AK263" s="140" t="inlineStr">
        <is>
          <t>none_reported</t>
        </is>
      </c>
      <c r="AL263" s="67" t="inlineStr">
        <is>
          <t>Es un paper comparativo (Naive Bayes, Decision Table, SVM). Aunque SVM es “best” según su texto, también reportan desempeño perfecto para otro método en su tabla; si tu Excel exige un solo “main”, SVM es defendible solo con esa frase de “best”</t>
        </is>
      </c>
      <c r="AM263" s="68" t="inlineStr">
        <is>
          <t>RB</t>
        </is>
      </c>
      <c r="AN263" s="68" t="inlineStr">
        <is>
          <t>Tomado completo desde archivo RB según asignación</t>
        </is>
      </c>
      <c r="AO263" s="68" t="n">
        <v>0</v>
      </c>
      <c r="AP263" s="68" t="n">
        <v>0</v>
      </c>
      <c r="AQ263" s="68" t="n">
        <v>0</v>
      </c>
      <c r="AR263" s="68" t="n">
        <v>0</v>
      </c>
      <c r="AS263" s="68" t="n">
        <v>0</v>
      </c>
      <c r="AT263" s="68" t="n">
        <v>0</v>
      </c>
      <c r="AU263" s="68" t="n">
        <v>0</v>
      </c>
      <c r="AV263" s="68" t="n">
        <v>0</v>
      </c>
      <c r="AW263" s="67" t="inlineStr">
        <is>
          <t>finalized_from_available_evidence</t>
        </is>
      </c>
      <c r="AX263" s="68" t="inlineStr">
        <is>
          <t>0 means no reported evidence in title/abstract/notes/coding; it is not proof of true absence.</t>
        </is>
      </c>
    </row>
    <row r="264" ht="28" customHeight="1">
      <c r="A264" s="138" t="n">
        <v>263</v>
      </c>
      <c r="B264" s="138" t="n">
        <v>285</v>
      </c>
      <c r="C264" s="68" t="inlineStr">
        <is>
          <t>Revisor B</t>
        </is>
      </c>
      <c r="D264" s="68" t="n"/>
      <c r="E264" s="138" t="n">
        <v>2025</v>
      </c>
      <c r="F264" s="68" t="inlineStr">
        <is>
          <t>No especificado</t>
        </is>
      </c>
      <c r="G264" s="68" t="inlineStr">
        <is>
          <t>Híbrido</t>
        </is>
      </c>
      <c r="H264" s="68" t="inlineStr">
        <is>
          <t>https://doi.org/10.1016/j.ecoenv.2025.118233</t>
        </is>
      </c>
      <c r="I264" s="67" t="inlineStr">
        <is>
          <t>Exploring pesticide risk in autism via integrative machine learning and network toxicology</t>
        </is>
      </c>
      <c r="J264" s="68"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s="68" t="inlineStr">
        <is>
          <t>Supervised</t>
        </is>
      </c>
      <c r="L264" s="68" t="inlineStr">
        <is>
          <t>Other</t>
        </is>
      </c>
      <c r="M264" s="68" t="inlineStr">
        <is>
          <t>Classification (binary/multi-class; incl. ASD vs control)/ multi-class)</t>
        </is>
      </c>
      <c r="N264" s="68" t="inlineStr">
        <is>
          <t>Not clear</t>
        </is>
      </c>
      <c r="O264" s="68" t="inlineStr">
        <is>
          <t>medium</t>
        </is>
      </c>
      <c r="P264" s="68" t="n">
        <v>1</v>
      </c>
      <c r="Q264" s="68" t="n">
        <v>0</v>
      </c>
      <c r="R264" s="68" t="n">
        <v>0</v>
      </c>
      <c r="S264" s="68" t="n">
        <v>0</v>
      </c>
      <c r="T264" s="68" t="n">
        <v>0</v>
      </c>
      <c r="U264" s="68" t="n">
        <v>0</v>
      </c>
      <c r="V264" s="68" t="n">
        <v>0</v>
      </c>
      <c r="W264" s="68" t="n">
        <v>0</v>
      </c>
      <c r="X264" s="68" t="n">
        <v>0</v>
      </c>
      <c r="Y264" s="68" t="n">
        <v>0</v>
      </c>
      <c r="Z264" s="68" t="n">
        <v>0</v>
      </c>
      <c r="AA264" s="68" t="n">
        <v>0</v>
      </c>
      <c r="AB264" s="140" t="n">
        <v>0</v>
      </c>
      <c r="AC264" s="68" t="n">
        <v>0</v>
      </c>
      <c r="AD264" s="68" t="n">
        <v>0</v>
      </c>
      <c r="AE264" s="68" t="n">
        <v>0</v>
      </c>
      <c r="AF264" s="68" t="n">
        <v>0</v>
      </c>
      <c r="AG264" s="68" t="n">
        <v>0</v>
      </c>
      <c r="AH264" s="68" t="n">
        <v>1</v>
      </c>
      <c r="AI264" s="67" t="n">
        <v>0</v>
      </c>
      <c r="AJ264" s="140" t="n">
        <v>0</v>
      </c>
      <c r="AK264" s="140" t="inlineStr">
        <is>
          <t>none_reported</t>
        </is>
      </c>
      <c r="AL264" s="67" t="inlineStr">
        <is>
          <t>La ML se usa como parte de un pipeline mecanístico: LASSO para seleccionar targets (“Using the LASSO algorithm, 23 key targets…”) y luego selección final por desempeño (“SGD model… best predictive performance… 20 features”)</t>
        </is>
      </c>
      <c r="AM264" s="68" t="inlineStr">
        <is>
          <t>RB</t>
        </is>
      </c>
      <c r="AN264" s="68" t="inlineStr">
        <is>
          <t>Tomado completo desde archivo RB según asignación</t>
        </is>
      </c>
      <c r="AO264" s="68" t="n">
        <v>0</v>
      </c>
      <c r="AP264" s="68" t="n">
        <v>0</v>
      </c>
      <c r="AQ264" s="68" t="n">
        <v>0</v>
      </c>
      <c r="AR264" s="68" t="n">
        <v>0</v>
      </c>
      <c r="AS264" s="68" t="n">
        <v>0</v>
      </c>
      <c r="AT264" s="68" t="n">
        <v>0</v>
      </c>
      <c r="AU264" s="68" t="n">
        <v>0</v>
      </c>
      <c r="AV264" s="68" t="n">
        <v>0</v>
      </c>
      <c r="AW264" s="67" t="inlineStr">
        <is>
          <t>finalized_from_available_evidence</t>
        </is>
      </c>
      <c r="AX264" s="68" t="inlineStr">
        <is>
          <t>0 means no reported evidence in title/abstract/notes/coding; it is not proof of true absence.</t>
        </is>
      </c>
    </row>
    <row r="265" ht="28" customHeight="1">
      <c r="A265" s="138" t="n">
        <v>264</v>
      </c>
      <c r="B265" s="138" t="n">
        <v>286</v>
      </c>
      <c r="C265" s="68" t="inlineStr">
        <is>
          <t>Revisor A</t>
        </is>
      </c>
      <c r="D265" s="68" t="inlineStr">
        <is>
          <t>RA</t>
        </is>
      </c>
      <c r="E265" s="138" t="n">
        <v>2022</v>
      </c>
      <c r="F265" s="68" t="inlineStr">
        <is>
          <t>Señales fisiológicas</t>
        </is>
      </c>
      <c r="G265" s="68" t="inlineStr">
        <is>
          <t>Deep Learning</t>
        </is>
      </c>
      <c r="H265" s="68" t="inlineStr">
        <is>
          <t>https://doi.org/10.1111/EXSY.13040</t>
        </is>
      </c>
      <c r="I265" s="67" t="inlineStr">
        <is>
          <t>Feedback Artificial Tree-Anti Corona Virus Optimization enabled deep learning for detecting autism spectrum disorder</t>
        </is>
      </c>
      <c r="J265" s="68"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s="68" t="inlineStr">
        <is>
          <t>Supervised</t>
        </is>
      </c>
      <c r="L265" s="68" t="inlineStr">
        <is>
          <t>Other / Not clear</t>
        </is>
      </c>
      <c r="M265" s="68" t="inlineStr">
        <is>
          <t>Classification (ASD vs control / multi-class)</t>
        </is>
      </c>
      <c r="N265" s="68" t="inlineStr">
        <is>
          <t>Diagnosis</t>
        </is>
      </c>
      <c r="O265" s="68" t="inlineStr">
        <is>
          <t>High</t>
        </is>
      </c>
      <c r="P265" s="68" t="n">
        <v>1</v>
      </c>
      <c r="Q265" s="68" t="n">
        <v>0</v>
      </c>
      <c r="R265" s="68" t="n">
        <v>0</v>
      </c>
      <c r="S265" s="68" t="n">
        <v>0</v>
      </c>
      <c r="T265" s="68" t="n">
        <v>0</v>
      </c>
      <c r="U265" s="68" t="n">
        <v>0</v>
      </c>
      <c r="V265" s="68" t="n">
        <v>0</v>
      </c>
      <c r="W265" s="68" t="n">
        <v>0</v>
      </c>
      <c r="X265" s="68" t="n">
        <v>0</v>
      </c>
      <c r="Y265" s="68" t="n">
        <v>1</v>
      </c>
      <c r="Z265" s="68" t="n">
        <v>0</v>
      </c>
      <c r="AA265" s="68" t="n">
        <v>0</v>
      </c>
      <c r="AB265" s="140" t="n">
        <v>1</v>
      </c>
      <c r="AC265" s="68" t="n">
        <v>0</v>
      </c>
      <c r="AD265" s="68" t="n">
        <v>0</v>
      </c>
      <c r="AE265" s="68" t="n">
        <v>0</v>
      </c>
      <c r="AF265" s="68" t="n">
        <v>0</v>
      </c>
      <c r="AG265" s="68" t="n">
        <v>1</v>
      </c>
      <c r="AH265" s="68" t="n">
        <v>1</v>
      </c>
      <c r="AI265" s="67" t="n"/>
      <c r="AJ265" s="140" t="n"/>
      <c r="AK265" s="140" t="inlineStr">
        <is>
          <t>multisite_dataset_broad</t>
        </is>
      </c>
      <c r="AL265" s="67" t="inlineStr">
        <is>
          <t>fMRI con ROI extraction + deep residual network optimizada; se codifica CNN/DRN como algoritmo principal.</t>
        </is>
      </c>
      <c r="AM265" s="68" t="inlineStr">
        <is>
          <t>RA</t>
        </is>
      </c>
      <c r="AN265" s="68" t="inlineStr">
        <is>
          <t>Tomado completo desde archivo RA según asignación</t>
        </is>
      </c>
      <c r="AO265" s="68" t="n">
        <v>0</v>
      </c>
      <c r="AP265" s="68" t="n">
        <v>0</v>
      </c>
      <c r="AQ265" s="68" t="n">
        <v>1</v>
      </c>
      <c r="AR265" s="68" t="n">
        <v>0</v>
      </c>
      <c r="AS265" s="68" t="n">
        <v>0</v>
      </c>
      <c r="AT265" s="68" t="n">
        <v>0</v>
      </c>
      <c r="AU265" s="68" t="n">
        <v>0</v>
      </c>
      <c r="AV265" s="68" t="n">
        <v>0</v>
      </c>
      <c r="AW265" s="67" t="inlineStr">
        <is>
          <t>finalized_from_available_evidence</t>
        </is>
      </c>
      <c r="AX265" s="68" t="inlineStr">
        <is>
          <t>0 means no reported evidence in title/abstract/notes/coding; it is not proof of true absence.</t>
        </is>
      </c>
    </row>
    <row r="266" ht="28" customHeight="1">
      <c r="A266" s="138" t="n">
        <v>265</v>
      </c>
      <c r="B266" s="138" t="n">
        <v>287</v>
      </c>
      <c r="C266" s="68" t="inlineStr">
        <is>
          <t>Revisor A</t>
        </is>
      </c>
      <c r="D266" s="68" t="inlineStr">
        <is>
          <t>RA</t>
        </is>
      </c>
      <c r="E266" s="138" t="n">
        <v>2020</v>
      </c>
      <c r="F266" s="68" t="inlineStr">
        <is>
          <t>No especificado</t>
        </is>
      </c>
      <c r="G266" s="68" t="inlineStr">
        <is>
          <t>Deep Learning</t>
        </is>
      </c>
      <c r="H266" s="68" t="inlineStr">
        <is>
          <t>https://doi.org/10.1038/s41598-020-61288-5</t>
        </is>
      </c>
      <c r="I266" s="67" t="inlineStr">
        <is>
          <t>Forecasting risk gene discovery in autism with machine learning and genome-scale data</t>
        </is>
      </c>
      <c r="J266" s="68"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s="68" t="inlineStr">
        <is>
          <t>Supervised</t>
        </is>
      </c>
      <c r="L266" s="68" t="inlineStr">
        <is>
          <t>Other / Not clear</t>
        </is>
      </c>
      <c r="M266" s="68" t="inlineStr">
        <is>
          <t>Classification (ASD vs control / multi-class)</t>
        </is>
      </c>
      <c r="N266" s="68" t="inlineStr">
        <is>
          <t>Prescreening</t>
        </is>
      </c>
      <c r="O266" s="68" t="inlineStr">
        <is>
          <t>High</t>
        </is>
      </c>
      <c r="P266" s="68" t="n">
        <v>0</v>
      </c>
      <c r="Q266" s="68" t="n">
        <v>0</v>
      </c>
      <c r="R266" s="68" t="n">
        <v>0</v>
      </c>
      <c r="S266" s="68" t="n">
        <v>0</v>
      </c>
      <c r="T266" s="68" t="n">
        <v>0</v>
      </c>
      <c r="U266" s="68" t="n">
        <v>1</v>
      </c>
      <c r="V266" s="68" t="n">
        <v>0</v>
      </c>
      <c r="W266" s="68" t="n">
        <v>1</v>
      </c>
      <c r="X266" s="68" t="n">
        <v>0</v>
      </c>
      <c r="Y266" s="68" t="n">
        <v>0</v>
      </c>
      <c r="Z266" s="68" t="n">
        <v>0</v>
      </c>
      <c r="AA266" s="68" t="n">
        <v>0</v>
      </c>
      <c r="AB266" s="140" t="n">
        <v>1</v>
      </c>
      <c r="AC266" s="68" t="n">
        <v>1</v>
      </c>
      <c r="AD266" s="68" t="n">
        <v>0</v>
      </c>
      <c r="AE266" s="68" t="n">
        <v>0</v>
      </c>
      <c r="AF266" s="68" t="n">
        <v>1</v>
      </c>
      <c r="AG266" s="68" t="n">
        <v>1</v>
      </c>
      <c r="AH266" s="68" t="n">
        <v>1</v>
      </c>
      <c r="AI266" s="67" t="n"/>
      <c r="AJ266" s="140" t="n"/>
      <c r="AK266" s="140" t="inlineStr">
        <is>
          <t>external_validation; multisource_integration</t>
        </is>
      </c>
      <c r="AL266" s="67" t="inlineStr">
        <is>
          <t>Algoritmo principal no explícito o fuera del codebook; Confirmar algoritmo principal en full-text</t>
        </is>
      </c>
      <c r="AM266" s="68" t="inlineStr">
        <is>
          <t>RA</t>
        </is>
      </c>
      <c r="AN266" s="68" t="inlineStr">
        <is>
          <t>Tomado completo desde archivo RA según asignación</t>
        </is>
      </c>
      <c r="AO266" s="68" t="n">
        <v>0</v>
      </c>
      <c r="AP266" s="68" t="n">
        <v>0</v>
      </c>
      <c r="AQ266" s="68" t="n">
        <v>0</v>
      </c>
      <c r="AR266" s="68" t="n">
        <v>0</v>
      </c>
      <c r="AS266" s="68" t="n">
        <v>0</v>
      </c>
      <c r="AT266" s="68" t="n">
        <v>0</v>
      </c>
      <c r="AU266" s="68" t="n">
        <v>0</v>
      </c>
      <c r="AV266" s="68" t="n">
        <v>1</v>
      </c>
      <c r="AW266" s="67" t="inlineStr">
        <is>
          <t>finalized_from_available_evidence</t>
        </is>
      </c>
      <c r="AX266" s="68" t="inlineStr">
        <is>
          <t>0 means no reported evidence in title/abstract/notes/coding; it is not proof of true absence.</t>
        </is>
      </c>
    </row>
    <row r="267" ht="28" customHeight="1">
      <c r="A267" s="138" t="n">
        <v>266</v>
      </c>
      <c r="B267" s="138" t="n">
        <v>288</v>
      </c>
      <c r="C267" s="68" t="inlineStr">
        <is>
          <t>Revisor A</t>
        </is>
      </c>
      <c r="D267" s="68" t="inlineStr">
        <is>
          <t>RA</t>
        </is>
      </c>
      <c r="E267" s="138" t="n">
        <v>2022</v>
      </c>
      <c r="F267" s="68" t="inlineStr">
        <is>
          <t>Señales fisiológicas</t>
        </is>
      </c>
      <c r="G267" s="68" t="inlineStr">
        <is>
          <t>Machine Learning</t>
        </is>
      </c>
      <c r="H267" s="68" t="inlineStr">
        <is>
          <t>https://doi.org/10.1007/s10803-021-05179-2</t>
        </is>
      </c>
      <c r="I267" s="67" t="inlineStr">
        <is>
          <t>Identifying Autism with Head Movement Features by Implementing Machine Learning Algorithms</t>
        </is>
      </c>
      <c r="J267" s="68"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s="68" t="inlineStr">
        <is>
          <t>Supervised</t>
        </is>
      </c>
      <c r="L267" s="68" t="inlineStr">
        <is>
          <t>Decision Tree</t>
        </is>
      </c>
      <c r="M267" s="68" t="inlineStr">
        <is>
          <t>Classification (ASD vs control / multi-class)</t>
        </is>
      </c>
      <c r="N267" s="68" t="inlineStr">
        <is>
          <t>Screening</t>
        </is>
      </c>
      <c r="O267" s="68" t="inlineStr">
        <is>
          <t>High</t>
        </is>
      </c>
      <c r="P267" s="68" t="n">
        <v>0</v>
      </c>
      <c r="Q267" s="68" t="n">
        <v>0</v>
      </c>
      <c r="R267" s="68" t="n">
        <v>1</v>
      </c>
      <c r="S267" s="68" t="n">
        <v>0</v>
      </c>
      <c r="T267" s="68" t="n">
        <v>0</v>
      </c>
      <c r="U267" s="68" t="n">
        <v>0</v>
      </c>
      <c r="V267" s="68" t="n">
        <v>0</v>
      </c>
      <c r="W267" s="68" t="n">
        <v>0</v>
      </c>
      <c r="X267" s="68" t="n">
        <v>1</v>
      </c>
      <c r="Y267" s="68" t="n">
        <v>1</v>
      </c>
      <c r="Z267" s="68" t="n">
        <v>0</v>
      </c>
      <c r="AA267" s="68" t="n">
        <v>0</v>
      </c>
      <c r="AB267" s="140" t="n">
        <v>1</v>
      </c>
      <c r="AC267" s="68" t="n">
        <v>0</v>
      </c>
      <c r="AD267" s="68" t="n">
        <v>0</v>
      </c>
      <c r="AE267" s="68" t="n">
        <v>0</v>
      </c>
      <c r="AF267" s="68" t="n">
        <v>0</v>
      </c>
      <c r="AG267" s="68" t="n">
        <v>1</v>
      </c>
      <c r="AH267" s="68" t="n">
        <v>1</v>
      </c>
      <c r="AI267" s="67" t="n"/>
      <c r="AJ267" s="140" t="n"/>
      <c r="AK267" s="140" t="inlineStr">
        <is>
          <t>none_reported</t>
        </is>
      </c>
      <c r="AL267" s="67" t="inlineStr">
        <is>
          <t>Algoritmo principal no explícito o fuera del codebook; Confirmar algoritmo principal en full-text</t>
        </is>
      </c>
      <c r="AM267" s="68" t="inlineStr">
        <is>
          <t>RA</t>
        </is>
      </c>
      <c r="AN267" s="68" t="inlineStr">
        <is>
          <t>Tomado completo desde archivo RA según asignación</t>
        </is>
      </c>
      <c r="AO267" s="68" t="n">
        <v>0</v>
      </c>
      <c r="AP267" s="68" t="n">
        <v>0</v>
      </c>
      <c r="AQ267" s="68" t="n">
        <v>0</v>
      </c>
      <c r="AR267" s="68" t="n">
        <v>0</v>
      </c>
      <c r="AS267" s="68" t="n">
        <v>0</v>
      </c>
      <c r="AT267" s="68" t="n">
        <v>0</v>
      </c>
      <c r="AU267" s="68" t="n">
        <v>0</v>
      </c>
      <c r="AV267" s="68" t="n">
        <v>0</v>
      </c>
      <c r="AW267" s="67" t="inlineStr">
        <is>
          <t>finalized_from_available_evidence</t>
        </is>
      </c>
      <c r="AX267" s="68" t="inlineStr">
        <is>
          <t>0 means no reported evidence in title/abstract/notes/coding; it is not proof of true absence.</t>
        </is>
      </c>
    </row>
    <row r="268" ht="28" customHeight="1">
      <c r="A268" s="138" t="n">
        <v>267</v>
      </c>
      <c r="B268" s="138" t="n">
        <v>289</v>
      </c>
      <c r="C268" s="68" t="inlineStr">
        <is>
          <t>Revisor A</t>
        </is>
      </c>
      <c r="D268" s="68" t="inlineStr">
        <is>
          <t>RA</t>
        </is>
      </c>
      <c r="E268" s="138" t="n">
        <v>2019</v>
      </c>
      <c r="F268" s="68" t="inlineStr">
        <is>
          <t>No especificado</t>
        </is>
      </c>
      <c r="G268" s="68" t="inlineStr">
        <is>
          <t>Machine Learning</t>
        </is>
      </c>
      <c r="H268" s="68" t="inlineStr">
        <is>
          <t>https://doi.org/10.1016/j.neuro.2018.11.015</t>
        </is>
      </c>
      <c r="I268" s="67" t="inlineStr">
        <is>
          <t>Increased serum levels of macrophage migration inhibitory factor in autism spectrum disorders</t>
        </is>
      </c>
      <c r="J268" s="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s="68" t="inlineStr">
        <is>
          <t>Supervised</t>
        </is>
      </c>
      <c r="L268" s="68" t="inlineStr">
        <is>
          <t>Logistic Regression</t>
        </is>
      </c>
      <c r="M268" s="68" t="inlineStr">
        <is>
          <t>Regression (score / severity / risk)</t>
        </is>
      </c>
      <c r="N268" s="68" t="inlineStr">
        <is>
          <t>Diagnosis</t>
        </is>
      </c>
      <c r="O268" s="68" t="inlineStr">
        <is>
          <t>High</t>
        </is>
      </c>
      <c r="P268" s="68" t="n">
        <v>0</v>
      </c>
      <c r="Q268" s="68" t="n">
        <v>0</v>
      </c>
      <c r="R268" s="68" t="n">
        <v>0</v>
      </c>
      <c r="S268" s="68" t="n">
        <v>0</v>
      </c>
      <c r="T268" s="68" t="n">
        <v>0</v>
      </c>
      <c r="U268" s="68" t="n">
        <v>1</v>
      </c>
      <c r="V268" s="68" t="n">
        <v>0</v>
      </c>
      <c r="W268" s="68" t="n">
        <v>0</v>
      </c>
      <c r="X268" s="68" t="n">
        <v>0</v>
      </c>
      <c r="Y268" s="68" t="n">
        <v>1</v>
      </c>
      <c r="Z268" s="68" t="n">
        <v>0</v>
      </c>
      <c r="AA268" s="68" t="n">
        <v>0</v>
      </c>
      <c r="AB268" s="140" t="n">
        <v>0</v>
      </c>
      <c r="AC268" s="68" t="n">
        <v>0</v>
      </c>
      <c r="AD268" s="68" t="n">
        <v>0</v>
      </c>
      <c r="AE268" s="68" t="n">
        <v>0</v>
      </c>
      <c r="AF268" s="68" t="n">
        <v>0</v>
      </c>
      <c r="AG268" s="68" t="n">
        <v>1</v>
      </c>
      <c r="AH268" s="68" t="n">
        <v>1</v>
      </c>
      <c r="AI268" s="67" t="n"/>
      <c r="AJ268" s="140" t="n"/>
      <c r="AK268" s="140" t="inlineStr">
        <is>
          <t>none_reported</t>
        </is>
      </c>
      <c r="AL268" s="67" t="inlineStr">
        <is>
          <t>Etapa clínica no clara</t>
        </is>
      </c>
      <c r="AM268" s="68" t="inlineStr">
        <is>
          <t>RA</t>
        </is>
      </c>
      <c r="AN268" s="68" t="inlineStr">
        <is>
          <t>Tomado completo desde archivo RA según asignación</t>
        </is>
      </c>
      <c r="AO268" s="68" t="n">
        <v>0</v>
      </c>
      <c r="AP268" s="68" t="n">
        <v>0</v>
      </c>
      <c r="AQ268" s="68" t="n">
        <v>0</v>
      </c>
      <c r="AR268" s="68" t="n">
        <v>0</v>
      </c>
      <c r="AS268" s="68" t="n">
        <v>0</v>
      </c>
      <c r="AT268" s="68" t="n">
        <v>0</v>
      </c>
      <c r="AU268" s="68" t="n">
        <v>0</v>
      </c>
      <c r="AV268" s="68" t="n">
        <v>0</v>
      </c>
      <c r="AW268" s="67" t="inlineStr">
        <is>
          <t>finalized_from_available_evidence</t>
        </is>
      </c>
      <c r="AX268" s="68" t="inlineStr">
        <is>
          <t>0 means no reported evidence in title/abstract/notes/coding; it is not proof of true absence.</t>
        </is>
      </c>
    </row>
    <row r="269" ht="28" customHeight="1">
      <c r="A269" s="138" t="n">
        <v>268</v>
      </c>
      <c r="B269" s="138" t="n">
        <v>290</v>
      </c>
      <c r="C269" s="68" t="inlineStr">
        <is>
          <t>Revisor B</t>
        </is>
      </c>
      <c r="D269" s="68" t="n"/>
      <c r="E269" s="138" t="n">
        <v>2025</v>
      </c>
      <c r="F269" s="68" t="inlineStr">
        <is>
          <t>No especificado</t>
        </is>
      </c>
      <c r="G269" s="68" t="inlineStr">
        <is>
          <t>Deep Learning</t>
        </is>
      </c>
      <c r="H269" s="68" t="inlineStr">
        <is>
          <t>https://doi.org/10.1021/acs.jcim.5c00134</t>
        </is>
      </c>
      <c r="I269" s="67" t="inlineStr">
        <is>
          <t>Machine Learning and Structural Dynamics-Based Approach to Reveal Molecular Mechanism of PTEN Missense Mutations Shared by Cancer and Autism Spectrum Disorder</t>
        </is>
      </c>
      <c r="J269" s="68"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s="68" t="inlineStr">
        <is>
          <t>Supervised</t>
        </is>
      </c>
      <c r="L269" s="68" t="inlineStr">
        <is>
          <t>Not clear</t>
        </is>
      </c>
      <c r="M269" s="68" t="inlineStr">
        <is>
          <t>Classification (binary/multi-class; incl. ASD vs control)/ multi-class)</t>
        </is>
      </c>
      <c r="N269" s="68" t="n"/>
      <c r="O269" s="68" t="inlineStr">
        <is>
          <t>high</t>
        </is>
      </c>
      <c r="P269" s="68" t="n">
        <v>1</v>
      </c>
      <c r="Q269" s="68" t="n">
        <v>1</v>
      </c>
      <c r="R269" s="68" t="n">
        <v>0</v>
      </c>
      <c r="S269" s="68" t="n">
        <v>0</v>
      </c>
      <c r="T269" s="68" t="n">
        <v>0</v>
      </c>
      <c r="U269" s="68" t="n">
        <v>0</v>
      </c>
      <c r="V269" s="68" t="n">
        <v>0</v>
      </c>
      <c r="W269" s="68" t="n">
        <v>0</v>
      </c>
      <c r="X269" s="68" t="n">
        <v>0</v>
      </c>
      <c r="Y269" s="68" t="n">
        <v>0</v>
      </c>
      <c r="Z269" s="68" t="n">
        <v>0</v>
      </c>
      <c r="AA269" s="68" t="n">
        <v>0</v>
      </c>
      <c r="AB269" s="140" t="n">
        <v>0</v>
      </c>
      <c r="AC269" s="68" t="n">
        <v>0</v>
      </c>
      <c r="AD269" s="68" t="n">
        <v>1</v>
      </c>
      <c r="AE269" s="68" t="n">
        <v>0</v>
      </c>
      <c r="AF269" s="68" t="n">
        <v>1</v>
      </c>
      <c r="AG269" s="68" t="n">
        <v>0</v>
      </c>
      <c r="AH269" s="68" t="n">
        <v>2</v>
      </c>
      <c r="AI269" s="67" t="n">
        <v>0</v>
      </c>
      <c r="AJ269" s="140" t="n">
        <v>0</v>
      </c>
      <c r="AK269" s="140" t="inlineStr">
        <is>
          <t>explainability_or_interpretability; multisource_integration</t>
        </is>
      </c>
      <c r="AL269" s="67" t="n"/>
      <c r="AM269" s="68" t="inlineStr">
        <is>
          <t>RB</t>
        </is>
      </c>
      <c r="AN269" s="68" t="inlineStr">
        <is>
          <t>Tomado completo desde archivo RB según asignación</t>
        </is>
      </c>
      <c r="AO269" s="68" t="n">
        <v>0</v>
      </c>
      <c r="AP269" s="68" t="n">
        <v>0</v>
      </c>
      <c r="AQ269" s="68" t="n">
        <v>0</v>
      </c>
      <c r="AR269" s="68" t="n">
        <v>0</v>
      </c>
      <c r="AS269" s="68" t="n">
        <v>0</v>
      </c>
      <c r="AT269" s="68" t="n">
        <v>1</v>
      </c>
      <c r="AU269" s="68" t="n">
        <v>0</v>
      </c>
      <c r="AV269" s="68" t="n">
        <v>1</v>
      </c>
      <c r="AW269" s="67" t="inlineStr">
        <is>
          <t>finalized_from_available_evidence</t>
        </is>
      </c>
      <c r="AX269" s="68" t="inlineStr">
        <is>
          <t>0 means no reported evidence in title/abstract/notes/coding; it is not proof of true absence.</t>
        </is>
      </c>
    </row>
    <row r="270" ht="28" customHeight="1">
      <c r="A270" s="138" t="n">
        <v>269</v>
      </c>
      <c r="B270" s="138" t="n">
        <v>291</v>
      </c>
      <c r="C270" s="68" t="inlineStr">
        <is>
          <t>Revisor B</t>
        </is>
      </c>
      <c r="D270" s="68" t="n"/>
      <c r="E270" s="138" t="n">
        <v>2025</v>
      </c>
      <c r="F270" s="68" t="inlineStr">
        <is>
          <t>Señales fisiológicas</t>
        </is>
      </c>
      <c r="G270" s="68" t="inlineStr">
        <is>
          <t>Deep Learning</t>
        </is>
      </c>
      <c r="H270" s="68" t="inlineStr">
        <is>
          <t>https://doi.org/10.1016/j.brainresbull.2025.111290</t>
        </is>
      </c>
      <c r="I270" s="67" t="inlineStr">
        <is>
          <t>MCDGLN: Masked connection-based dynamic graph learning network for autism spectrum disorder</t>
        </is>
      </c>
      <c r="J270" s="68"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s="68" t="inlineStr">
        <is>
          <t>Supervised</t>
        </is>
      </c>
      <c r="L270" s="68" t="inlineStr">
        <is>
          <t>Other</t>
        </is>
      </c>
      <c r="M270" s="68" t="inlineStr">
        <is>
          <t>Classification (binary/multi-class; incl. ASD vs control)/ multi-class)</t>
        </is>
      </c>
      <c r="N270" s="68" t="inlineStr">
        <is>
          <t>Diagnosis</t>
        </is>
      </c>
      <c r="O270" s="68" t="inlineStr">
        <is>
          <t>medium</t>
        </is>
      </c>
      <c r="P270" s="68" t="n">
        <v>0</v>
      </c>
      <c r="Q270" s="68" t="n">
        <v>0</v>
      </c>
      <c r="R270" s="68" t="n">
        <v>0</v>
      </c>
      <c r="S270" s="68" t="n">
        <v>0</v>
      </c>
      <c r="T270" s="68" t="n">
        <v>0</v>
      </c>
      <c r="U270" s="68" t="n">
        <v>0</v>
      </c>
      <c r="V270" s="68" t="n">
        <v>0</v>
      </c>
      <c r="W270" s="68" t="n">
        <v>0</v>
      </c>
      <c r="X270" s="68" t="n">
        <v>0</v>
      </c>
      <c r="Y270" s="68" t="n">
        <v>0</v>
      </c>
      <c r="Z270" s="68" t="n">
        <v>1</v>
      </c>
      <c r="AA270" s="68" t="n">
        <v>0</v>
      </c>
      <c r="AB270" s="140" t="n">
        <v>0</v>
      </c>
      <c r="AC270" s="68" t="n">
        <v>0</v>
      </c>
      <c r="AD270" s="68" t="n">
        <v>0</v>
      </c>
      <c r="AE270" s="68" t="n">
        <v>0</v>
      </c>
      <c r="AF270" s="68" t="n">
        <v>0</v>
      </c>
      <c r="AG270" s="68" t="n">
        <v>1</v>
      </c>
      <c r="AH270" s="68" t="n">
        <v>0</v>
      </c>
      <c r="AI270" s="67" t="n">
        <v>0</v>
      </c>
      <c r="AJ270" s="140" t="n">
        <v>0</v>
      </c>
      <c r="AK270" s="140" t="inlineStr">
        <is>
          <t>multisite_dataset_broad</t>
        </is>
      </c>
      <c r="AL270" s="67" t="inlineStr">
        <is>
          <t>Modelo explícitamente dinámico + máscara anti-ruido: “segments BOLD signals using sliding temporal windows… and… mask… reducing noise and pruning irrelevant links.” Además reportan dataset ABIDE-I “1035 subjects… 505 with ASD and 530 TD”</t>
        </is>
      </c>
      <c r="AM270" s="68" t="inlineStr">
        <is>
          <t>RB</t>
        </is>
      </c>
      <c r="AN270" s="68" t="inlineStr">
        <is>
          <t>Tomado completo desde archivo RB según asignación</t>
        </is>
      </c>
      <c r="AO270" s="68" t="n">
        <v>0</v>
      </c>
      <c r="AP270" s="68" t="n">
        <v>0</v>
      </c>
      <c r="AQ270" s="68" t="n">
        <v>1</v>
      </c>
      <c r="AR270" s="68" t="n">
        <v>0</v>
      </c>
      <c r="AS270" s="68" t="n">
        <v>0</v>
      </c>
      <c r="AT270" s="68" t="n">
        <v>0</v>
      </c>
      <c r="AU270" s="68" t="n">
        <v>0</v>
      </c>
      <c r="AV270" s="68" t="n">
        <v>0</v>
      </c>
      <c r="AW270" s="67" t="inlineStr">
        <is>
          <t>finalized_from_available_evidence</t>
        </is>
      </c>
      <c r="AX270" s="68" t="inlineStr">
        <is>
          <t>0 means no reported evidence in title/abstract/notes/coding; it is not proof of true absence.</t>
        </is>
      </c>
    </row>
    <row r="271" ht="28" customHeight="1">
      <c r="A271" s="138" t="n">
        <v>270</v>
      </c>
      <c r="B271" s="138" t="n">
        <v>292</v>
      </c>
      <c r="C271" s="68" t="inlineStr">
        <is>
          <t>Revisor A</t>
        </is>
      </c>
      <c r="D271" s="68" t="inlineStr">
        <is>
          <t>RA</t>
        </is>
      </c>
      <c r="E271" s="138" t="n">
        <v>2015</v>
      </c>
      <c r="F271" s="68" t="inlineStr">
        <is>
          <t>No especificado</t>
        </is>
      </c>
      <c r="G271" s="68" t="inlineStr">
        <is>
          <t>Híbrido</t>
        </is>
      </c>
      <c r="H271" s="68" t="inlineStr">
        <is>
          <t>https://doi.org/10.1186/1755-8794-8-S1-S7</t>
        </is>
      </c>
      <c r="I271" s="67" t="inlineStr">
        <is>
          <t>Performance of case-control rare copy number variation annotation in classification of autism</t>
        </is>
      </c>
      <c r="J271" s="68"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s="68" t="inlineStr">
        <is>
          <t>Supervised</t>
        </is>
      </c>
      <c r="L271" s="68" t="inlineStr">
        <is>
          <t>Random Forest</t>
        </is>
      </c>
      <c r="M271" s="68" t="inlineStr">
        <is>
          <t>Classification (ASD vs control / multi-class)</t>
        </is>
      </c>
      <c r="N271" s="68" t="inlineStr">
        <is>
          <t>Diagnosis</t>
        </is>
      </c>
      <c r="O271" s="68" t="inlineStr">
        <is>
          <t>High</t>
        </is>
      </c>
      <c r="P271" s="68" t="n">
        <v>0</v>
      </c>
      <c r="Q271" s="68" t="n">
        <v>0</v>
      </c>
      <c r="R271" s="68" t="n">
        <v>0</v>
      </c>
      <c r="S271" s="68" t="n">
        <v>0</v>
      </c>
      <c r="T271" s="68" t="n">
        <v>0</v>
      </c>
      <c r="U271" s="68" t="n">
        <v>1</v>
      </c>
      <c r="V271" s="68" t="n">
        <v>0</v>
      </c>
      <c r="W271" s="68" t="n">
        <v>0</v>
      </c>
      <c r="X271" s="68" t="n">
        <v>0</v>
      </c>
      <c r="Y271" s="68" t="n">
        <v>1</v>
      </c>
      <c r="Z271" s="68" t="n">
        <v>0</v>
      </c>
      <c r="AA271" s="68" t="n">
        <v>0</v>
      </c>
      <c r="AB271" s="140" t="n">
        <v>0</v>
      </c>
      <c r="AC271" s="68" t="n">
        <v>0</v>
      </c>
      <c r="AD271" s="68" t="n">
        <v>0</v>
      </c>
      <c r="AE271" s="68" t="n">
        <v>0</v>
      </c>
      <c r="AF271" s="68" t="n">
        <v>0</v>
      </c>
      <c r="AG271" s="68" t="n">
        <v>0</v>
      </c>
      <c r="AH271" s="68" t="n">
        <v>1</v>
      </c>
      <c r="AI271" s="67" t="n"/>
      <c r="AJ271" s="140" t="n"/>
      <c r="AK271" s="140" t="inlineStr">
        <is>
          <t>none_reported</t>
        </is>
      </c>
      <c r="AL271" s="67" t="inlineStr">
        <is>
          <t>Clasificación basada en rare CNV; conditional inference forest rinde mejor.</t>
        </is>
      </c>
      <c r="AM271" s="68" t="inlineStr">
        <is>
          <t>RA</t>
        </is>
      </c>
      <c r="AN271" s="68" t="inlineStr">
        <is>
          <t>Tomado completo desde archivo RA según asignación</t>
        </is>
      </c>
      <c r="AO271" s="68" t="n">
        <v>0</v>
      </c>
      <c r="AP271" s="68" t="n">
        <v>0</v>
      </c>
      <c r="AQ271" s="68" t="n">
        <v>0</v>
      </c>
      <c r="AR271" s="68" t="n">
        <v>0</v>
      </c>
      <c r="AS271" s="68" t="n">
        <v>0</v>
      </c>
      <c r="AT271" s="68" t="n">
        <v>0</v>
      </c>
      <c r="AU271" s="68" t="n">
        <v>0</v>
      </c>
      <c r="AV271" s="68" t="n">
        <v>0</v>
      </c>
      <c r="AW271" s="67" t="inlineStr">
        <is>
          <t>finalized_from_available_evidence</t>
        </is>
      </c>
      <c r="AX271" s="68" t="inlineStr">
        <is>
          <t>0 means no reported evidence in title/abstract/notes/coding; it is not proof of true absence.</t>
        </is>
      </c>
    </row>
    <row r="272" ht="28" customHeight="1">
      <c r="A272" s="138" t="n">
        <v>271</v>
      </c>
      <c r="B272" s="138" t="n">
        <v>293</v>
      </c>
      <c r="C272" s="68" t="inlineStr">
        <is>
          <t>Revisor B</t>
        </is>
      </c>
      <c r="D272" s="68" t="n"/>
      <c r="E272" s="138" t="n">
        <v>2018</v>
      </c>
      <c r="F272" s="68" t="inlineStr">
        <is>
          <t>Imagen</t>
        </is>
      </c>
      <c r="G272" s="68" t="inlineStr">
        <is>
          <t>Deep Learning</t>
        </is>
      </c>
      <c r="H272" s="68" t="inlineStr">
        <is>
          <t>https://doi.org/10.1126/SCIROBOTICS.AAO6760</t>
        </is>
      </c>
      <c r="I272" s="67" t="inlineStr">
        <is>
          <t>Personalized machine learning for robot perception of affect and engagement in autism therapy</t>
        </is>
      </c>
      <c r="J272" s="68"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s="68" t="inlineStr">
        <is>
          <t>Supervised</t>
        </is>
      </c>
      <c r="L272" s="68" t="inlineStr">
        <is>
          <t>Other</t>
        </is>
      </c>
      <c r="M272" s="68" t="inlineStr">
        <is>
          <t>Regression (score / severity / risk)</t>
        </is>
      </c>
      <c r="N272" s="68" t="inlineStr">
        <is>
          <t>Monitoring/intervention</t>
        </is>
      </c>
      <c r="O272" s="68" t="inlineStr">
        <is>
          <t>high</t>
        </is>
      </c>
      <c r="P272" s="68" t="n">
        <v>1</v>
      </c>
      <c r="Q272" s="68" t="n">
        <v>0</v>
      </c>
      <c r="R272" s="68" t="n">
        <v>0</v>
      </c>
      <c r="S272" s="68" t="n">
        <v>0</v>
      </c>
      <c r="T272" s="68" t="n">
        <v>0</v>
      </c>
      <c r="U272" s="68" t="n">
        <v>1</v>
      </c>
      <c r="V272" s="68" t="n">
        <v>0</v>
      </c>
      <c r="W272" s="68" t="n">
        <v>0</v>
      </c>
      <c r="X272" s="68" t="n">
        <v>0</v>
      </c>
      <c r="Y272" s="68" t="n">
        <v>0</v>
      </c>
      <c r="Z272" s="68" t="n">
        <v>1</v>
      </c>
      <c r="AA272" s="68" t="n">
        <v>0</v>
      </c>
      <c r="AB272" s="140" t="n">
        <v>1</v>
      </c>
      <c r="AC272" s="68" t="n">
        <v>0</v>
      </c>
      <c r="AD272" s="68" t="n">
        <v>0</v>
      </c>
      <c r="AE272" s="68" t="n">
        <v>0</v>
      </c>
      <c r="AF272" s="68" t="n">
        <v>1</v>
      </c>
      <c r="AG272" s="68" t="n">
        <v>1</v>
      </c>
      <c r="AH272" s="68" t="n">
        <v>2</v>
      </c>
      <c r="AI272" s="67" t="n">
        <v>0</v>
      </c>
      <c r="AJ272" s="140" t="n">
        <v>0</v>
      </c>
      <c r="AK272" s="140" t="inlineStr">
        <is>
          <t>multisource_integration</t>
        </is>
      </c>
      <c r="AL272" s="67" t="n"/>
      <c r="AM272" s="68" t="inlineStr">
        <is>
          <t>RB</t>
        </is>
      </c>
      <c r="AN272" s="68" t="inlineStr">
        <is>
          <t>Tomado completo desde archivo RB según asignación</t>
        </is>
      </c>
      <c r="AO272" s="68" t="n">
        <v>0</v>
      </c>
      <c r="AP272" s="68" t="n">
        <v>0</v>
      </c>
      <c r="AQ272" s="68" t="n">
        <v>0</v>
      </c>
      <c r="AR272" s="68" t="n">
        <v>0</v>
      </c>
      <c r="AS272" s="68" t="n">
        <v>0</v>
      </c>
      <c r="AT272" s="68" t="n">
        <v>0</v>
      </c>
      <c r="AU272" s="68" t="n">
        <v>0</v>
      </c>
      <c r="AV272" s="68" t="n">
        <v>1</v>
      </c>
      <c r="AW272" s="67" t="inlineStr">
        <is>
          <t>finalized_from_available_evidence</t>
        </is>
      </c>
      <c r="AX272" s="68" t="inlineStr">
        <is>
          <t>0 means no reported evidence in title/abstract/notes/coding; it is not proof of true absence.</t>
        </is>
      </c>
    </row>
    <row r="273" ht="28" customHeight="1">
      <c r="A273" s="138" t="n">
        <v>272</v>
      </c>
      <c r="B273" s="138" t="n">
        <v>295</v>
      </c>
      <c r="C273" s="68" t="inlineStr">
        <is>
          <t>Revisor B</t>
        </is>
      </c>
      <c r="D273" s="68" t="n"/>
      <c r="E273" s="138" t="n">
        <v>2018</v>
      </c>
      <c r="F273" s="68" t="inlineStr">
        <is>
          <t>No especificado</t>
        </is>
      </c>
      <c r="G273" s="68" t="inlineStr">
        <is>
          <t>Machine Learning</t>
        </is>
      </c>
      <c r="H273" s="68" t="inlineStr">
        <is>
          <t>https://doi.org/10.1007/s10803-018-3509-x</t>
        </is>
      </c>
      <c r="I273" s="67" t="inlineStr">
        <is>
          <t>Prediction of Autism at 3 Years from Behavioural and Developmental Measures in High-Risk Infants: A Longitudinal Cross-Domain Classifier Analysis</t>
        </is>
      </c>
      <c r="J273" s="68"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s="68" t="inlineStr">
        <is>
          <t>Supervised</t>
        </is>
      </c>
      <c r="L273" s="68" t="inlineStr">
        <is>
          <t>SVM</t>
        </is>
      </c>
      <c r="M273" s="68" t="inlineStr">
        <is>
          <t>Classification (binary/multi-class; incl. ASD vs control)/ multi-class)</t>
        </is>
      </c>
      <c r="N273" s="68" t="inlineStr">
        <is>
          <t>Prognosis</t>
        </is>
      </c>
      <c r="O273" s="68" t="inlineStr">
        <is>
          <t>medium</t>
        </is>
      </c>
      <c r="P273" s="68" t="n">
        <v>1</v>
      </c>
      <c r="Q273" s="68" t="n">
        <v>1</v>
      </c>
      <c r="R273" s="68" t="n">
        <v>0</v>
      </c>
      <c r="S273" s="68" t="n">
        <v>0</v>
      </c>
      <c r="T273" s="68" t="n">
        <v>0</v>
      </c>
      <c r="U273" s="68" t="n">
        <v>0</v>
      </c>
      <c r="V273" s="68" t="n">
        <v>0</v>
      </c>
      <c r="W273" s="68" t="n">
        <v>0</v>
      </c>
      <c r="X273" s="68" t="n">
        <v>0</v>
      </c>
      <c r="Y273" s="68" t="n">
        <v>0</v>
      </c>
      <c r="Z273" s="68" t="n">
        <v>0</v>
      </c>
      <c r="AA273" s="68" t="n">
        <v>0</v>
      </c>
      <c r="AB273" s="140" t="n">
        <v>1</v>
      </c>
      <c r="AC273" s="68" t="n">
        <v>0</v>
      </c>
      <c r="AD273" s="68" t="n">
        <v>0</v>
      </c>
      <c r="AE273" s="68" t="n">
        <v>0</v>
      </c>
      <c r="AF273" s="68" t="n">
        <v>1</v>
      </c>
      <c r="AG273" s="68" t="n">
        <v>0</v>
      </c>
      <c r="AH273" s="68" t="n">
        <v>2</v>
      </c>
      <c r="AI273" s="67" t="n">
        <v>0</v>
      </c>
      <c r="AJ273" s="140" t="n">
        <v>0</v>
      </c>
      <c r="AK273" s="140" t="inlineStr">
        <is>
          <t>multisource_integration</t>
        </is>
      </c>
      <c r="AL273" s="67" t="inlineStr">
        <is>
          <t>No es “ASD vs control poblacional”, sino predicción dentro del grupo de alto riesgo: “Low-risk controls were excluded… our main aim… predicting ASD outcome among HR siblings.”</t>
        </is>
      </c>
      <c r="AM273" s="68" t="inlineStr">
        <is>
          <t>RB</t>
        </is>
      </c>
      <c r="AN273" s="68" t="inlineStr">
        <is>
          <t>Tomado completo desde archivo RB según asignación</t>
        </is>
      </c>
      <c r="AO273" s="68" t="n">
        <v>0</v>
      </c>
      <c r="AP273" s="68" t="n">
        <v>0</v>
      </c>
      <c r="AQ273" s="68" t="n">
        <v>0</v>
      </c>
      <c r="AR273" s="68" t="n">
        <v>0</v>
      </c>
      <c r="AS273" s="68" t="n">
        <v>0</v>
      </c>
      <c r="AT273" s="68" t="n">
        <v>0</v>
      </c>
      <c r="AU273" s="68" t="n">
        <v>0</v>
      </c>
      <c r="AV273" s="68" t="n">
        <v>1</v>
      </c>
      <c r="AW273" s="67" t="inlineStr">
        <is>
          <t>finalized_from_available_evidence</t>
        </is>
      </c>
      <c r="AX273" s="68" t="inlineStr">
        <is>
          <t>0 means no reported evidence in title/abstract/notes/coding; it is not proof of true absence.</t>
        </is>
      </c>
    </row>
    <row r="274" ht="28" customHeight="1">
      <c r="A274" s="138" t="n">
        <v>273</v>
      </c>
      <c r="B274" s="138" t="n">
        <v>296</v>
      </c>
      <c r="C274" s="68" t="inlineStr">
        <is>
          <t>Revisor B</t>
        </is>
      </c>
      <c r="D274" s="68" t="n"/>
      <c r="E274" s="138" t="n">
        <v>2024</v>
      </c>
      <c r="F274" s="68" t="inlineStr">
        <is>
          <t>Señales fisiológicas</t>
        </is>
      </c>
      <c r="G274" s="68" t="inlineStr">
        <is>
          <t>Deep Learning</t>
        </is>
      </c>
      <c r="H274" s="68" t="inlineStr">
        <is>
          <t>https://doi.org/10.1016/j.heliyon.2024.e34245</t>
        </is>
      </c>
      <c r="I274" s="67" t="inlineStr">
        <is>
          <t>STDCformer: Spatial-temporal dual-path cross-attention model for fMRI-based autism spectrum disorder identification</t>
        </is>
      </c>
      <c r="J274" s="68"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s="68" t="inlineStr">
        <is>
          <t>Supervised</t>
        </is>
      </c>
      <c r="L274" s="68" t="inlineStr">
        <is>
          <t>Transformer</t>
        </is>
      </c>
      <c r="M274" s="68" t="inlineStr">
        <is>
          <t>Classification (binary/multi-class; incl. ASD vs control)/ multi-class)</t>
        </is>
      </c>
      <c r="N274" s="68" t="inlineStr">
        <is>
          <t>Diagnosis</t>
        </is>
      </c>
      <c r="O274" s="68" t="inlineStr">
        <is>
          <t>high</t>
        </is>
      </c>
      <c r="P274" s="68" t="n">
        <v>0</v>
      </c>
      <c r="Q274" s="68" t="n">
        <v>0</v>
      </c>
      <c r="R274" s="68" t="n">
        <v>0</v>
      </c>
      <c r="S274" s="68" t="n">
        <v>0</v>
      </c>
      <c r="T274" s="68" t="n">
        <v>1</v>
      </c>
      <c r="U274" s="68" t="n">
        <v>0</v>
      </c>
      <c r="V274" s="68" t="n">
        <v>0</v>
      </c>
      <c r="W274" s="68" t="n">
        <v>0</v>
      </c>
      <c r="X274" s="68" t="n">
        <v>0</v>
      </c>
      <c r="Y274" s="68" t="n">
        <v>0</v>
      </c>
      <c r="Z274" s="68" t="n">
        <v>0</v>
      </c>
      <c r="AA274" s="68" t="n">
        <v>1</v>
      </c>
      <c r="AB274" s="140" t="n">
        <v>0</v>
      </c>
      <c r="AC274" s="68" t="n">
        <v>0</v>
      </c>
      <c r="AD274" s="68" t="n">
        <v>0</v>
      </c>
      <c r="AE274" s="68" t="n">
        <v>0</v>
      </c>
      <c r="AF274" s="68" t="n">
        <v>0</v>
      </c>
      <c r="AG274" s="68" t="n">
        <v>1</v>
      </c>
      <c r="AH274" s="68" t="n">
        <v>1</v>
      </c>
      <c r="AI274" s="67" t="n">
        <v>0</v>
      </c>
      <c r="AJ274" s="140" t="n">
        <v>0</v>
      </c>
      <c r="AK274" s="140" t="inlineStr">
        <is>
          <t>multisite_dataset_broad</t>
        </is>
      </c>
      <c r="AL274" s="67" t="inlineStr">
        <is>
          <t>arquitectura híbrida: embedding temporal con “LSTM” y embedding espacial con “GAT”, integrados con “dual-path cross-attention” y “2D convolution” en el feed-forward.</t>
        </is>
      </c>
      <c r="AM274" s="68" t="inlineStr">
        <is>
          <t>RB</t>
        </is>
      </c>
      <c r="AN274" s="68" t="inlineStr">
        <is>
          <t>Tomado completo desde archivo RB según asignación</t>
        </is>
      </c>
      <c r="AO274" s="68" t="n">
        <v>0</v>
      </c>
      <c r="AP274" s="68" t="n">
        <v>0</v>
      </c>
      <c r="AQ274" s="68" t="n">
        <v>1</v>
      </c>
      <c r="AR274" s="68" t="n">
        <v>0</v>
      </c>
      <c r="AS274" s="68" t="n">
        <v>0</v>
      </c>
      <c r="AT274" s="68" t="n">
        <v>0</v>
      </c>
      <c r="AU274" s="68" t="n">
        <v>0</v>
      </c>
      <c r="AV274" s="68" t="n">
        <v>0</v>
      </c>
      <c r="AW274" s="67" t="inlineStr">
        <is>
          <t>finalized_from_available_evidence</t>
        </is>
      </c>
      <c r="AX274" s="68" t="inlineStr">
        <is>
          <t>0 means no reported evidence in title/abstract/notes/coding; it is not proof of true absence.</t>
        </is>
      </c>
    </row>
    <row r="275" ht="28" customHeight="1">
      <c r="A275" s="138" t="n">
        <v>274</v>
      </c>
      <c r="B275" s="138" t="n">
        <v>298</v>
      </c>
      <c r="C275" s="68" t="inlineStr">
        <is>
          <t>Revisor B</t>
        </is>
      </c>
      <c r="D275" s="68" t="n"/>
      <c r="E275" s="138" t="n">
        <v>2021</v>
      </c>
      <c r="F275" s="68" t="inlineStr">
        <is>
          <t>Imagen</t>
        </is>
      </c>
      <c r="G275" s="68" t="inlineStr">
        <is>
          <t>Deep Learning</t>
        </is>
      </c>
      <c r="H275" s="68" t="inlineStr">
        <is>
          <t>https://doi.org/10.1016/j.biopsych.2021.02.931</t>
        </is>
      </c>
      <c r="I275" s="67" t="inlineStr">
        <is>
          <t>Three Distinct Neuroanatomical Subtypes of Autism Spectrum Disorder, Revealed via Machine Learning, and Their Similarities With Schizophrenia Subtypes</t>
        </is>
      </c>
      <c r="J275" s="68"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s="68" t="inlineStr">
        <is>
          <t>Semi-supervised</t>
        </is>
      </c>
      <c r="L275" s="68" t="inlineStr">
        <is>
          <t>Other</t>
        </is>
      </c>
      <c r="M275" s="68" t="inlineStr">
        <is>
          <t>Clustering / subtyping</t>
        </is>
      </c>
      <c r="N275" s="68" t="n"/>
      <c r="O275" s="68" t="inlineStr">
        <is>
          <t>low</t>
        </is>
      </c>
      <c r="P275" s="68" t="n">
        <v>0</v>
      </c>
      <c r="Q275" s="68" t="n">
        <v>0</v>
      </c>
      <c r="R275" s="68" t="n">
        <v>0</v>
      </c>
      <c r="S275" s="68" t="n">
        <v>0</v>
      </c>
      <c r="T275" s="68" t="n">
        <v>0</v>
      </c>
      <c r="U275" s="68" t="n">
        <v>0</v>
      </c>
      <c r="V275" s="68" t="n">
        <v>0</v>
      </c>
      <c r="W275" s="68" t="n">
        <v>0</v>
      </c>
      <c r="X275" s="68" t="n">
        <v>0</v>
      </c>
      <c r="Y275" s="68" t="n">
        <v>0</v>
      </c>
      <c r="Z275" s="68" t="n">
        <v>0</v>
      </c>
      <c r="AA275" s="68" t="n">
        <v>0</v>
      </c>
      <c r="AB275" s="140" t="n">
        <v>0</v>
      </c>
      <c r="AC275" s="68" t="n">
        <v>0</v>
      </c>
      <c r="AD275" s="68" t="n">
        <v>0</v>
      </c>
      <c r="AE275" s="68" t="n">
        <v>0</v>
      </c>
      <c r="AF275" s="68" t="n">
        <v>1</v>
      </c>
      <c r="AG275" s="68" t="n">
        <v>1</v>
      </c>
      <c r="AH275" s="68" t="n">
        <v>0</v>
      </c>
      <c r="AI275" s="67" t="n">
        <v>0</v>
      </c>
      <c r="AJ275" s="140" t="n">
        <v>0</v>
      </c>
      <c r="AK275" s="140" t="inlineStr">
        <is>
          <t>multisource_integration; multisite_dataset_broad</t>
        </is>
      </c>
      <c r="AL275" s="67" t="n"/>
      <c r="AM275" s="68" t="inlineStr">
        <is>
          <t>RB</t>
        </is>
      </c>
      <c r="AN275" s="68" t="inlineStr">
        <is>
          <t>Tomado completo desde archivo RB según asignación</t>
        </is>
      </c>
      <c r="AO275" s="68" t="n">
        <v>0</v>
      </c>
      <c r="AP275" s="68" t="n">
        <v>0</v>
      </c>
      <c r="AQ275" s="68" t="n">
        <v>1</v>
      </c>
      <c r="AR275" s="68" t="n">
        <v>0</v>
      </c>
      <c r="AS275" s="68" t="n">
        <v>0</v>
      </c>
      <c r="AT275" s="68" t="n">
        <v>0</v>
      </c>
      <c r="AU275" s="68" t="n">
        <v>0</v>
      </c>
      <c r="AV275" s="68" t="n">
        <v>1</v>
      </c>
      <c r="AW275" s="67" t="inlineStr">
        <is>
          <t>finalized_from_available_evidence</t>
        </is>
      </c>
      <c r="AX275" s="68" t="inlineStr">
        <is>
          <t>0 means no reported evidence in title/abstract/notes/coding; it is not proof of true absence.</t>
        </is>
      </c>
    </row>
    <row r="276" ht="28" customHeight="1">
      <c r="A276" s="138" t="n">
        <v>275</v>
      </c>
      <c r="B276" s="138" t="n">
        <v>299</v>
      </c>
      <c r="C276" s="68" t="inlineStr">
        <is>
          <t>Revisor B</t>
        </is>
      </c>
      <c r="D276" s="68" t="n"/>
      <c r="E276" s="138" t="n">
        <v>2025</v>
      </c>
      <c r="F276" s="68" t="inlineStr">
        <is>
          <t>Imagen</t>
        </is>
      </c>
      <c r="G276" s="68" t="inlineStr">
        <is>
          <t>Deep Learning</t>
        </is>
      </c>
      <c r="H276" s="68" t="inlineStr">
        <is>
          <t>https://doi.org/10.1111/JNE.70092</t>
        </is>
      </c>
      <c r="I276" s="67" t="inlineStr">
        <is>
          <t>Three-dimensional quantification of oxytocin neurons in the hypothalamic paraventricular nucleus reveals sex- and subregion-specific differences in two genetic mouse models of autism</t>
        </is>
      </c>
      <c r="J276" s="68"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s="68" t="n"/>
      <c r="L276" s="68" t="n"/>
      <c r="M276" s="68" t="n"/>
      <c r="N276" s="68" t="n"/>
      <c r="O276" s="68" t="n"/>
      <c r="P276" s="68" t="n"/>
      <c r="Q276" s="68" t="n"/>
      <c r="R276" s="68" t="n"/>
      <c r="S276" s="68" t="n"/>
      <c r="T276" s="68" t="n"/>
      <c r="U276" s="68" t="n"/>
      <c r="V276" s="68" t="n"/>
      <c r="W276" s="68" t="n"/>
      <c r="X276" s="68" t="n"/>
      <c r="Y276" s="68" t="n"/>
      <c r="Z276" s="68" t="n"/>
      <c r="AA276" s="68" t="n"/>
      <c r="AB276" s="140" t="n">
        <v>0</v>
      </c>
      <c r="AC276" s="68" t="n">
        <v>0</v>
      </c>
      <c r="AD276" s="68" t="n">
        <v>0</v>
      </c>
      <c r="AE276" s="68" t="n">
        <v>0</v>
      </c>
      <c r="AF276" s="68" t="n">
        <v>0</v>
      </c>
      <c r="AG276" s="68" t="n"/>
      <c r="AH276" s="68" t="n"/>
      <c r="AI276" s="67" t="n"/>
      <c r="AJ276" s="140" t="n">
        <v>0</v>
      </c>
      <c r="AK276" s="140" t="inlineStr">
        <is>
          <t>none_reported</t>
        </is>
      </c>
      <c r="AL276" s="67" t="inlineStr">
        <is>
          <t>Sin señal explícita Q3 en título/abstract.</t>
        </is>
      </c>
      <c r="AM276" s="68" t="inlineStr">
        <is>
          <t>RA_fallback</t>
        </is>
      </c>
      <c r="AN276" s="68" t="inlineStr">
        <is>
          <t>Fallback a RA porque el ID no está en RB</t>
        </is>
      </c>
      <c r="AO276" s="68" t="n">
        <v>1</v>
      </c>
      <c r="AP276" s="68" t="n">
        <v>0</v>
      </c>
      <c r="AQ276" s="68" t="n">
        <v>0</v>
      </c>
      <c r="AR276" s="68" t="n">
        <v>0</v>
      </c>
      <c r="AS276" s="68" t="n">
        <v>0</v>
      </c>
      <c r="AT276" s="68" t="n">
        <v>0</v>
      </c>
      <c r="AU276" s="68" t="n">
        <v>0</v>
      </c>
      <c r="AV276" s="68" t="n">
        <v>0</v>
      </c>
      <c r="AW276" s="67" t="inlineStr">
        <is>
          <t>finalized_from_available_evidence</t>
        </is>
      </c>
      <c r="AX276" s="68" t="inlineStr">
        <is>
          <t>0 means no reported evidence in title/abstract/notes/coding; it is not proof of true absence.</t>
        </is>
      </c>
    </row>
    <row r="277" ht="28" customHeight="1">
      <c r="A277" s="138" t="n">
        <v>276</v>
      </c>
      <c r="B277" s="138" t="n">
        <v>300</v>
      </c>
      <c r="C277" s="68" t="inlineStr">
        <is>
          <t>Revisor A</t>
        </is>
      </c>
      <c r="D277" s="68" t="inlineStr">
        <is>
          <t>RA</t>
        </is>
      </c>
      <c r="E277" s="138" t="n">
        <v>2024</v>
      </c>
      <c r="F277" s="68" t="inlineStr">
        <is>
          <t>Señales fisiológicas</t>
        </is>
      </c>
      <c r="G277" s="68" t="inlineStr">
        <is>
          <t>No especificado</t>
        </is>
      </c>
      <c r="H277" s="68" t="inlineStr">
        <is>
          <t>https://doi.org/10.1007/978-3-031-62273-1_36</t>
        </is>
      </c>
      <c r="I277" s="67" t="inlineStr">
        <is>
          <t>Application of Speech Signal for Early Screening of Children with Autism Spectrum Disorder</t>
        </is>
      </c>
      <c r="J277" s="68"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s="68" t="inlineStr">
        <is>
          <t>Supervised</t>
        </is>
      </c>
      <c r="L277" s="68" t="inlineStr">
        <is>
          <t>Other / Not clear</t>
        </is>
      </c>
      <c r="M277" s="68" t="inlineStr">
        <is>
          <t>Classification (ASD vs control / multi-class)</t>
        </is>
      </c>
      <c r="N277" s="68" t="inlineStr">
        <is>
          <t>Screening</t>
        </is>
      </c>
      <c r="O277" s="68" t="inlineStr">
        <is>
          <t>Medium</t>
        </is>
      </c>
      <c r="P277" s="68" t="n">
        <v>0</v>
      </c>
      <c r="Q277" s="68" t="n">
        <v>0</v>
      </c>
      <c r="R277" s="68" t="n">
        <v>0</v>
      </c>
      <c r="S277" s="68" t="n">
        <v>1</v>
      </c>
      <c r="T277" s="68" t="n">
        <v>0</v>
      </c>
      <c r="U277" s="68" t="n">
        <v>0</v>
      </c>
      <c r="V277" s="68" t="n">
        <v>0</v>
      </c>
      <c r="W277" s="68" t="n">
        <v>0</v>
      </c>
      <c r="X277" s="68" t="n">
        <v>1</v>
      </c>
      <c r="Y277" s="68" t="n">
        <v>0</v>
      </c>
      <c r="Z277" s="68" t="n">
        <v>0</v>
      </c>
      <c r="AA277" s="68" t="n">
        <v>0</v>
      </c>
      <c r="AB277" s="140" t="n">
        <v>1</v>
      </c>
      <c r="AC277" s="68" t="n">
        <v>0</v>
      </c>
      <c r="AD277" s="68" t="n">
        <v>0</v>
      </c>
      <c r="AE277" s="68" t="n">
        <v>0</v>
      </c>
      <c r="AF277" s="68" t="n">
        <v>0</v>
      </c>
      <c r="AG277" s="68" t="n">
        <v>1</v>
      </c>
      <c r="AH277" s="68" t="n">
        <v>1</v>
      </c>
      <c r="AI277" s="67" t="n"/>
      <c r="AJ277" s="140" t="n"/>
      <c r="AK277" s="140" t="inlineStr">
        <is>
          <t>none_reported</t>
        </is>
      </c>
      <c r="AL277" s="67" t="inlineStr">
        <is>
          <t>Sin señal explícita Q3 en título/abstract.</t>
        </is>
      </c>
      <c r="AM277" s="68" t="inlineStr">
        <is>
          <t>RA</t>
        </is>
      </c>
      <c r="AN277" s="68" t="inlineStr">
        <is>
          <t>Tomado completo desde archivo RA según asignación</t>
        </is>
      </c>
      <c r="AO277" s="68" t="n">
        <v>1</v>
      </c>
      <c r="AP277" s="68" t="n">
        <v>0</v>
      </c>
      <c r="AQ277" s="68" t="n">
        <v>0</v>
      </c>
      <c r="AR277" s="68" t="n">
        <v>0</v>
      </c>
      <c r="AS277" s="68" t="n">
        <v>0</v>
      </c>
      <c r="AT277" s="68" t="n">
        <v>0</v>
      </c>
      <c r="AU277" s="68" t="n">
        <v>0</v>
      </c>
      <c r="AV277" s="68" t="n">
        <v>0</v>
      </c>
      <c r="AW277" s="67" t="inlineStr">
        <is>
          <t>finalized_from_available_evidence</t>
        </is>
      </c>
      <c r="AX277" s="68" t="inlineStr">
        <is>
          <t>0 means no reported evidence in title/abstract/notes/coding; it is not proof of true absence.</t>
        </is>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193"/>
  <sheetViews>
    <sheetView showGridLines="0" workbookViewId="0">
      <selection activeCell="A1" sqref="A1"/>
    </sheetView>
  </sheetViews>
  <sheetFormatPr baseColWidth="8" defaultRowHeight="15"/>
  <cols>
    <col width="50"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4" customHeight="1">
      <c r="A1" s="101" t="inlineStr">
        <is>
          <t>bib_index</t>
        </is>
      </c>
      <c r="B1" s="102" t="inlineStr">
        <is>
          <t>año</t>
        </is>
      </c>
      <c r="C1" s="102" t="inlineStr">
        <is>
          <t>título</t>
        </is>
      </c>
      <c r="D1" s="102" t="inlineStr">
        <is>
          <t>DOI</t>
        </is>
      </c>
      <c r="E1" s="102" t="inlineStr">
        <is>
          <t>report_located</t>
        </is>
      </c>
      <c r="F1" s="102" t="inlineStr">
        <is>
          <t>oa_location_identified</t>
        </is>
      </c>
      <c r="G1" s="102" t="inlineStr">
        <is>
          <t>oa_status</t>
        </is>
      </c>
      <c r="H1" s="102" t="inlineStr">
        <is>
          <t>license</t>
        </is>
      </c>
      <c r="I1" s="102" t="inlineStr">
        <is>
          <t>source_url</t>
        </is>
      </c>
      <c r="J1" s="102" t="inlineStr">
        <is>
          <t>full_text_evaluable</t>
        </is>
      </c>
      <c r="K1" s="102" t="inlineStr">
        <is>
          <t>full_text_decision</t>
        </is>
      </c>
      <c r="L1" s="103" t="inlineStr">
        <is>
          <t>access_note</t>
        </is>
      </c>
    </row>
    <row r="2" ht="46" customHeight="1">
      <c r="A2" s="104" t="n">
        <v>1</v>
      </c>
      <c r="B2" s="105" t="n">
        <v>2025</v>
      </c>
      <c r="C2" s="114" t="inlineStr">
        <is>
          <t>A novel thermal imaging-based framework for continuous ASD classification and behavior analysis using facial mood and skin temperature features</t>
        </is>
      </c>
      <c r="D2" s="114" t="inlineStr">
        <is>
          <t>10.1016/j.bspc.2024.107009</t>
        </is>
      </c>
      <c r="E2" s="114" t="inlineStr">
        <is>
          <t>Yes</t>
        </is>
      </c>
      <c r="F2" s="114" t="inlineStr">
        <is>
          <t>No</t>
        </is>
      </c>
      <c r="G2" s="114" t="inlineStr">
        <is>
          <t>closed</t>
        </is>
      </c>
      <c r="H2" s="114" t="n"/>
      <c r="I2" s="114" t="inlineStr">
        <is>
          <t>https://www.sciencedirect.com/science/article/pii/S174680942401067X</t>
        </is>
      </c>
      <c r="J2" s="114" t="inlineStr">
        <is>
          <t>Yes</t>
        </is>
      </c>
      <c r="K2" s="114" t="inlineStr">
        <is>
          <t>Include</t>
        </is>
      </c>
      <c r="L2" s="115" t="inlineStr">
        <is>
          <t>Contenido integral evaluable revisado; ver nivel exacto de fuente, evidencia y cautelas en Lote_01_25.</t>
        </is>
      </c>
    </row>
    <row r="3" ht="46" customHeight="1">
      <c r="A3" s="104" t="n">
        <v>3</v>
      </c>
      <c r="B3" s="105" t="n">
        <v>2025</v>
      </c>
      <c r="C3" s="114" t="inlineStr">
        <is>
          <t>Efficient machine learning models across multiple datasets for autism spectrum disorder diagnoses</t>
        </is>
      </c>
      <c r="D3" s="114" t="inlineStr">
        <is>
          <t>10.1016/j.bspc.2024.106949</t>
        </is>
      </c>
      <c r="E3" s="114" t="inlineStr">
        <is>
          <t>Yes</t>
        </is>
      </c>
      <c r="F3" s="114" t="inlineStr">
        <is>
          <t>No</t>
        </is>
      </c>
      <c r="G3" s="114" t="inlineStr">
        <is>
          <t>closed</t>
        </is>
      </c>
      <c r="H3" s="114" t="n"/>
      <c r="I3" s="114" t="inlineStr">
        <is>
          <t>https://www.sciencedirect.com/science/article/pii/S1746809424010073</t>
        </is>
      </c>
      <c r="J3" s="114" t="inlineStr">
        <is>
          <t>Yes</t>
        </is>
      </c>
      <c r="K3" s="114" t="inlineStr">
        <is>
          <t>Include</t>
        </is>
      </c>
      <c r="L3" s="115" t="inlineStr">
        <is>
          <t>Contenido integral evaluable revisado; ver nivel exacto de fuente, evidencia y cautelas en Lote_01_25.</t>
        </is>
      </c>
    </row>
    <row r="4" ht="46" customHeight="1">
      <c r="A4" s="104" t="n">
        <v>4</v>
      </c>
      <c r="B4" s="105" t="n">
        <v>2025</v>
      </c>
      <c r="C4" s="114" t="inlineStr">
        <is>
          <t>EmoLand: Utilizing narrative animations, multilevel games, and affective computing to foster emotional development in children with autism spectrum disorder</t>
        </is>
      </c>
      <c r="D4" s="114" t="inlineStr">
        <is>
          <t>10.1016/j.ijhcs.2025.103486</t>
        </is>
      </c>
      <c r="E4" s="114" t="inlineStr">
        <is>
          <t>Yes</t>
        </is>
      </c>
      <c r="F4" s="114" t="inlineStr">
        <is>
          <t>Yes</t>
        </is>
      </c>
      <c r="G4" s="114" t="inlineStr">
        <is>
          <t>hybrid</t>
        </is>
      </c>
      <c r="H4" s="114" t="inlineStr">
        <is>
          <t>cc-by-nc-nd</t>
        </is>
      </c>
      <c r="I4" s="114" t="inlineStr">
        <is>
          <t>https://www.researchgate.net/publication/389491878_EmoLand_Utilizing_Narrative_Animations_Multilevel_Games_and_Affective_Computing_to_Foster_Emotional_Development_in_Children_with_Autism_Spectrum_Disorder</t>
        </is>
      </c>
      <c r="J4" s="114" t="inlineStr">
        <is>
          <t>Yes</t>
        </is>
      </c>
      <c r="K4" s="114" t="inlineStr">
        <is>
          <t>Include</t>
        </is>
      </c>
      <c r="L4" s="115" t="inlineStr">
        <is>
          <t>Contenido integral evaluable revisado; ver nivel exacto de fuente, evidencia y cautelas en Lote_01_25.</t>
        </is>
      </c>
    </row>
    <row r="5" ht="46" customHeight="1">
      <c r="A5" s="104" t="n">
        <v>5</v>
      </c>
      <c r="B5" s="105" t="n">
        <v>2025</v>
      </c>
      <c r="C5" s="114" t="inlineStr">
        <is>
          <t>An exploration of machine learning approaches for early Autism Spectrum Disorder detection</t>
        </is>
      </c>
      <c r="D5" s="114" t="inlineStr">
        <is>
          <t>10.1016/j.health.2024.100379</t>
        </is>
      </c>
      <c r="E5" s="114" t="inlineStr">
        <is>
          <t>Yes</t>
        </is>
      </c>
      <c r="F5" s="114" t="inlineStr">
        <is>
          <t>Yes</t>
        </is>
      </c>
      <c r="G5" s="114" t="inlineStr">
        <is>
          <t>gold</t>
        </is>
      </c>
      <c r="H5" s="114" t="inlineStr">
        <is>
          <t>cc-by-nc-nd</t>
        </is>
      </c>
      <c r="I5" s="114" t="inlineStr">
        <is>
          <t>https://www.sciencedirect.com/science/article/pii/S2772442524000819</t>
        </is>
      </c>
      <c r="J5" s="114" t="inlineStr">
        <is>
          <t>Yes</t>
        </is>
      </c>
      <c r="K5" s="114" t="inlineStr">
        <is>
          <t>Include</t>
        </is>
      </c>
      <c r="L5" s="115" t="inlineStr">
        <is>
          <t>Contenido primario accesible suficiente para adjudicación y codificación RQ; no implica que se haya adquirido una copia editorial cerrada. Requiere verificación independiente.</t>
        </is>
      </c>
    </row>
    <row r="6" ht="46" customHeight="1">
      <c r="A6" s="104" t="n">
        <v>7</v>
      </c>
      <c r="B6" s="105" t="n">
        <v>2025</v>
      </c>
      <c r="C6" s="114" t="inlineStr">
        <is>
          <t>Hybrid optimization enabled DenseNet for autism spectrum disorders using MRI image</t>
        </is>
      </c>
      <c r="D6" s="114" t="inlineStr">
        <is>
          <t>10.1016/j.compbiolchem.2024.108335</t>
        </is>
      </c>
      <c r="E6" s="114" t="inlineStr">
        <is>
          <t>Yes</t>
        </is>
      </c>
      <c r="F6" s="114" t="inlineStr">
        <is>
          <t>No</t>
        </is>
      </c>
      <c r="G6" s="114" t="inlineStr">
        <is>
          <t>closed</t>
        </is>
      </c>
      <c r="H6" s="114" t="n"/>
      <c r="I6" s="114" t="inlineStr">
        <is>
          <t>https://www.sciencedirect.com/science/article/pii/S1476927124003232</t>
        </is>
      </c>
      <c r="J6" s="114" t="inlineStr">
        <is>
          <t>Yes</t>
        </is>
      </c>
      <c r="K6" s="114" t="inlineStr">
        <is>
          <t>Include</t>
        </is>
      </c>
      <c r="L6" s="115" t="inlineStr">
        <is>
          <t>Contenido integral evaluable revisado; ver nivel exacto de fuente, evidencia y cautelas en Lote_01_25.</t>
        </is>
      </c>
    </row>
    <row r="7" ht="46" customHeight="1">
      <c r="A7" s="104" t="n">
        <v>11</v>
      </c>
      <c r="B7" s="105" t="n">
        <v>2025</v>
      </c>
      <c r="C7" s="114" t="inlineStr">
        <is>
          <t>Ensembler_fMRI: An Intelligent Approach for the Early Prediction of Autism Disorder</t>
        </is>
      </c>
      <c r="D7" s="114" t="inlineStr">
        <is>
          <t>10.1016/j.procs.2025.04.142</t>
        </is>
      </c>
      <c r="E7" s="114" t="inlineStr">
        <is>
          <t>Yes</t>
        </is>
      </c>
      <c r="F7" s="114" t="inlineStr">
        <is>
          <t>Yes</t>
        </is>
      </c>
      <c r="G7" s="114" t="inlineStr">
        <is>
          <t>diamond</t>
        </is>
      </c>
      <c r="H7" s="114" t="inlineStr">
        <is>
          <t>cc-by-nc</t>
        </is>
      </c>
      <c r="I7" s="114" t="inlineStr">
        <is>
          <t>https://www.sciencedirect.com/science/article/pii/S187705092501244X</t>
        </is>
      </c>
      <c r="J7" s="114" t="inlineStr">
        <is>
          <t>Yes</t>
        </is>
      </c>
      <c r="K7" s="114" t="inlineStr">
        <is>
          <t>Include</t>
        </is>
      </c>
      <c r="L7" s="115" t="inlineStr">
        <is>
          <t>Contenido primario accesible suficiente para adjudicación y codificación RQ; no implica que se haya adquirido una copia editorial cerrada. Requiere verificación independiente.</t>
        </is>
      </c>
    </row>
    <row r="8" ht="46" customHeight="1">
      <c r="A8" s="104" t="n">
        <v>12</v>
      </c>
      <c r="B8" s="105" t="n">
        <v>2025</v>
      </c>
      <c r="C8" s="114" t="inlineStr">
        <is>
          <t>Integration of an Artificial Intelligence–Based Autism Diagnostic Device into the ECHO Autism Primary Care Workflow: Prospective Observational Study</t>
        </is>
      </c>
      <c r="D8" s="114" t="inlineStr">
        <is>
          <t>10.2196/80733</t>
        </is>
      </c>
      <c r="E8" s="114" t="inlineStr">
        <is>
          <t>Yes</t>
        </is>
      </c>
      <c r="F8" s="114" t="inlineStr">
        <is>
          <t>Yes</t>
        </is>
      </c>
      <c r="G8" s="114" t="inlineStr">
        <is>
          <t>gold</t>
        </is>
      </c>
      <c r="H8" s="114" t="inlineStr">
        <is>
          <t>cc-by</t>
        </is>
      </c>
      <c r="I8" s="114" t="inlineStr">
        <is>
          <t>https://doi.org/10.2196/80733</t>
        </is>
      </c>
      <c r="J8" s="114" t="inlineStr">
        <is>
          <t>Yes</t>
        </is>
      </c>
      <c r="K8" s="114" t="inlineStr">
        <is>
          <t>Include</t>
        </is>
      </c>
      <c r="L8" s="115" t="inlineStr">
        <is>
          <t>Texto abierto evaluable revisado; extracción RQ disponible.</t>
        </is>
      </c>
    </row>
    <row r="9" ht="46" customHeight="1">
      <c r="A9" s="104" t="n">
        <v>13</v>
      </c>
      <c r="B9" s="105" t="n">
        <v>2025</v>
      </c>
      <c r="C9" s="114" t="inlineStr">
        <is>
          <t>In-silico assessment of dynamic symbiotic microbial interactions in a reduced microbiota related to the autism spectrum disorder symptoms</t>
        </is>
      </c>
      <c r="D9" s="114" t="inlineStr">
        <is>
          <t>10.1016/j.csbj.2025.09.006</t>
        </is>
      </c>
      <c r="E9" s="114" t="inlineStr">
        <is>
          <t>Yes</t>
        </is>
      </c>
      <c r="F9" s="114" t="inlineStr">
        <is>
          <t>Yes</t>
        </is>
      </c>
      <c r="G9" s="114" t="inlineStr">
        <is>
          <t>gold</t>
        </is>
      </c>
      <c r="H9" s="114" t="n"/>
      <c r="I9" s="114" t="inlineStr">
        <is>
          <t>https://doi.org/10.1016/j.csbj.2025.09.006</t>
        </is>
      </c>
      <c r="J9" s="114" t="inlineStr">
        <is>
          <t>Yes</t>
        </is>
      </c>
      <c r="K9" s="114" t="inlineStr">
        <is>
          <t>Include</t>
        </is>
      </c>
      <c r="L9" s="115" t="inlineStr">
        <is>
          <t>Texto abierto evaluable revisado; extracción RQ disponible.</t>
        </is>
      </c>
    </row>
    <row r="10" ht="46" customHeight="1">
      <c r="A10" s="104" t="n">
        <v>15</v>
      </c>
      <c r="B10" s="105" t="n">
        <v>2025</v>
      </c>
      <c r="C10" s="114" t="inlineStr">
        <is>
          <t>MCBERT: A multi-modal framework for the diagnosis of autism spectrum disorder</t>
        </is>
      </c>
      <c r="D10" s="114" t="inlineStr">
        <is>
          <t>10.1016/j.biopsycho.2024.108976</t>
        </is>
      </c>
      <c r="E10" s="114" t="inlineStr">
        <is>
          <t>Yes</t>
        </is>
      </c>
      <c r="F10" s="114" t="inlineStr">
        <is>
          <t>No</t>
        </is>
      </c>
      <c r="G10" s="114" t="inlineStr">
        <is>
          <t>closed</t>
        </is>
      </c>
      <c r="H10" s="114" t="n"/>
      <c r="I10" s="114" t="inlineStr">
        <is>
          <t>https://www.sciencedirect.com/science/article/pii/S0301051124002369</t>
        </is>
      </c>
      <c r="J10" s="114" t="inlineStr">
        <is>
          <t>Yes</t>
        </is>
      </c>
      <c r="K10" s="114" t="inlineStr">
        <is>
          <t>Include</t>
        </is>
      </c>
      <c r="L10" s="115" t="inlineStr">
        <is>
          <t>Contenido integral evaluable revisado; ver nivel exacto de fuente, evidencia y cautelas en Lote_01_25.</t>
        </is>
      </c>
    </row>
    <row r="11" ht="46" customHeight="1">
      <c r="A11" s="104" t="n">
        <v>16</v>
      </c>
      <c r="B11" s="105" t="n">
        <v>2025</v>
      </c>
      <c r="C11" s="114" t="inlineStr">
        <is>
          <t>Unraveling pathogenesis and potential biomarkers for autism spectrum disorder associated with HIF1A pathway based on machine learning and experiment validation</t>
        </is>
      </c>
      <c r="D11" s="114" t="inlineStr">
        <is>
          <t>10.1016/j.nbd.2024.106763</t>
        </is>
      </c>
      <c r="E11" s="114" t="inlineStr">
        <is>
          <t>Yes</t>
        </is>
      </c>
      <c r="F11" s="114" t="inlineStr">
        <is>
          <t>Yes</t>
        </is>
      </c>
      <c r="G11" s="114" t="inlineStr">
        <is>
          <t>gold</t>
        </is>
      </c>
      <c r="H11" s="114" t="inlineStr">
        <is>
          <t>cc-by-nc-nd</t>
        </is>
      </c>
      <c r="I11" s="114" t="inlineStr">
        <is>
          <t>https://pubmed.ncbi.nlm.nih.gov/?term=10.1016%2Fj.nbd.2024.106763</t>
        </is>
      </c>
      <c r="J11" s="114" t="inlineStr">
        <is>
          <t>Yes</t>
        </is>
      </c>
      <c r="K11" s="114" t="inlineStr">
        <is>
          <t>Include</t>
        </is>
      </c>
      <c r="L11" s="115" t="inlineStr">
        <is>
          <t>Contenido primario accesible suficiente para adjudicación y codificación RQ; no implica que se haya adquirido una copia editorial cerrada. Requiere verificación independiente.</t>
        </is>
      </c>
    </row>
    <row r="12" ht="46" customHeight="1">
      <c r="A12" s="104" t="n">
        <v>21</v>
      </c>
      <c r="B12" s="105" t="n">
        <v>2025</v>
      </c>
      <c r="C12" s="114" t="inlineStr">
        <is>
          <t>Screening biomarkers for autism spectrum disorder using plasma proteomics combined with machine learning methods</t>
        </is>
      </c>
      <c r="D12" s="114" t="inlineStr">
        <is>
          <t>10.1016/j.cca.2024.120018</t>
        </is>
      </c>
      <c r="E12" s="114" t="inlineStr">
        <is>
          <t>Yes</t>
        </is>
      </c>
      <c r="F12" s="114" t="inlineStr">
        <is>
          <t>No</t>
        </is>
      </c>
      <c r="G12" s="114" t="inlineStr">
        <is>
          <t>closed</t>
        </is>
      </c>
      <c r="H12" s="114" t="n"/>
      <c r="I12" s="114" t="inlineStr">
        <is>
          <t>https://www.sciencedirect.com/science/article/pii/S000989812402271X</t>
        </is>
      </c>
      <c r="J12" s="114" t="inlineStr">
        <is>
          <t>Yes</t>
        </is>
      </c>
      <c r="K12" s="114" t="inlineStr">
        <is>
          <t>Include</t>
        </is>
      </c>
      <c r="L12" s="115" t="inlineStr">
        <is>
          <t>Contenido integral evaluable revisado; ver nivel exacto de fuente, evidencia y cautelas en Lote_01_25.</t>
        </is>
      </c>
    </row>
    <row r="13" ht="46" customHeight="1">
      <c r="A13" s="104" t="n">
        <v>23</v>
      </c>
      <c r="B13" s="105" t="n">
        <v>2025</v>
      </c>
      <c r="C13" s="114" t="inlineStr">
        <is>
          <t>Introducing 3DCNN ResNets for ASD full-body kinematic assessment: A comparison with hand-crafted features</t>
        </is>
      </c>
      <c r="D13" s="114" t="inlineStr">
        <is>
          <t>10.1016/j.eswa.2024.126295</t>
        </is>
      </c>
      <c r="E13" s="114" t="inlineStr">
        <is>
          <t>Yes</t>
        </is>
      </c>
      <c r="F13" s="114" t="inlineStr">
        <is>
          <t>Yes</t>
        </is>
      </c>
      <c r="G13" s="114" t="inlineStr">
        <is>
          <t>hybrid</t>
        </is>
      </c>
      <c r="H13" s="114" t="inlineStr">
        <is>
          <t>cc-by</t>
        </is>
      </c>
      <c r="I13" s="114" t="inlineStr">
        <is>
          <t>https://riunet.upv.es/bitstreams/7dfd9135-24ed-4b77-af02-6141eb544c60/download</t>
        </is>
      </c>
      <c r="J13" s="114" t="inlineStr">
        <is>
          <t>Yes</t>
        </is>
      </c>
      <c r="K13" s="114" t="inlineStr">
        <is>
          <t>Include</t>
        </is>
      </c>
      <c r="L13" s="115" t="inlineStr">
        <is>
          <t>Contenido integral evaluable revisado; ver nivel exacto de fuente, evidencia y cautelas en Lote_01_25.</t>
        </is>
      </c>
    </row>
    <row r="14" ht="46" customHeight="1">
      <c r="A14" s="104" t="n">
        <v>27</v>
      </c>
      <c r="B14" s="105" t="n">
        <v>2025</v>
      </c>
      <c r="C14" s="114" t="inlineStr">
        <is>
          <t>Developing a simplified measure to predict the risk of autism spectrum disorders: Abbreviating the M-CHAT-R using a machine learning approach in China</t>
        </is>
      </c>
      <c r="D14" s="114" t="inlineStr">
        <is>
          <t>10.1016/j.psychres.2025.116353</t>
        </is>
      </c>
      <c r="E14" s="114" t="inlineStr">
        <is>
          <t>Yes</t>
        </is>
      </c>
      <c r="F14" s="114" t="inlineStr">
        <is>
          <t>Yes</t>
        </is>
      </c>
      <c r="G14" s="114" t="inlineStr">
        <is>
          <t>hybrid</t>
        </is>
      </c>
      <c r="H14" s="114" t="inlineStr">
        <is>
          <t>cc-by</t>
        </is>
      </c>
      <c r="I14" s="114" t="inlineStr">
        <is>
          <t>https://pubmed.ncbi.nlm.nih.gov/39793526/</t>
        </is>
      </c>
      <c r="J14" s="114" t="inlineStr">
        <is>
          <t>Yes</t>
        </is>
      </c>
      <c r="K14" s="114" t="inlineStr">
        <is>
          <t>Include</t>
        </is>
      </c>
      <c r="L14" s="115" t="inlineStr">
        <is>
          <t>Contenido primario accesible suficiente para adjudicación y codificación RQ; no implica que se haya adquirido una copia editorial cerrada. Requiere verificación independiente.</t>
        </is>
      </c>
    </row>
    <row r="15" ht="46" customHeight="1">
      <c r="A15" s="104" t="n">
        <v>31</v>
      </c>
      <c r="B15" s="105" t="n">
        <v>2025</v>
      </c>
      <c r="C15" s="114" t="inlineStr">
        <is>
          <t>Replication of rs10099100 Association with Autism Spectrum Disorder Risk in a Polish‐Origin Cohort</t>
        </is>
      </c>
      <c r="D15" s="114" t="inlineStr">
        <is>
          <t>10.1016/j.reia.2025.202542</t>
        </is>
      </c>
      <c r="E15" s="114" t="inlineStr">
        <is>
          <t>Yes</t>
        </is>
      </c>
      <c r="F15" s="114" t="inlineStr">
        <is>
          <t>No</t>
        </is>
      </c>
      <c r="G15" s="114" t="inlineStr">
        <is>
          <t>closed</t>
        </is>
      </c>
      <c r="H15" s="114" t="n"/>
      <c r="I15" s="114" t="inlineStr">
        <is>
          <t>https://www.sciencedirect.com/science/article/pii/S3050656525000148</t>
        </is>
      </c>
      <c r="J15" s="114" t="inlineStr">
        <is>
          <t>Yes</t>
        </is>
      </c>
      <c r="K15" s="114" t="inlineStr">
        <is>
          <t>Include</t>
        </is>
      </c>
      <c r="L15" s="115" t="inlineStr">
        <is>
          <t>Contenido primario accesible suficiente para adjudicación y codificación RQ; no implica que se haya adquirido una copia editorial cerrada. Requiere verificación independiente.</t>
        </is>
      </c>
    </row>
    <row r="16" ht="46" customHeight="1">
      <c r="A16" s="104" t="n">
        <v>34</v>
      </c>
      <c r="B16" s="105" t="n">
        <v>2025</v>
      </c>
      <c r="C16" s="114" t="inlineStr">
        <is>
          <t>Diagnosis of autism spectrum disorder—prediction and analysis of enhanced classification model based on machine learning</t>
        </is>
      </c>
      <c r="D16" s="114" t="inlineStr">
        <is>
          <t>10.1016/B978-0-443-30080-6.00018-3</t>
        </is>
      </c>
      <c r="E16" s="114" t="inlineStr">
        <is>
          <t>Yes</t>
        </is>
      </c>
      <c r="F16" s="114" t="inlineStr">
        <is>
          <t>No</t>
        </is>
      </c>
      <c r="G16" s="114" t="inlineStr">
        <is>
          <t>closed</t>
        </is>
      </c>
      <c r="H16" s="114" t="n"/>
      <c r="I16" s="114" t="inlineStr">
        <is>
          <t>https://www.sciencedirect.com/science/chapter/edited-volume/pii/B9780443300806000183</t>
        </is>
      </c>
      <c r="J16" s="114" t="inlineStr">
        <is>
          <t>Yes</t>
        </is>
      </c>
      <c r="K16" s="114" t="inlineStr">
        <is>
          <t>Exclude</t>
        </is>
      </c>
      <c r="L16" s="115" t="inlineStr">
        <is>
          <t>Contenido empírico evaluable, pero el registro es un capítulo autónomo de libro editado y queda excluido por tipo de publicación bajo el criterio reconciliado del 2026-09-07.</t>
        </is>
      </c>
    </row>
    <row r="17" ht="46" customHeight="1">
      <c r="A17" s="104" t="n">
        <v>35</v>
      </c>
      <c r="B17" s="105" t="n">
        <v>2025</v>
      </c>
      <c r="C17" s="114" t="inlineStr">
        <is>
          <t>Deep Learning Approaches for Classifying Children With and Without Autism Spectrum Disorder Using Inertial Measurement Unit Hand Tracking Data: Comparative Study</t>
        </is>
      </c>
      <c r="D17" s="114" t="inlineStr">
        <is>
          <t>10.2196/73440</t>
        </is>
      </c>
      <c r="E17" s="114" t="inlineStr">
        <is>
          <t>Yes</t>
        </is>
      </c>
      <c r="F17" s="114" t="inlineStr">
        <is>
          <t>Yes</t>
        </is>
      </c>
      <c r="G17" s="114" t="inlineStr">
        <is>
          <t>gold</t>
        </is>
      </c>
      <c r="H17" s="114" t="inlineStr">
        <is>
          <t>cc-by</t>
        </is>
      </c>
      <c r="I17" s="114" t="inlineStr">
        <is>
          <t>https://doi.org/10.2196/73440</t>
        </is>
      </c>
      <c r="J17" s="114" t="inlineStr">
        <is>
          <t>Yes</t>
        </is>
      </c>
      <c r="K17" s="114" t="inlineStr">
        <is>
          <t>Include</t>
        </is>
      </c>
      <c r="L17" s="115" t="inlineStr">
        <is>
          <t>Texto abierto evaluable revisado; extracción RQ disponible.</t>
        </is>
      </c>
    </row>
    <row r="18" ht="46" customHeight="1">
      <c r="A18" s="104" t="n">
        <v>37</v>
      </c>
      <c r="B18" s="105" t="n">
        <v>2025</v>
      </c>
      <c r="C18" s="114" t="inlineStr">
        <is>
          <t>Design of adaptive recommendation system for autism children using optimal feature selection-based adaptive dilated 1DCNN-LSTM with attention mechanism</t>
        </is>
      </c>
      <c r="D18" s="114" t="inlineStr">
        <is>
          <t>10.1016/j.eswa.2024.125399</t>
        </is>
      </c>
      <c r="E18" s="114" t="inlineStr">
        <is>
          <t>Yes</t>
        </is>
      </c>
      <c r="F18" s="114" t="inlineStr">
        <is>
          <t>No</t>
        </is>
      </c>
      <c r="G18" s="114" t="inlineStr">
        <is>
          <t>closed</t>
        </is>
      </c>
      <c r="H18" s="114" t="n"/>
      <c r="I18" s="114" t="inlineStr">
        <is>
          <t>https://www.sciencedirect.com/science/article/abs/pii/S0957417424022668</t>
        </is>
      </c>
      <c r="J18" s="114" t="inlineStr">
        <is>
          <t>Yes</t>
        </is>
      </c>
      <c r="K18" s="114" t="inlineStr">
        <is>
          <t>Include</t>
        </is>
      </c>
      <c r="L18" s="115" t="inlineStr">
        <is>
          <t>Contenido integral evaluable revisado; ver nivel exacto de fuente, evidencia y cautelas en Lote_01_25.</t>
        </is>
      </c>
    </row>
    <row r="19" ht="46" customHeight="1">
      <c r="A19" s="104" t="n">
        <v>38</v>
      </c>
      <c r="B19" s="105" t="n">
        <v>2025</v>
      </c>
      <c r="C19" s="114" t="inlineStr">
        <is>
          <t>Early detection of autism spectrum disorder using explainable AI and optimized teaching strategies</t>
        </is>
      </c>
      <c r="D19" s="114" t="inlineStr">
        <is>
          <t>10.1016/j.jneumeth.2024.110315</t>
        </is>
      </c>
      <c r="E19" s="114" t="inlineStr">
        <is>
          <t>Yes</t>
        </is>
      </c>
      <c r="F19" s="114" t="inlineStr">
        <is>
          <t>No</t>
        </is>
      </c>
      <c r="G19" s="114" t="inlineStr">
        <is>
          <t>closed</t>
        </is>
      </c>
      <c r="H19" s="114" t="n"/>
      <c r="I19" s="114" t="inlineStr">
        <is>
          <t>https://www.sciencedirect.com/science/article/abs/pii/S0165027024002607</t>
        </is>
      </c>
      <c r="J19" s="114" t="inlineStr">
        <is>
          <t>Yes</t>
        </is>
      </c>
      <c r="K19" s="114" t="inlineStr">
        <is>
          <t>Include</t>
        </is>
      </c>
      <c r="L19" s="115" t="inlineStr">
        <is>
          <t>Contenido integral evaluable revisado; ver nivel exacto de fuente, evidencia y cautelas en Lote_01_25.</t>
        </is>
      </c>
    </row>
    <row r="20" ht="46" customHeight="1">
      <c r="A20" s="104" t="n">
        <v>41</v>
      </c>
      <c r="B20" s="105" t="n">
        <v>2025</v>
      </c>
      <c r="C20" s="114" t="inlineStr">
        <is>
          <t>A systematic evaluation of autism spectrum disorder identification with Scanpath Trend Analysis (STA)</t>
        </is>
      </c>
      <c r="D20" s="114" t="inlineStr">
        <is>
          <t>10.1016/j.bspc.2024.107414</t>
        </is>
      </c>
      <c r="E20" s="114" t="inlineStr">
        <is>
          <t>Yes</t>
        </is>
      </c>
      <c r="F20" s="114" t="inlineStr">
        <is>
          <t>No</t>
        </is>
      </c>
      <c r="G20" s="114" t="inlineStr">
        <is>
          <t>closed</t>
        </is>
      </c>
      <c r="H20" s="114" t="n"/>
      <c r="I20" s="114" t="inlineStr">
        <is>
          <t>https://www.sciencedirect.com/science/article/pii/S1746809424014721</t>
        </is>
      </c>
      <c r="J20" s="114" t="inlineStr">
        <is>
          <t>Yes</t>
        </is>
      </c>
      <c r="K20" s="114" t="inlineStr">
        <is>
          <t>Include</t>
        </is>
      </c>
      <c r="L20" s="115" t="inlineStr">
        <is>
          <t>Contenido integral evaluable revisado; ver nivel exacto de fuente, evidencia y cautelas en Lote_01_25.</t>
        </is>
      </c>
    </row>
    <row r="21" ht="46" customHeight="1">
      <c r="A21" s="104" t="n">
        <v>42</v>
      </c>
      <c r="B21" s="105" t="n">
        <v>2025</v>
      </c>
      <c r="C21" s="114" t="inlineStr">
        <is>
          <t>Enhancing Early Diagnosis of Autism Spectrum Disorder Using a Bayesian-Optimized Random Forest Algorithm</t>
        </is>
      </c>
      <c r="D21" s="114" t="inlineStr">
        <is>
          <t>10.1016/j.procs.2025.04.389</t>
        </is>
      </c>
      <c r="E21" s="114" t="inlineStr">
        <is>
          <t>Yes</t>
        </is>
      </c>
      <c r="F21" s="114" t="inlineStr">
        <is>
          <t>Yes</t>
        </is>
      </c>
      <c r="G21" s="114" t="inlineStr">
        <is>
          <t>diamond</t>
        </is>
      </c>
      <c r="H21" s="114" t="inlineStr">
        <is>
          <t>cc-by</t>
        </is>
      </c>
      <c r="I21" s="114" t="inlineStr">
        <is>
          <t>https://doi.org/10.1016/j.procs.2025.04.389</t>
        </is>
      </c>
      <c r="J21" s="114" t="inlineStr">
        <is>
          <t>Yes</t>
        </is>
      </c>
      <c r="K21" s="114" t="inlineStr">
        <is>
          <t>Include</t>
        </is>
      </c>
      <c r="L21" s="115" t="inlineStr">
        <is>
          <t>Contenido primario accesible suficiente para adjudicación y codificación RQ; no implica que se haya adquirido una copia editorial cerrada. Requiere verificación independiente.</t>
        </is>
      </c>
    </row>
    <row r="22" ht="46" customHeight="1">
      <c r="A22" s="104" t="n">
        <v>45</v>
      </c>
      <c r="B22" s="105" t="n">
        <v>2025</v>
      </c>
      <c r="C22" s="114" t="inlineStr">
        <is>
          <t>Autism Spectrum Disorder Detection using Attention-Based CNN and ML Classifiers</t>
        </is>
      </c>
      <c r="D22" s="114" t="inlineStr">
        <is>
          <t>10.1016/j.procs.2025.04.671</t>
        </is>
      </c>
      <c r="E22" s="114" t="inlineStr">
        <is>
          <t>Yes</t>
        </is>
      </c>
      <c r="F22" s="114" t="inlineStr">
        <is>
          <t>Yes</t>
        </is>
      </c>
      <c r="G22" s="114" t="inlineStr">
        <is>
          <t>diamond</t>
        </is>
      </c>
      <c r="H22" s="114" t="inlineStr">
        <is>
          <t>cc-by-nc-nd</t>
        </is>
      </c>
      <c r="I22" s="114" t="inlineStr">
        <is>
          <t>https://doi.org/10.1016/j.procs.2025.04.671</t>
        </is>
      </c>
      <c r="J22" s="114" t="inlineStr">
        <is>
          <t>Yes</t>
        </is>
      </c>
      <c r="K22" s="114" t="inlineStr">
        <is>
          <t>Include</t>
        </is>
      </c>
      <c r="L22" s="115" t="inlineStr">
        <is>
          <t>Contenido primario accesible suficiente para adjudicación y codificación RQ; no implica que se haya adquirido una copia editorial cerrada. Requiere verificación independiente.</t>
        </is>
      </c>
    </row>
    <row r="23" ht="46" customHeight="1">
      <c r="A23" s="104" t="n">
        <v>46</v>
      </c>
      <c r="B23" s="105" t="n">
        <v>2025</v>
      </c>
      <c r="C23" s="114" t="inlineStr">
        <is>
          <t>Recognition of autism in subcortical brain volumetric images using autoencoding-based region selection method and Siamese Convolutional Neural Network</t>
        </is>
      </c>
      <c r="D23" s="114" t="inlineStr">
        <is>
          <t>10.1016/j.ijmedinf.2024.105707</t>
        </is>
      </c>
      <c r="E23" s="114" t="inlineStr">
        <is>
          <t>Yes</t>
        </is>
      </c>
      <c r="F23" s="114" t="inlineStr">
        <is>
          <t>No</t>
        </is>
      </c>
      <c r="G23" s="114" t="inlineStr">
        <is>
          <t>closed</t>
        </is>
      </c>
      <c r="H23" s="114" t="n"/>
      <c r="I23" s="114" t="inlineStr">
        <is>
          <t>https://www.sciencedirect.com/science/article/pii/S1386505624003708</t>
        </is>
      </c>
      <c r="J23" s="114" t="inlineStr">
        <is>
          <t>Yes</t>
        </is>
      </c>
      <c r="K23" s="114" t="inlineStr">
        <is>
          <t>Include</t>
        </is>
      </c>
      <c r="L23" s="115" t="inlineStr">
        <is>
          <t>Contenido integral evaluable revisado; ver nivel exacto de fuente, evidencia y cautelas en Lote_01_25.</t>
        </is>
      </c>
    </row>
    <row r="24" ht="46" customHeight="1">
      <c r="A24" s="104" t="n">
        <v>47</v>
      </c>
      <c r="B24" s="105" t="n">
        <v>2025</v>
      </c>
      <c r="C24" s="114" t="inlineStr">
        <is>
          <t>Leveraging deep learning for enhanced diagnosis of autism spectrum disorder using resting-state functional magnetic resonance imaging and clinical data</t>
        </is>
      </c>
      <c r="D24" s="114" t="inlineStr">
        <is>
          <t>10.1016/j.rineng.2025.104444</t>
        </is>
      </c>
      <c r="E24" s="114" t="inlineStr">
        <is>
          <t>Yes</t>
        </is>
      </c>
      <c r="F24" s="114" t="inlineStr">
        <is>
          <t>Yes</t>
        </is>
      </c>
      <c r="G24" s="114" t="inlineStr">
        <is>
          <t>gold</t>
        </is>
      </c>
      <c r="H24" s="114" t="inlineStr">
        <is>
          <t>cc-by-nc-nd</t>
        </is>
      </c>
      <c r="I24" s="114" t="inlineStr">
        <is>
          <t>https://doi.org/10.1016/j.rineng.2025.104444</t>
        </is>
      </c>
      <c r="J24" s="114" t="inlineStr">
        <is>
          <t>Yes</t>
        </is>
      </c>
      <c r="K24" s="114" t="inlineStr">
        <is>
          <t>Include</t>
        </is>
      </c>
      <c r="L24" s="115" t="inlineStr">
        <is>
          <t>Contenido integral evaluable revisado; ver nivel exacto de fuente, evidencia y cautelas en Lote_01_25.</t>
        </is>
      </c>
    </row>
    <row r="25" ht="46" customHeight="1">
      <c r="A25" s="104" t="n">
        <v>50</v>
      </c>
      <c r="B25" s="105" t="n">
        <v>2025</v>
      </c>
      <c r="C25" s="114" t="inlineStr">
        <is>
          <t>Effectiveness of Artificial Intelligence–Based Platform in Administering Therapies for Children With Autism Spectrum Disorder: 12-Month Observational Study</t>
        </is>
      </c>
      <c r="D25" s="114" t="inlineStr">
        <is>
          <t>10.2196/70589</t>
        </is>
      </c>
      <c r="E25" s="114" t="inlineStr">
        <is>
          <t>Yes</t>
        </is>
      </c>
      <c r="F25" s="114" t="inlineStr">
        <is>
          <t>Yes</t>
        </is>
      </c>
      <c r="G25" s="114" t="inlineStr">
        <is>
          <t>diamond</t>
        </is>
      </c>
      <c r="H25" s="114" t="inlineStr">
        <is>
          <t>cc-by</t>
        </is>
      </c>
      <c r="I25" s="114" t="inlineStr">
        <is>
          <t>https://neuro.jmir.org/2025/1/e70589/PDF</t>
        </is>
      </c>
      <c r="J25" s="114" t="inlineStr">
        <is>
          <t>Yes</t>
        </is>
      </c>
      <c r="K25" s="114" t="inlineStr">
        <is>
          <t>Include</t>
        </is>
      </c>
      <c r="L25" s="115" t="inlineStr">
        <is>
          <t>Texto abierto evaluable revisado; extracción RQ disponible.</t>
        </is>
      </c>
    </row>
    <row r="26" ht="46" customHeight="1">
      <c r="A26" s="104" t="n">
        <v>51</v>
      </c>
      <c r="B26" s="105" t="n">
        <v>2025</v>
      </c>
      <c r="C26" s="114" t="inlineStr">
        <is>
          <t>Involution fused convolution for classifying eye-tracking patterns of children with Autism Spectrum Disorder</t>
        </is>
      </c>
      <c r="D26" s="114" t="inlineStr">
        <is>
          <t>10.1016/j.engappai.2024.109475</t>
        </is>
      </c>
      <c r="E26" s="114" t="inlineStr">
        <is>
          <t>Yes</t>
        </is>
      </c>
      <c r="F26" s="114" t="inlineStr">
        <is>
          <t>Yes</t>
        </is>
      </c>
      <c r="G26" s="114" t="inlineStr">
        <is>
          <t>green</t>
        </is>
      </c>
      <c r="H26" s="114" t="n"/>
      <c r="I26" s="114" t="inlineStr">
        <is>
          <t>https://arxiv.org/pdf/2401.03575</t>
        </is>
      </c>
      <c r="J26" s="114" t="inlineStr">
        <is>
          <t>Yes</t>
        </is>
      </c>
      <c r="K26" s="114" t="inlineStr">
        <is>
          <t>Include</t>
        </is>
      </c>
      <c r="L26" s="115" t="inlineStr">
        <is>
          <t>Contenido integral evaluable revisado; ver nivel exacto de fuente, evidencia y cautelas en Lote_01_25.</t>
        </is>
      </c>
    </row>
    <row r="27" ht="46" customHeight="1">
      <c r="A27" s="104" t="n">
        <v>56</v>
      </c>
      <c r="B27" s="105" t="n">
        <v>2025</v>
      </c>
      <c r="C27" s="114" t="inlineStr">
        <is>
          <t>Effective AI Techniques for Analyzing Risk Factors in Autism Spectrum Disorder (ASD)</t>
        </is>
      </c>
      <c r="D27" s="114" t="inlineStr">
        <is>
          <t>10.1016/j.procs.2025.10.018</t>
        </is>
      </c>
      <c r="E27" s="114" t="inlineStr">
        <is>
          <t>Yes</t>
        </is>
      </c>
      <c r="F27" s="114" t="inlineStr">
        <is>
          <t>Yes</t>
        </is>
      </c>
      <c r="G27" s="114" t="inlineStr">
        <is>
          <t>diamond</t>
        </is>
      </c>
      <c r="H27" s="114" t="inlineStr">
        <is>
          <t>cc-by-nc-nd</t>
        </is>
      </c>
      <c r="I27" s="114" t="inlineStr">
        <is>
          <t>https://doi.org/10.1016/j.procs.2025.10.018</t>
        </is>
      </c>
      <c r="J27" s="114" t="inlineStr">
        <is>
          <t>Yes</t>
        </is>
      </c>
      <c r="K27" s="114" t="inlineStr">
        <is>
          <t>Include</t>
        </is>
      </c>
      <c r="L27" s="115" t="inlineStr">
        <is>
          <t>Contenido primario accesible suficiente para adjudicación y codificación RQ; no implica que se haya adquirido una copia editorial cerrada. Requiere verificación independiente.</t>
        </is>
      </c>
    </row>
    <row r="28" ht="46" customHeight="1">
      <c r="A28" s="104" t="n">
        <v>59</v>
      </c>
      <c r="B28" s="105" t="n">
        <v>2025</v>
      </c>
      <c r="C28" s="114" t="inlineStr">
        <is>
          <t>Advanced autism detection and visualization through XGBoost algorithm for fNIRS hemo-dynamic signals</t>
        </is>
      </c>
      <c r="D28" s="114" t="inlineStr">
        <is>
          <t>10.1016/j.eswa.2025.127013</t>
        </is>
      </c>
      <c r="E28" s="114" t="inlineStr">
        <is>
          <t>Yes</t>
        </is>
      </c>
      <c r="F28" s="114" t="inlineStr">
        <is>
          <t>Yes</t>
        </is>
      </c>
      <c r="G28" s="114" t="inlineStr">
        <is>
          <t>hybrid</t>
        </is>
      </c>
      <c r="H28" s="114" t="inlineStr">
        <is>
          <t>cc-by</t>
        </is>
      </c>
      <c r="I28" s="114" t="inlineStr">
        <is>
          <t>https://doi.org/10.1016/j.eswa.2025.127013</t>
        </is>
      </c>
      <c r="J28" s="114" t="inlineStr">
        <is>
          <t>Yes</t>
        </is>
      </c>
      <c r="K28" s="114" t="inlineStr">
        <is>
          <t>Include</t>
        </is>
      </c>
      <c r="L28" s="115" t="inlineStr">
        <is>
          <t>Contenido integral evaluable revisado; ver nivel exacto de fuente, evidencia y cautelas en Lote_01_25.</t>
        </is>
      </c>
    </row>
    <row r="29" ht="46" customHeight="1">
      <c r="A29" s="104" t="n">
        <v>60</v>
      </c>
      <c r="B29" s="105" t="n">
        <v>2025</v>
      </c>
      <c r="C29" s="114" t="inlineStr">
        <is>
          <t>Using convolutional network in graphical model detection of autism disorders with fuzzy inference systems</t>
        </is>
      </c>
      <c r="D29" s="114" t="inlineStr">
        <is>
          <t>10.1016/j.ibmed.2025.100213</t>
        </is>
      </c>
      <c r="E29" s="114" t="inlineStr">
        <is>
          <t>Yes</t>
        </is>
      </c>
      <c r="F29" s="114" t="inlineStr">
        <is>
          <t>Yes</t>
        </is>
      </c>
      <c r="G29" s="114" t="inlineStr">
        <is>
          <t>gold</t>
        </is>
      </c>
      <c r="H29" s="114" t="inlineStr">
        <is>
          <t>cc-by-nc-nd</t>
        </is>
      </c>
      <c r="I29" s="114" t="inlineStr">
        <is>
          <t>https://doi.org/10.1016/j.ibmed.2025.100213</t>
        </is>
      </c>
      <c r="J29" s="114" t="inlineStr">
        <is>
          <t>Yes</t>
        </is>
      </c>
      <c r="K29" s="114" t="inlineStr">
        <is>
          <t>Include</t>
        </is>
      </c>
      <c r="L29" s="115" t="inlineStr">
        <is>
          <t>Contenido integral evaluable revisado; ver nivel exacto de fuente, evidencia y cautelas en Lote_01_25.</t>
        </is>
      </c>
    </row>
    <row r="30" ht="46" customHeight="1">
      <c r="A30" s="104" t="n">
        <v>63</v>
      </c>
      <c r="B30" s="105" t="n">
        <v>2025</v>
      </c>
      <c r="C30" s="114" t="inlineStr">
        <is>
          <t>Enhancing autism spectrum disorder early detection with parent-child dyads block-play protocol and attention-enhanced hybrid deep learning framework</t>
        </is>
      </c>
      <c r="D30" s="114" t="inlineStr">
        <is>
          <t>10.1016/j.engappai.2025.110430</t>
        </is>
      </c>
      <c r="E30" s="114" t="inlineStr">
        <is>
          <t>Yes</t>
        </is>
      </c>
      <c r="F30" s="114" t="inlineStr">
        <is>
          <t>Yes</t>
        </is>
      </c>
      <c r="G30" s="114" t="inlineStr">
        <is>
          <t>green</t>
        </is>
      </c>
      <c r="H30" s="114" t="n"/>
      <c r="I30" s="114" t="inlineStr">
        <is>
          <t>https://arxiv.org/pdf/2408.16924</t>
        </is>
      </c>
      <c r="J30" s="114" t="inlineStr">
        <is>
          <t>Yes</t>
        </is>
      </c>
      <c r="K30" s="114" t="inlineStr">
        <is>
          <t>Include</t>
        </is>
      </c>
      <c r="L30" s="115" t="inlineStr">
        <is>
          <t>Contenido integral evaluable revisado; ver nivel exacto de fuente, evidencia y cautelas en Lote_01_25.</t>
        </is>
      </c>
    </row>
    <row r="31" ht="46" customHeight="1">
      <c r="A31" s="104" t="n">
        <v>64</v>
      </c>
      <c r="B31" s="105" t="n">
        <v>2025</v>
      </c>
      <c r="C31" s="114" t="inlineStr">
        <is>
          <t>Involvement of disulfidptosis in the pathophysiology of autism spectrum disorder</t>
        </is>
      </c>
      <c r="D31" s="114" t="inlineStr">
        <is>
          <t>10.1016/j.lfs.2025.123531</t>
        </is>
      </c>
      <c r="E31" s="114" t="inlineStr">
        <is>
          <t>Yes</t>
        </is>
      </c>
      <c r="F31" s="114" t="inlineStr">
        <is>
          <t>No</t>
        </is>
      </c>
      <c r="G31" s="114" t="inlineStr">
        <is>
          <t>closed</t>
        </is>
      </c>
      <c r="H31" s="114" t="n"/>
      <c r="I31" s="114" t="inlineStr">
        <is>
          <t>https://www.sciencedirect.com/science/article/pii/S0024320525001651</t>
        </is>
      </c>
      <c r="J31" s="114" t="inlineStr">
        <is>
          <t>Yes</t>
        </is>
      </c>
      <c r="K31" s="114" t="inlineStr">
        <is>
          <t>Include</t>
        </is>
      </c>
      <c r="L31" s="115" t="inlineStr">
        <is>
          <t>Contenido integral evaluable revisado; ver nivel exacto de fuente, evidencia y cautelas en Lote_02_25.</t>
        </is>
      </c>
    </row>
    <row r="32" ht="46" customHeight="1">
      <c r="A32" s="104" t="n">
        <v>67</v>
      </c>
      <c r="B32" s="105" t="n">
        <v>2025</v>
      </c>
      <c r="C32" s="114" t="inlineStr">
        <is>
          <t>Enhancing the identification of autism spectrum disorder in facial expressions using DenseResNet-Based transfer learning approach</t>
        </is>
      </c>
      <c r="D32" s="114" t="inlineStr">
        <is>
          <t>10.1016/j.bspc.2024.107433</t>
        </is>
      </c>
      <c r="E32" s="114" t="inlineStr">
        <is>
          <t>Yes</t>
        </is>
      </c>
      <c r="F32" s="114" t="inlineStr">
        <is>
          <t>No</t>
        </is>
      </c>
      <c r="G32" s="114" t="inlineStr">
        <is>
          <t>closed</t>
        </is>
      </c>
      <c r="H32" s="114" t="n"/>
      <c r="I32" s="114" t="inlineStr">
        <is>
          <t>https://www.sciencedirect.com/science/article/pii/S1746809424014915</t>
        </is>
      </c>
      <c r="J32" s="114" t="inlineStr">
        <is>
          <t>Yes</t>
        </is>
      </c>
      <c r="K32" s="114" t="inlineStr">
        <is>
          <t>Include</t>
        </is>
      </c>
      <c r="L32" s="115" t="inlineStr">
        <is>
          <t>Contenido integral evaluable revisado; ver nivel exacto de fuente, evidencia y cautelas en Lote_02_25.</t>
        </is>
      </c>
    </row>
    <row r="33" ht="46" customHeight="1">
      <c r="A33" s="104" t="n">
        <v>74</v>
      </c>
      <c r="B33" s="105" t="n">
        <v>2025</v>
      </c>
      <c r="C33" s="114" t="inlineStr">
        <is>
          <t>Deep neurocomputational fusion for ASD diagnosis using multi-domain EEG analysis</t>
        </is>
      </c>
      <c r="D33" s="114" t="inlineStr">
        <is>
          <t>10.1016/j.neucom.2025.130353</t>
        </is>
      </c>
      <c r="E33" s="114" t="inlineStr">
        <is>
          <t>Yes</t>
        </is>
      </c>
      <c r="F33" s="114" t="inlineStr">
        <is>
          <t>No</t>
        </is>
      </c>
      <c r="G33" s="114" t="inlineStr">
        <is>
          <t>closed</t>
        </is>
      </c>
      <c r="H33" s="114" t="n"/>
      <c r="I33" s="114" t="inlineStr">
        <is>
          <t>https://www.sciencedirect.com/science/article/pii/S0925231225010252</t>
        </is>
      </c>
      <c r="J33" s="114" t="inlineStr">
        <is>
          <t>Yes</t>
        </is>
      </c>
      <c r="K33" s="114" t="inlineStr">
        <is>
          <t>Include</t>
        </is>
      </c>
      <c r="L33" s="115" t="inlineStr">
        <is>
          <t>Contenido integral evaluable revisado; ver nivel exacto de fuente, evidencia y cautelas en Lote_02_25.</t>
        </is>
      </c>
    </row>
    <row r="34" ht="46" customHeight="1">
      <c r="A34" s="104" t="n">
        <v>76</v>
      </c>
      <c r="B34" s="105" t="n">
        <v>2025</v>
      </c>
      <c r="C34" s="114" t="inlineStr">
        <is>
          <t>Female autism categorization using CNN based NeuroNet57 and ant colony optimization</t>
        </is>
      </c>
      <c r="D34" s="114" t="inlineStr">
        <is>
          <t>10.1016/j.compbiomed.2025.109926</t>
        </is>
      </c>
      <c r="E34" s="114" t="inlineStr">
        <is>
          <t>Yes</t>
        </is>
      </c>
      <c r="F34" s="114" t="inlineStr">
        <is>
          <t>No</t>
        </is>
      </c>
      <c r="G34" s="114" t="inlineStr">
        <is>
          <t>closed</t>
        </is>
      </c>
      <c r="H34" s="114" t="n"/>
      <c r="I34" s="114" t="inlineStr">
        <is>
          <t>https://www.sciencedirect.com/science/article/pii/S001048252500277X</t>
        </is>
      </c>
      <c r="J34" s="114" t="inlineStr">
        <is>
          <t>Yes</t>
        </is>
      </c>
      <c r="K34" s="114" t="inlineStr">
        <is>
          <t>Include</t>
        </is>
      </c>
      <c r="L34" s="115" t="inlineStr">
        <is>
          <t>Contenido integral evaluable revisado; ver nivel exacto de fuente, evidencia y cautelas en Lote_02_25.</t>
        </is>
      </c>
    </row>
    <row r="35" ht="46" customHeight="1">
      <c r="A35" s="104" t="n">
        <v>78</v>
      </c>
      <c r="B35" s="105" t="n">
        <v>2025</v>
      </c>
      <c r="C35" s="114" t="inlineStr">
        <is>
          <t>Capsule DenseNet++: Enhanced autism detection framework with deep learning and reinforcement learning-based lifestyle recommendation</t>
        </is>
      </c>
      <c r="D35" s="114" t="inlineStr">
        <is>
          <t>10.1016/j.compbiomed.2025.110038</t>
        </is>
      </c>
      <c r="E35" s="114" t="inlineStr">
        <is>
          <t>Yes</t>
        </is>
      </c>
      <c r="F35" s="114" t="inlineStr">
        <is>
          <t>No</t>
        </is>
      </c>
      <c r="G35" s="114" t="inlineStr">
        <is>
          <t>closed</t>
        </is>
      </c>
      <c r="H35" s="114" t="n"/>
      <c r="I35" s="114" t="inlineStr">
        <is>
          <t>https://www.sciencedirect.com/science/article/pii/S0010482525003890</t>
        </is>
      </c>
      <c r="J35" s="114" t="inlineStr">
        <is>
          <t>Yes</t>
        </is>
      </c>
      <c r="K35" s="114" t="inlineStr">
        <is>
          <t>Include</t>
        </is>
      </c>
      <c r="L35" s="115" t="inlineStr">
        <is>
          <t>Contenido integral evaluable revisado; ver nivel exacto de fuente, evidencia y cautelas en Lote_02_25.</t>
        </is>
      </c>
    </row>
    <row r="36" ht="46" customHeight="1">
      <c r="A36" s="104" t="n">
        <v>81</v>
      </c>
      <c r="B36" s="105" t="n">
        <v>2025</v>
      </c>
      <c r="C36" s="114" t="inlineStr">
        <is>
          <t>Self-training EEG discrimination model with weakly supervised sample construction: An age-based perspective on ASD evaluation</t>
        </is>
      </c>
      <c r="D36" s="114" t="inlineStr">
        <is>
          <t>10.1016/j.neunet.2025.107337</t>
        </is>
      </c>
      <c r="E36" s="114" t="inlineStr">
        <is>
          <t>Yes</t>
        </is>
      </c>
      <c r="F36" s="114" t="inlineStr">
        <is>
          <t>No</t>
        </is>
      </c>
      <c r="G36" s="114" t="inlineStr">
        <is>
          <t>closed</t>
        </is>
      </c>
      <c r="H36" s="114" t="n"/>
      <c r="I36" s="114" t="inlineStr">
        <is>
          <t>https://www.sciencedirect.com/science/article/pii/S0893608025002163</t>
        </is>
      </c>
      <c r="J36" s="114" t="inlineStr">
        <is>
          <t>Yes</t>
        </is>
      </c>
      <c r="K36" s="114" t="inlineStr">
        <is>
          <t>Include</t>
        </is>
      </c>
      <c r="L36" s="115" t="inlineStr">
        <is>
          <t>Contenido integral evaluable revisado; ver nivel exacto de fuente, evidencia y cautelas en Lote_02_25.</t>
        </is>
      </c>
    </row>
    <row r="37" ht="46" customHeight="1">
      <c r="A37" s="104" t="n">
        <v>84</v>
      </c>
      <c r="B37" s="105" t="n">
        <v>2026</v>
      </c>
      <c r="C37" s="114" t="inlineStr">
        <is>
          <t>Towards screening of children students with autism spectrum disorder based on executive functions with serious game and machine learning approaches</t>
        </is>
      </c>
      <c r="D37" s="114" t="inlineStr">
        <is>
          <t>10.1016/j.eswa.2025.128884</t>
        </is>
      </c>
      <c r="E37" s="114" t="inlineStr">
        <is>
          <t>Yes</t>
        </is>
      </c>
      <c r="F37" s="114" t="inlineStr">
        <is>
          <t>No</t>
        </is>
      </c>
      <c r="G37" s="114" t="inlineStr">
        <is>
          <t>closed</t>
        </is>
      </c>
      <c r="H37" s="114" t="n"/>
      <c r="I37" s="114" t="inlineStr">
        <is>
          <t>https://www.sciencedirect.com/science/article/pii/S0957417425025011</t>
        </is>
      </c>
      <c r="J37" s="114" t="inlineStr">
        <is>
          <t>Yes</t>
        </is>
      </c>
      <c r="K37" s="114" t="inlineStr">
        <is>
          <t>Include</t>
        </is>
      </c>
      <c r="L37" s="115" t="inlineStr">
        <is>
          <t>Contenido integral evaluable revisado; ver nivel exacto de fuente, evidencia y cautelas en Lote_02_25.</t>
        </is>
      </c>
    </row>
    <row r="38" ht="46" customHeight="1">
      <c r="A38" s="104" t="n">
        <v>86</v>
      </c>
      <c r="B38" s="105" t="n">
        <v>2025</v>
      </c>
      <c r="C38" s="114" t="inlineStr">
        <is>
          <t>Optimized attention-enhanced U-Net for autism detection and region localization in MRI</t>
        </is>
      </c>
      <c r="D38" s="114" t="inlineStr">
        <is>
          <t>10.1016/j.pscychresns.2025.111970</t>
        </is>
      </c>
      <c r="E38" s="114" t="inlineStr">
        <is>
          <t>Yes</t>
        </is>
      </c>
      <c r="F38" s="114" t="inlineStr">
        <is>
          <t>No</t>
        </is>
      </c>
      <c r="G38" s="114" t="inlineStr">
        <is>
          <t>closed</t>
        </is>
      </c>
      <c r="H38" s="114" t="n"/>
      <c r="I38" s="114" t="inlineStr">
        <is>
          <t>https://www.sciencedirect.com/science/article/pii/S0925492725000253</t>
        </is>
      </c>
      <c r="J38" s="114" t="inlineStr">
        <is>
          <t>Yes</t>
        </is>
      </c>
      <c r="K38" s="114" t="inlineStr">
        <is>
          <t>Include</t>
        </is>
      </c>
      <c r="L38" s="115" t="inlineStr">
        <is>
          <t>Contenido integral evaluable revisado; ver nivel exacto de fuente, evidencia y cautelas en Lote_02_25.</t>
        </is>
      </c>
    </row>
    <row r="39" ht="46" customHeight="1">
      <c r="A39" s="104" t="n">
        <v>92</v>
      </c>
      <c r="B39" s="105" t="n">
        <v>2025</v>
      </c>
      <c r="C39" s="114" t="inlineStr">
        <is>
          <t>Data independent acquisition proteomics and machine learning reveals that proteins associated with immunity are potential molecular markers for early diagnosis of autism</t>
        </is>
      </c>
      <c r="D39" s="114" t="inlineStr">
        <is>
          <t>10.1016/j.cca.2025.120238</t>
        </is>
      </c>
      <c r="E39" s="114" t="inlineStr">
        <is>
          <t>Yes</t>
        </is>
      </c>
      <c r="F39" s="114" t="inlineStr">
        <is>
          <t>Yes</t>
        </is>
      </c>
      <c r="G39" s="114" t="inlineStr">
        <is>
          <t>hybrid</t>
        </is>
      </c>
      <c r="H39" s="114" t="inlineStr">
        <is>
          <t>cc-by</t>
        </is>
      </c>
      <c r="I39" s="114" t="inlineStr">
        <is>
          <t>https://pubmed.ncbi.nlm.nih.gov/40185380/</t>
        </is>
      </c>
      <c r="J39" s="114" t="inlineStr">
        <is>
          <t>Yes</t>
        </is>
      </c>
      <c r="K39" s="114" t="inlineStr">
        <is>
          <t>Include</t>
        </is>
      </c>
      <c r="L39" s="115" t="inlineStr">
        <is>
          <t>Contenido primario accesible suficiente para adjudicación y codificación RQ; no implica que se haya adquirido una copia editorial cerrada. Requiere verificación independiente.</t>
        </is>
      </c>
    </row>
    <row r="40" ht="46" customHeight="1">
      <c r="A40" s="104" t="n">
        <v>93</v>
      </c>
      <c r="B40" s="105" t="n">
        <v>2025</v>
      </c>
      <c r="C40" s="114" t="inlineStr">
        <is>
          <t>Large language models deconstruct the clinical intuition behind diagnosing autism</t>
        </is>
      </c>
      <c r="D40" s="114" t="inlineStr">
        <is>
          <t>10.1016/j.cell.2025.02.025</t>
        </is>
      </c>
      <c r="E40" s="114" t="inlineStr">
        <is>
          <t>Yes</t>
        </is>
      </c>
      <c r="F40" s="114" t="inlineStr">
        <is>
          <t>Yes</t>
        </is>
      </c>
      <c r="G40" s="114" t="inlineStr">
        <is>
          <t>hybrid</t>
        </is>
      </c>
      <c r="H40" s="114" t="inlineStr">
        <is>
          <t>cc-by-nc</t>
        </is>
      </c>
      <c r="I40" s="114" t="inlineStr">
        <is>
          <t>https://doi.org/10.1016/j.cell.2025.02.025</t>
        </is>
      </c>
      <c r="J40" s="114" t="inlineStr">
        <is>
          <t>Yes</t>
        </is>
      </c>
      <c r="K40" s="114" t="inlineStr">
        <is>
          <t>Include</t>
        </is>
      </c>
      <c r="L40" s="115" t="inlineStr">
        <is>
          <t>Texto abierto evaluable revisado; extracción RQ disponible.</t>
        </is>
      </c>
    </row>
    <row r="41" ht="46" customHeight="1">
      <c r="A41" s="104" t="n">
        <v>96</v>
      </c>
      <c r="B41" s="105" t="n">
        <v>2025</v>
      </c>
      <c r="C41" s="114" t="inlineStr">
        <is>
          <t>Ensemble of Deep Learning with Crested Porcupine Optimizer Based Autism Spectrum Disorder Detection Using Facial Images</t>
        </is>
      </c>
      <c r="D41" s="114" t="inlineStr">
        <is>
          <t>10.32604/cmc.2025.062266</t>
        </is>
      </c>
      <c r="E41" s="114" t="inlineStr">
        <is>
          <t>Yes</t>
        </is>
      </c>
      <c r="F41" s="114" t="inlineStr">
        <is>
          <t>Yes</t>
        </is>
      </c>
      <c r="G41" s="114" t="inlineStr">
        <is>
          <t>diamond</t>
        </is>
      </c>
      <c r="H41" s="114" t="inlineStr">
        <is>
          <t>cc-by</t>
        </is>
      </c>
      <c r="I41" s="114" t="inlineStr">
        <is>
          <t>https://doi.org/10.32604/cmc.2025.062266</t>
        </is>
      </c>
      <c r="J41" s="114" t="inlineStr">
        <is>
          <t>Yes</t>
        </is>
      </c>
      <c r="K41" s="114" t="inlineStr">
        <is>
          <t>Include</t>
        </is>
      </c>
      <c r="L41" s="115" t="inlineStr">
        <is>
          <t>Texto abierto evaluable revisado; extracción RQ disponible.</t>
        </is>
      </c>
    </row>
    <row r="42" ht="46" customHeight="1">
      <c r="A42" s="104" t="n">
        <v>97</v>
      </c>
      <c r="B42" s="105" t="n">
        <v>2025</v>
      </c>
      <c r="C42" s="114" t="inlineStr">
        <is>
          <t>Child-therapist acoustic synchrony and response trajectories in autism intervention: an AI-based automated analysis using dynamic systems theory and affective computing</t>
        </is>
      </c>
      <c r="D42" s="114" t="inlineStr">
        <is>
          <t>10.1016/j.etdah.2025.100176</t>
        </is>
      </c>
      <c r="E42" s="114" t="inlineStr">
        <is>
          <t>Yes</t>
        </is>
      </c>
      <c r="F42" s="114" t="inlineStr">
        <is>
          <t>Yes</t>
        </is>
      </c>
      <c r="G42" s="114" t="inlineStr">
        <is>
          <t>gold</t>
        </is>
      </c>
      <c r="H42" s="114" t="inlineStr">
        <is>
          <t>cc-by-nc-nd</t>
        </is>
      </c>
      <c r="I42" s="114" t="inlineStr">
        <is>
          <t>https://www.sciencedirect.com/science/article/pii/S2667118225000078</t>
        </is>
      </c>
      <c r="J42" s="114" t="inlineStr">
        <is>
          <t>Yes</t>
        </is>
      </c>
      <c r="K42" s="114" t="inlineStr">
        <is>
          <t>Include</t>
        </is>
      </c>
      <c r="L42" s="115" t="inlineStr">
        <is>
          <t>Contenido integral evaluable revisado; ver nivel exacto de fuente, evidencia y cautelas en Lote_02_25.</t>
        </is>
      </c>
    </row>
    <row r="43" ht="46" customHeight="1">
      <c r="A43" s="104" t="n">
        <v>103</v>
      </c>
      <c r="B43" s="105" t="n">
        <v>2025</v>
      </c>
      <c r="C43" s="114" t="inlineStr">
        <is>
          <t>Early fusion for Autism classification with biomarker detection using rs-fMRI and phenotypic data</t>
        </is>
      </c>
      <c r="D43" s="114" t="inlineStr">
        <is>
          <t>10.1016/j.bspc.2025.108020</t>
        </is>
      </c>
      <c r="E43" s="114" t="inlineStr">
        <is>
          <t>Yes</t>
        </is>
      </c>
      <c r="F43" s="114" t="inlineStr">
        <is>
          <t>No</t>
        </is>
      </c>
      <c r="G43" s="114" t="inlineStr">
        <is>
          <t>closed</t>
        </is>
      </c>
      <c r="H43" s="114" t="n"/>
      <c r="I43" s="114" t="inlineStr">
        <is>
          <t>https://www.sciencedirect.com/science/article/pii/S1746809425005312</t>
        </is>
      </c>
      <c r="J43" s="114" t="inlineStr">
        <is>
          <t>Yes</t>
        </is>
      </c>
      <c r="K43" s="114" t="inlineStr">
        <is>
          <t>Include</t>
        </is>
      </c>
      <c r="L43" s="115" t="inlineStr">
        <is>
          <t>Contenido integral evaluable revisado; ver nivel exacto de fuente, evidencia y cautelas en Lote_02_25.</t>
        </is>
      </c>
    </row>
    <row r="44" ht="46" customHeight="1">
      <c r="A44" s="104" t="n">
        <v>108</v>
      </c>
      <c r="B44" s="105" t="n">
        <v>2025</v>
      </c>
      <c r="C44" s="114" t="inlineStr">
        <is>
          <t>Awareness with Machine: Hybrid Approach to Detecting ASD with a Clustering</t>
        </is>
      </c>
      <c r="D44" s="114" t="inlineStr">
        <is>
          <t>10.32604/cmc.2025.062643</t>
        </is>
      </c>
      <c r="E44" s="114" t="inlineStr">
        <is>
          <t>Yes</t>
        </is>
      </c>
      <c r="F44" s="114" t="inlineStr">
        <is>
          <t>Yes</t>
        </is>
      </c>
      <c r="G44" s="114" t="inlineStr">
        <is>
          <t>diamond</t>
        </is>
      </c>
      <c r="H44" s="114" t="inlineStr">
        <is>
          <t>cc-by</t>
        </is>
      </c>
      <c r="I44" s="114" t="inlineStr">
        <is>
          <t>https://cdn.techscience.press/files/cmc/2025/TSP_CMC-84-2/TSP_CMC_62643/TSP_CMC_62643.pdf</t>
        </is>
      </c>
      <c r="J44" s="114" t="inlineStr">
        <is>
          <t>Yes</t>
        </is>
      </c>
      <c r="K44" s="114" t="inlineStr">
        <is>
          <t>Include</t>
        </is>
      </c>
      <c r="L44" s="115" t="inlineStr">
        <is>
          <t>Texto abierto evaluable revisado; extracción RQ disponible.</t>
        </is>
      </c>
    </row>
    <row r="45" ht="46" customHeight="1">
      <c r="A45" s="104" t="n">
        <v>110</v>
      </c>
      <c r="B45" s="105" t="n">
        <v>2025</v>
      </c>
      <c r="C45" s="114" t="inlineStr">
        <is>
          <t>A deep learning model for diagnosing autism using brain time series</t>
        </is>
      </c>
      <c r="D45" s="114" t="inlineStr">
        <is>
          <t>10.1016/j.neuroscience.2025.08.001</t>
        </is>
      </c>
      <c r="E45" s="114" t="inlineStr">
        <is>
          <t>Yes</t>
        </is>
      </c>
      <c r="F45" s="114" t="inlineStr">
        <is>
          <t>No</t>
        </is>
      </c>
      <c r="G45" s="114" t="inlineStr">
        <is>
          <t>closed</t>
        </is>
      </c>
      <c r="H45" s="114" t="n"/>
      <c r="I45" s="114" t="inlineStr">
        <is>
          <t>https://www.sciencedirect.com/science/article/pii/S0306452225008346</t>
        </is>
      </c>
      <c r="J45" s="114" t="inlineStr">
        <is>
          <t>Yes</t>
        </is>
      </c>
      <c r="K45" s="114" t="inlineStr">
        <is>
          <t>Include</t>
        </is>
      </c>
      <c r="L45" s="115" t="inlineStr">
        <is>
          <t>Contenido integral evaluable revisado; ver nivel exacto de fuente, evidencia y cautelas en Lote_02_25.</t>
        </is>
      </c>
    </row>
    <row r="46" ht="46" customHeight="1">
      <c r="A46" s="104" t="n">
        <v>118</v>
      </c>
      <c r="B46" s="105" t="n">
        <v>2025</v>
      </c>
      <c r="C46" s="114" t="inlineStr">
        <is>
          <t>Massively parallel characterization of non-coding de novo mutations in autism spectrum disorder</t>
        </is>
      </c>
      <c r="D46" s="114" t="inlineStr">
        <is>
          <t>10.1016/j.jgg.2025.07.008</t>
        </is>
      </c>
      <c r="E46" s="114" t="inlineStr">
        <is>
          <t>Yes</t>
        </is>
      </c>
      <c r="F46" s="114" t="inlineStr">
        <is>
          <t>No</t>
        </is>
      </c>
      <c r="G46" s="114" t="inlineStr">
        <is>
          <t>closed</t>
        </is>
      </c>
      <c r="H46" s="114" t="n"/>
      <c r="I46" s="114" t="inlineStr">
        <is>
          <t>https://www.sciencedirect.com/science/article/pii/S167385272500205X</t>
        </is>
      </c>
      <c r="J46" s="114" t="inlineStr">
        <is>
          <t>Yes</t>
        </is>
      </c>
      <c r="K46" s="114" t="inlineStr">
        <is>
          <t>Include</t>
        </is>
      </c>
      <c r="L46" s="115" t="inlineStr">
        <is>
          <t>Contenido integral evaluable revisado; ver nivel exacto de fuente, evidencia y cautelas en Lote_02_25.</t>
        </is>
      </c>
    </row>
    <row r="47" ht="46" customHeight="1">
      <c r="A47" s="104" t="n">
        <v>122</v>
      </c>
      <c r="B47" s="105" t="n">
        <v>2026</v>
      </c>
      <c r="C47" s="114" t="inlineStr">
        <is>
          <t>A novel hybrid deep learning model using MEResNextfor autism spectrum disorder detection</t>
        </is>
      </c>
      <c r="D47" s="114" t="inlineStr">
        <is>
          <t>10.1016/j.compbiolchem.2025.108619</t>
        </is>
      </c>
      <c r="E47" s="114" t="inlineStr">
        <is>
          <t>Yes</t>
        </is>
      </c>
      <c r="F47" s="114" t="inlineStr">
        <is>
          <t>No</t>
        </is>
      </c>
      <c r="G47" s="114" t="inlineStr">
        <is>
          <t>closed</t>
        </is>
      </c>
      <c r="H47" s="114" t="n"/>
      <c r="I47" s="114" t="inlineStr">
        <is>
          <t>https://www.sciencedirect.com/science/article/pii/S1476927125002804</t>
        </is>
      </c>
      <c r="J47" s="114" t="inlineStr">
        <is>
          <t>Yes</t>
        </is>
      </c>
      <c r="K47" s="114" t="inlineStr">
        <is>
          <t>Include</t>
        </is>
      </c>
      <c r="L47" s="115" t="inlineStr">
        <is>
          <t>Contenido integral evaluable revisado; ver nivel exacto de fuente, evidencia y cautelas en Lote_02_25.</t>
        </is>
      </c>
    </row>
    <row r="48" ht="46" customHeight="1">
      <c r="A48" s="104" t="n">
        <v>123</v>
      </c>
      <c r="B48" s="105" t="n">
        <v>2025</v>
      </c>
      <c r="C48" s="114" t="inlineStr">
        <is>
          <t>FaithfulNet: An explainable deep learning framework for autism diagnosis using structural MRI</t>
        </is>
      </c>
      <c r="D48" s="114" t="inlineStr">
        <is>
          <t>10.1016/j.brainres.2025.149904</t>
        </is>
      </c>
      <c r="E48" s="114" t="inlineStr">
        <is>
          <t>Yes</t>
        </is>
      </c>
      <c r="F48" s="114" t="inlineStr">
        <is>
          <t>No</t>
        </is>
      </c>
      <c r="G48" s="114" t="inlineStr">
        <is>
          <t>closed</t>
        </is>
      </c>
      <c r="H48" s="114" t="n"/>
      <c r="I48" s="114" t="inlineStr">
        <is>
          <t>https://www.sciencedirect.com/science/article/pii/S0006899325004676</t>
        </is>
      </c>
      <c r="J48" s="114" t="inlineStr">
        <is>
          <t>Yes</t>
        </is>
      </c>
      <c r="K48" s="114" t="inlineStr">
        <is>
          <t>Include</t>
        </is>
      </c>
      <c r="L48" s="115" t="inlineStr">
        <is>
          <t>Contenido integral evaluable revisado; ver nivel exacto de fuente, evidencia y cautelas en Lote_02_25.</t>
        </is>
      </c>
    </row>
    <row r="49" ht="46" customHeight="1">
      <c r="A49" s="104" t="n">
        <v>125</v>
      </c>
      <c r="B49" s="105" t="n">
        <v>2025</v>
      </c>
      <c r="C49" s="114" t="inlineStr">
        <is>
          <t>Identification of critical brain regions for autism diagnosis from fMRI data using explainable AI: an observational analysis of the ABIDE dataset</t>
        </is>
      </c>
      <c r="D49" s="114" t="inlineStr">
        <is>
          <t>10.1016/j.eclinm.2025.103452</t>
        </is>
      </c>
      <c r="E49" s="114" t="inlineStr">
        <is>
          <t>Yes</t>
        </is>
      </c>
      <c r="F49" s="114" t="inlineStr">
        <is>
          <t>Yes</t>
        </is>
      </c>
      <c r="G49" s="114" t="inlineStr">
        <is>
          <t>gold</t>
        </is>
      </c>
      <c r="H49" s="114" t="inlineStr">
        <is>
          <t>cc-by</t>
        </is>
      </c>
      <c r="I49" s="114" t="inlineStr">
        <is>
          <t>https://doi.org/10.1016/j.eclinm.2025.103452</t>
        </is>
      </c>
      <c r="J49" s="114" t="inlineStr">
        <is>
          <t>Yes</t>
        </is>
      </c>
      <c r="K49" s="114" t="inlineStr">
        <is>
          <t>Include with integrity flag</t>
        </is>
      </c>
      <c r="L49" s="115" t="inlineStr">
        <is>
          <t>Texto abierto evaluable revisado; extracción RQ disponible.</t>
        </is>
      </c>
    </row>
    <row r="50" ht="46" customHeight="1">
      <c r="A50" s="104" t="n">
        <v>126</v>
      </c>
      <c r="B50" s="105" t="n">
        <v>2025</v>
      </c>
      <c r="C50" s="114" t="inlineStr">
        <is>
          <t>CARE: Comprehensive Artificial Intelligence Techniques for Reliable Autism Evaluation in Pediatric Care</t>
        </is>
      </c>
      <c r="D50" s="114" t="inlineStr">
        <is>
          <t>10.32604/cmc.2025.067784</t>
        </is>
      </c>
      <c r="E50" s="114" t="inlineStr">
        <is>
          <t>Yes</t>
        </is>
      </c>
      <c r="F50" s="114" t="inlineStr">
        <is>
          <t>Yes</t>
        </is>
      </c>
      <c r="G50" s="114" t="inlineStr">
        <is>
          <t>diamond</t>
        </is>
      </c>
      <c r="H50" s="114" t="inlineStr">
        <is>
          <t>cc-by</t>
        </is>
      </c>
      <c r="I50" s="114" t="inlineStr">
        <is>
          <t>https://www.techscience.com/cmc/v85n1/63573/html</t>
        </is>
      </c>
      <c r="J50" s="114" t="inlineStr">
        <is>
          <t>Yes</t>
        </is>
      </c>
      <c r="K50" s="114" t="inlineStr">
        <is>
          <t>Include</t>
        </is>
      </c>
      <c r="L50" s="115" t="inlineStr">
        <is>
          <t>Contenido integral evaluable revisado; ver nivel exacto de fuente, evidencia y cautelas en Lote_02_25.</t>
        </is>
      </c>
    </row>
    <row r="51" ht="46" customHeight="1">
      <c r="A51" s="104" t="n">
        <v>132</v>
      </c>
      <c r="B51" s="105" t="n">
        <v>2025</v>
      </c>
      <c r="C51" s="114" t="inlineStr">
        <is>
          <t>A Brief Observation to Screen Autism in Toddlers and Predict Developmental Trajectory</t>
        </is>
      </c>
      <c r="D51" s="114" t="inlineStr">
        <is>
          <t>10.1016/j.jpedcp.2025.200176</t>
        </is>
      </c>
      <c r="E51" s="114" t="inlineStr">
        <is>
          <t>Yes</t>
        </is>
      </c>
      <c r="F51" s="114" t="inlineStr">
        <is>
          <t>Yes</t>
        </is>
      </c>
      <c r="G51" s="114" t="inlineStr">
        <is>
          <t>gold</t>
        </is>
      </c>
      <c r="H51" s="114" t="inlineStr">
        <is>
          <t>cc-by</t>
        </is>
      </c>
      <c r="I51" s="114" t="inlineStr">
        <is>
          <t>https://doi.org/10.1016/j.jpedcp.2025.200176</t>
        </is>
      </c>
      <c r="J51" s="114" t="inlineStr">
        <is>
          <t>Yes</t>
        </is>
      </c>
      <c r="K51" s="114" t="inlineStr">
        <is>
          <t>Include</t>
        </is>
      </c>
      <c r="L51" s="115" t="inlineStr">
        <is>
          <t>Texto abierto evaluable revisado; extracción RQ disponible.</t>
        </is>
      </c>
    </row>
    <row r="52" ht="46" customHeight="1">
      <c r="A52" s="104" t="n">
        <v>134</v>
      </c>
      <c r="B52" s="105" t="n">
        <v>2025</v>
      </c>
      <c r="C52" s="114" t="inlineStr">
        <is>
          <t>ASD-HybridNet: A hybrid deep learning framework for detection of autism spectrum disorder</t>
        </is>
      </c>
      <c r="D52" s="114" t="inlineStr">
        <is>
          <t>10.1016/j.mri.2025.110492</t>
        </is>
      </c>
      <c r="E52" s="114" t="inlineStr">
        <is>
          <t>Yes</t>
        </is>
      </c>
      <c r="F52" s="114" t="inlineStr">
        <is>
          <t>No</t>
        </is>
      </c>
      <c r="G52" s="114" t="inlineStr">
        <is>
          <t>closed</t>
        </is>
      </c>
      <c r="H52" s="114" t="n"/>
      <c r="I52" s="114" t="inlineStr">
        <is>
          <t>https://www.sciencedirect.com/science/article/pii/S0730725X25001766</t>
        </is>
      </c>
      <c r="J52" s="114" t="inlineStr">
        <is>
          <t>Yes</t>
        </is>
      </c>
      <c r="K52" s="114" t="inlineStr">
        <is>
          <t>Include</t>
        </is>
      </c>
      <c r="L52" s="115" t="inlineStr">
        <is>
          <t>Contenido integral evaluable revisado; ver nivel exacto de fuente, evidencia y cautelas en Lote_02_25.</t>
        </is>
      </c>
    </row>
    <row r="53" ht="46" customHeight="1">
      <c r="A53" s="104" t="n">
        <v>142</v>
      </c>
      <c r="B53" s="105" t="n">
        <v>2025</v>
      </c>
      <c r="C53" s="114" t="inlineStr">
        <is>
          <t>Proximal policy optimization (PPO) algorithm's role in autonomous decision-making for autism</t>
        </is>
      </c>
      <c r="D53" s="114" t="inlineStr">
        <is>
          <t>10.1016/j.rineng.2025.107683</t>
        </is>
      </c>
      <c r="E53" s="114" t="inlineStr">
        <is>
          <t>Yes</t>
        </is>
      </c>
      <c r="F53" s="114" t="inlineStr">
        <is>
          <t>Yes</t>
        </is>
      </c>
      <c r="G53" s="114" t="inlineStr">
        <is>
          <t>gold</t>
        </is>
      </c>
      <c r="H53" s="114" t="inlineStr">
        <is>
          <t>cc-by-nc-nd</t>
        </is>
      </c>
      <c r="I53" s="114" t="inlineStr">
        <is>
          <t>https://www.sciencedirect.com/science/article/pii/S2590123025037363</t>
        </is>
      </c>
      <c r="J53" s="114" t="inlineStr">
        <is>
          <t>Yes</t>
        </is>
      </c>
      <c r="K53" s="114" t="inlineStr">
        <is>
          <t>Exclude</t>
        </is>
      </c>
      <c r="L53" s="115" t="inlineStr">
        <is>
          <t>Contenido integral evaluable revisado; ver nivel exacto de fuente, evidencia y cautelas en Lote_02_25.</t>
        </is>
      </c>
    </row>
    <row r="54" ht="46" customHeight="1">
      <c r="A54" s="104" t="n">
        <v>145</v>
      </c>
      <c r="B54" s="105" t="n">
        <v>2026</v>
      </c>
      <c r="C54" s="114" t="inlineStr">
        <is>
          <t>Explainable Ensemble Learning Framework for Early Detection of Autism Spectrum Disorder: Enhancing Trust, Interpretability and Reliability in AI-Driven Healthcare</t>
        </is>
      </c>
      <c r="D54" s="114" t="inlineStr">
        <is>
          <t>10.32604/cmes.2025.074627</t>
        </is>
      </c>
      <c r="E54" s="114" t="inlineStr">
        <is>
          <t>Yes</t>
        </is>
      </c>
      <c r="F54" s="114" t="inlineStr">
        <is>
          <t>Yes</t>
        </is>
      </c>
      <c r="G54" s="114" t="inlineStr">
        <is>
          <t>diamond</t>
        </is>
      </c>
      <c r="H54" s="114" t="inlineStr">
        <is>
          <t>cc-by</t>
        </is>
      </c>
      <c r="I54" s="114" t="inlineStr">
        <is>
          <t>https://cdn.techscience.press/files/CMES/2026/TSP_CMES-146-1/TSP_CMES_74627/TSP_CMES_74627.pdf</t>
        </is>
      </c>
      <c r="J54" s="114" t="inlineStr">
        <is>
          <t>Yes</t>
        </is>
      </c>
      <c r="K54" s="114" t="inlineStr">
        <is>
          <t>Include</t>
        </is>
      </c>
      <c r="L54" s="115" t="inlineStr">
        <is>
          <t>Texto abierto evaluable revisado; extracción RQ disponible.</t>
        </is>
      </c>
    </row>
    <row r="55" ht="46" customHeight="1">
      <c r="A55" s="104" t="n">
        <v>146</v>
      </c>
      <c r="B55" s="105" t="n">
        <v>2026</v>
      </c>
      <c r="C55" s="114" t="inlineStr">
        <is>
          <t>Deep learning-based detection of autism spectrum disorder and emotion recognition in children</t>
        </is>
      </c>
      <c r="D55" s="114" t="inlineStr">
        <is>
          <t>10.1016/j.patcog.2025.112906</t>
        </is>
      </c>
      <c r="E55" s="114" t="inlineStr">
        <is>
          <t>Yes</t>
        </is>
      </c>
      <c r="F55" s="114" t="inlineStr">
        <is>
          <t>No</t>
        </is>
      </c>
      <c r="G55" s="114" t="inlineStr">
        <is>
          <t>closed</t>
        </is>
      </c>
      <c r="H55" s="114" t="n"/>
      <c r="I55" s="114" t="inlineStr">
        <is>
          <t>https://www.sciencedirect.com/science/article/pii/S0031320325015699</t>
        </is>
      </c>
      <c r="J55" s="114" t="inlineStr">
        <is>
          <t>Yes</t>
        </is>
      </c>
      <c r="K55" s="114" t="inlineStr">
        <is>
          <t>Include</t>
        </is>
      </c>
      <c r="L55" s="115" t="inlineStr">
        <is>
          <t>Contenido integral evaluable revisado; ver nivel exacto de fuente, evidencia y cautelas en Lote_02_25.</t>
        </is>
      </c>
    </row>
    <row r="56" ht="46" customHeight="1">
      <c r="A56" s="104" t="n">
        <v>149</v>
      </c>
      <c r="B56" s="105" t="n">
        <v>2026</v>
      </c>
      <c r="C56" s="114" t="inlineStr">
        <is>
          <t>A new approach in autism diagnosis: Evaluating natural interaction using point of view (POV) glasses</t>
        </is>
      </c>
      <c r="D56" s="114" t="inlineStr">
        <is>
          <t>10.1016/j.ajp.2025.104798</t>
        </is>
      </c>
      <c r="E56" s="114" t="inlineStr">
        <is>
          <t>Yes</t>
        </is>
      </c>
      <c r="F56" s="114" t="inlineStr">
        <is>
          <t>No</t>
        </is>
      </c>
      <c r="G56" s="114" t="inlineStr">
        <is>
          <t>closed</t>
        </is>
      </c>
      <c r="H56" s="114" t="n"/>
      <c r="I56" s="114" t="inlineStr">
        <is>
          <t>https://www.sciencedirect.com/science/article/pii/S1876201825004411</t>
        </is>
      </c>
      <c r="J56" s="114" t="inlineStr">
        <is>
          <t>Yes</t>
        </is>
      </c>
      <c r="K56" s="114" t="inlineStr">
        <is>
          <t>Include</t>
        </is>
      </c>
      <c r="L56" s="115" t="inlineStr">
        <is>
          <t>Contenido integral evaluable revisado; ver nivel exacto de fuente, evidencia y cautelas en Lote_02_25.</t>
        </is>
      </c>
    </row>
    <row r="57" ht="46" customHeight="1">
      <c r="A57" s="104" t="n">
        <v>154</v>
      </c>
      <c r="B57" s="105" t="n">
        <v>2026</v>
      </c>
      <c r="C57" s="114" t="inlineStr">
        <is>
          <t>A two-step temporal data augmentation and supervised learning framework for predicting autism diagnosis at 36 months in patients with tuberous sclerosis complex</t>
        </is>
      </c>
      <c r="D57" s="114" t="inlineStr">
        <is>
          <t>10.1016/j.compbiomed.2026.111719</t>
        </is>
      </c>
      <c r="E57" s="114" t="inlineStr">
        <is>
          <t>Yes</t>
        </is>
      </c>
      <c r="F57" s="114" t="inlineStr">
        <is>
          <t>Yes</t>
        </is>
      </c>
      <c r="G57" s="114" t="inlineStr">
        <is>
          <t>green</t>
        </is>
      </c>
      <c r="H57" s="114" t="n"/>
      <c r="I57" s="114" t="inlineStr">
        <is>
          <t>https://pmc.ncbi.nlm.nih.gov/articles/PMC13175081/</t>
        </is>
      </c>
      <c r="J57" s="114" t="inlineStr">
        <is>
          <t>Yes</t>
        </is>
      </c>
      <c r="K57" s="114" t="inlineStr">
        <is>
          <t>Include</t>
        </is>
      </c>
      <c r="L57" s="115" t="inlineStr">
        <is>
          <t>Contenido integral evaluable revisado; ver nivel exacto de fuente, evidencia y cautelas en Lote_02_25.</t>
        </is>
      </c>
    </row>
    <row r="58" ht="46" customHeight="1">
      <c r="A58" s="104" t="n">
        <v>160</v>
      </c>
      <c r="B58" s="105" t="n">
        <v>2025</v>
      </c>
      <c r="C58" s="114" t="inlineStr">
        <is>
          <t>LLM-Assisted Annotation Framework for Cross Platform Analysis of Autism Online Communities: Implications for Parent Education and Digital Support (Preprint)</t>
        </is>
      </c>
      <c r="D58" s="114" t="inlineStr">
        <is>
          <t>10.2196/85290</t>
        </is>
      </c>
      <c r="E58" s="114" t="inlineStr">
        <is>
          <t>Yes</t>
        </is>
      </c>
      <c r="F58" s="114" t="inlineStr">
        <is>
          <t>Yes</t>
        </is>
      </c>
      <c r="G58" s="114" t="inlineStr">
        <is>
          <t>gold</t>
        </is>
      </c>
      <c r="H58" s="114" t="inlineStr">
        <is>
          <t>cc-by</t>
        </is>
      </c>
      <c r="I58" s="114" t="inlineStr">
        <is>
          <t>https://doi.org/10.2196/85290</t>
        </is>
      </c>
      <c r="J58" s="114" t="inlineStr">
        <is>
          <t>Yes</t>
        </is>
      </c>
      <c r="K58" s="114" t="inlineStr">
        <is>
          <t>Include</t>
        </is>
      </c>
      <c r="L58" s="115" t="inlineStr">
        <is>
          <t>Texto abierto evaluable revisado; extracción RQ disponible.</t>
        </is>
      </c>
    </row>
    <row r="59" ht="46" customHeight="1">
      <c r="A59" s="104" t="n">
        <v>162</v>
      </c>
      <c r="B59" s="105" t="n">
        <v>2026</v>
      </c>
      <c r="C59" s="114" t="inlineStr">
        <is>
          <t>EMLF-Net: A multi-level feature fusion network based on autism EEG signals for autism spectrum disorder classification</t>
        </is>
      </c>
      <c r="D59" s="114" t="inlineStr">
        <is>
          <t>10.1016/j.bspc.2025.109180</t>
        </is>
      </c>
      <c r="E59" s="114" t="inlineStr">
        <is>
          <t>Yes</t>
        </is>
      </c>
      <c r="F59" s="114" t="inlineStr">
        <is>
          <t>No</t>
        </is>
      </c>
      <c r="G59" s="114" t="inlineStr">
        <is>
          <t>closed</t>
        </is>
      </c>
      <c r="H59" s="114" t="n"/>
      <c r="I59" s="114" t="inlineStr">
        <is>
          <t>https://www.sciencedirect.com/science/article/pii/S174680942501691X</t>
        </is>
      </c>
      <c r="J59" s="114" t="inlineStr">
        <is>
          <t>Yes</t>
        </is>
      </c>
      <c r="K59" s="114" t="inlineStr">
        <is>
          <t>Include</t>
        </is>
      </c>
      <c r="L59" s="115" t="inlineStr">
        <is>
          <t>Contenido integral evaluable revisado; ver nivel exacto de fuente, evidencia y cautelas en Lote_02_25.</t>
        </is>
      </c>
    </row>
    <row r="60" ht="46" customHeight="1">
      <c r="A60" s="104" t="n">
        <v>169</v>
      </c>
      <c r="B60" s="105" t="n">
        <v>2026</v>
      </c>
      <c r="C60" s="114" t="inlineStr">
        <is>
          <t>GPT-Powered Chatbot-Based Positive Psychology Intervention for Well-Being Among Parents of Children With Autism Spectrum Disorder: Single-Arm Mixed Methods Study</t>
        </is>
      </c>
      <c r="D60" s="114" t="inlineStr">
        <is>
          <t>10.2196/85060</t>
        </is>
      </c>
      <c r="E60" s="114" t="inlineStr">
        <is>
          <t>Yes</t>
        </is>
      </c>
      <c r="F60" s="114" t="inlineStr">
        <is>
          <t>Yes</t>
        </is>
      </c>
      <c r="G60" s="114" t="inlineStr">
        <is>
          <t>gold</t>
        </is>
      </c>
      <c r="H60" s="114" t="inlineStr">
        <is>
          <t>cc-by</t>
        </is>
      </c>
      <c r="I60" s="114" t="inlineStr">
        <is>
          <t>https://formative.jmir.org/2026/1/e85060/PDF</t>
        </is>
      </c>
      <c r="J60" s="114" t="inlineStr">
        <is>
          <t>Yes</t>
        </is>
      </c>
      <c r="K60" s="114" t="inlineStr">
        <is>
          <t>Include</t>
        </is>
      </c>
      <c r="L60" s="115" t="inlineStr">
        <is>
          <t>Texto abierto evaluable revisado; extracción RQ disponible.</t>
        </is>
      </c>
    </row>
    <row r="61" ht="46" customHeight="1">
      <c r="A61" s="104" t="n">
        <v>171</v>
      </c>
      <c r="B61" s="105" t="n">
        <v>2025</v>
      </c>
      <c r="C61" s="114" t="inlineStr">
        <is>
          <t>Artificial Intelligence Prediction of Individual Treatment Response to Smartphone-Based Mindfulness in Autistic Adults with Anxiety Symptoms: A Randomized Controlled Trial Analysis (Preprint)</t>
        </is>
      </c>
      <c r="D61" s="114" t="inlineStr">
        <is>
          <t>10.2196/89054</t>
        </is>
      </c>
      <c r="E61" s="114" t="inlineStr">
        <is>
          <t>Yes</t>
        </is>
      </c>
      <c r="F61" s="114" t="inlineStr">
        <is>
          <t>Yes</t>
        </is>
      </c>
      <c r="G61" s="114" t="inlineStr">
        <is>
          <t>diamond</t>
        </is>
      </c>
      <c r="H61" s="114" t="inlineStr">
        <is>
          <t>cc-by</t>
        </is>
      </c>
      <c r="I61" s="114" t="inlineStr">
        <is>
          <t>https://doi.org/10.2196/89054</t>
        </is>
      </c>
      <c r="J61" s="114" t="inlineStr">
        <is>
          <t>Yes</t>
        </is>
      </c>
      <c r="K61" s="114" t="inlineStr">
        <is>
          <t>Include</t>
        </is>
      </c>
      <c r="L61" s="115" t="inlineStr">
        <is>
          <t>Texto abierto evaluable revisado; extracción RQ disponible.</t>
        </is>
      </c>
    </row>
    <row r="62" ht="46" customHeight="1">
      <c r="A62" s="104" t="n">
        <v>172</v>
      </c>
      <c r="B62" s="105" t="n">
        <v>2026</v>
      </c>
      <c r="C62" s="114" t="inlineStr">
        <is>
          <t>Evaluating Public Sentiment on Attention-Deficit/Hyperactivity Disorder and Autism Spectrum Disorder Compared With Other Mental Health Disorders From Posts on X (Formerly Known as Twitter): Longitudinal Analysis</t>
        </is>
      </c>
      <c r="D62" s="114" t="inlineStr">
        <is>
          <t>10.2196/74440</t>
        </is>
      </c>
      <c r="E62" s="114" t="inlineStr">
        <is>
          <t>Yes</t>
        </is>
      </c>
      <c r="F62" s="114" t="inlineStr">
        <is>
          <t>Yes</t>
        </is>
      </c>
      <c r="G62" s="114" t="inlineStr">
        <is>
          <t>gold</t>
        </is>
      </c>
      <c r="H62" s="114" t="inlineStr">
        <is>
          <t>cc-by</t>
        </is>
      </c>
      <c r="I62" s="114" t="inlineStr">
        <is>
          <t>https://doi.org/10.2196/74440</t>
        </is>
      </c>
      <c r="J62" s="114" t="inlineStr">
        <is>
          <t>Yes</t>
        </is>
      </c>
      <c r="K62" s="114" t="inlineStr">
        <is>
          <t>Include</t>
        </is>
      </c>
      <c r="L62" s="115" t="inlineStr">
        <is>
          <t>Texto abierto evaluable revisado; extracción RQ disponible.</t>
        </is>
      </c>
    </row>
    <row r="63" ht="46" customHeight="1">
      <c r="A63" s="104" t="n">
        <v>173</v>
      </c>
      <c r="B63" s="105" t="n">
        <v>2025</v>
      </c>
      <c r="C63" s="114" t="inlineStr">
        <is>
          <t>From Click to Chat: A Comparative, Bilingual Study of Autism-Related Information on Websites and General-Purpose AI Chatbots (Preprint)</t>
        </is>
      </c>
      <c r="D63" s="114" t="inlineStr">
        <is>
          <t>10.2196/85196</t>
        </is>
      </c>
      <c r="E63" s="114" t="inlineStr">
        <is>
          <t>Yes</t>
        </is>
      </c>
      <c r="F63" s="114" t="inlineStr">
        <is>
          <t>Yes</t>
        </is>
      </c>
      <c r="G63" s="114" t="inlineStr">
        <is>
          <t>gold</t>
        </is>
      </c>
      <c r="H63" s="114" t="inlineStr">
        <is>
          <t>cc-by</t>
        </is>
      </c>
      <c r="I63" s="114" t="inlineStr">
        <is>
          <t>https://doi.org/10.2196/85196</t>
        </is>
      </c>
      <c r="J63" s="114" t="inlineStr">
        <is>
          <t>Yes</t>
        </is>
      </c>
      <c r="K63" s="114" t="inlineStr">
        <is>
          <t>Include</t>
        </is>
      </c>
      <c r="L63" s="115" t="inlineStr">
        <is>
          <t>Texto abierto evaluable revisado; extracción RQ disponible.</t>
        </is>
      </c>
    </row>
    <row r="64" ht="46" customHeight="1">
      <c r="A64" s="104" t="n">
        <v>179</v>
      </c>
      <c r="B64" s="105" t="n">
        <v>2025</v>
      </c>
      <c r="C64" s="114" t="inlineStr">
        <is>
          <t>Free Water Corrected Diffusion Magnetic Resonance Imaging Reveals Microstructural Alterations in Corpus Callosum Subregions of Preschool Children With Autism</t>
        </is>
      </c>
      <c r="D64" s="114" t="inlineStr">
        <is>
          <t>10.1002/hbm.70435</t>
        </is>
      </c>
      <c r="E64" s="114" t="inlineStr">
        <is>
          <t>Yes</t>
        </is>
      </c>
      <c r="F64" s="114" t="inlineStr">
        <is>
          <t>Yes</t>
        </is>
      </c>
      <c r="G64" s="114" t="inlineStr">
        <is>
          <t>gold</t>
        </is>
      </c>
      <c r="H64" s="114" t="inlineStr">
        <is>
          <t>cc-by-nc</t>
        </is>
      </c>
      <c r="I64" s="114" t="inlineStr">
        <is>
          <t>https://onlinelibrary.wiley.com/doi/pdfdirect/10.1002/hbm.70435</t>
        </is>
      </c>
      <c r="J64" s="114" t="inlineStr">
        <is>
          <t>Yes</t>
        </is>
      </c>
      <c r="K64" s="114" t="inlineStr">
        <is>
          <t>Include</t>
        </is>
      </c>
      <c r="L64" s="115" t="inlineStr">
        <is>
          <t>Texto abierto evaluable revisado; extracción RQ disponible.</t>
        </is>
      </c>
    </row>
    <row r="65" ht="46" customHeight="1">
      <c r="A65" s="104" t="n">
        <v>180</v>
      </c>
      <c r="B65" s="105" t="n">
        <v>2026</v>
      </c>
      <c r="C65" s="114" t="inlineStr">
        <is>
          <t>The effect of spatial and intensity level augmentation of structural magnetic resonance images on autism diagnosis model</t>
        </is>
      </c>
      <c r="D65" s="114" t="inlineStr">
        <is>
          <t>10.1016/j.ajp.2026.104830</t>
        </is>
      </c>
      <c r="E65" s="114" t="inlineStr">
        <is>
          <t>Yes</t>
        </is>
      </c>
      <c r="F65" s="114" t="inlineStr">
        <is>
          <t>No</t>
        </is>
      </c>
      <c r="G65" s="114" t="inlineStr">
        <is>
          <t>closed</t>
        </is>
      </c>
      <c r="H65" s="114" t="n"/>
      <c r="I65" s="114" t="inlineStr">
        <is>
          <t>https://doi.org/10.1016/j.ajp.2026.104830</t>
        </is>
      </c>
      <c r="J65" s="114" t="inlineStr">
        <is>
          <t>Yes</t>
        </is>
      </c>
      <c r="K65" s="114" t="inlineStr">
        <is>
          <t>Include</t>
        </is>
      </c>
      <c r="L65" s="115" t="inlineStr">
        <is>
          <t>Contenido integral evaluable revisado; ver nivel exacto de fuente, evidencia y cautelas en Lote_02_25.</t>
        </is>
      </c>
    </row>
    <row r="66" ht="46" customHeight="1">
      <c r="A66" s="104" t="n">
        <v>181</v>
      </c>
      <c r="B66" s="105" t="n">
        <v>2026</v>
      </c>
      <c r="C66" s="114" t="inlineStr">
        <is>
          <t>Human-centered AI for inclusive tourism: enhancing travel planning for adults with autism spectrum disorder</t>
        </is>
      </c>
      <c r="D66" s="114" t="inlineStr">
        <is>
          <t>10.1016/j.ijhcs.2025.103696</t>
        </is>
      </c>
      <c r="E66" s="114" t="inlineStr">
        <is>
          <t>Yes</t>
        </is>
      </c>
      <c r="F66" s="114" t="inlineStr">
        <is>
          <t>Yes</t>
        </is>
      </c>
      <c r="G66" s="114" t="inlineStr">
        <is>
          <t>hybrid</t>
        </is>
      </c>
      <c r="H66" s="114" t="inlineStr">
        <is>
          <t>cc-by</t>
        </is>
      </c>
      <c r="I66" s="114" t="inlineStr">
        <is>
          <t>https://iris.unito.it/handle/2318/2114230</t>
        </is>
      </c>
      <c r="J66" s="114" t="inlineStr">
        <is>
          <t>Yes</t>
        </is>
      </c>
      <c r="K66" s="114" t="inlineStr">
        <is>
          <t>Include</t>
        </is>
      </c>
      <c r="L66" s="115" t="inlineStr">
        <is>
          <t>Contenido integral evaluable revisado; ver nivel exacto de fuente, evidencia y cautelas en Lote_02_25.</t>
        </is>
      </c>
    </row>
    <row r="67" ht="46" customHeight="1">
      <c r="A67" s="104" t="n">
        <v>182</v>
      </c>
      <c r="B67" s="105" t="n">
        <v>2026</v>
      </c>
      <c r="C67" s="114" t="inlineStr">
        <is>
          <t>Label leakage unmasked: a trustworthy-AI audit of autism screening models using the CLEAR-RD framework.</t>
        </is>
      </c>
      <c r="D67" s="114" t="inlineStr">
        <is>
          <t>10.3389/fpubh.2026.1881829</t>
        </is>
      </c>
      <c r="E67" s="114" t="inlineStr">
        <is>
          <t>Yes</t>
        </is>
      </c>
      <c r="F67" s="114" t="inlineStr">
        <is>
          <t>Yes</t>
        </is>
      </c>
      <c r="G67" s="114" t="inlineStr">
        <is>
          <t>gold</t>
        </is>
      </c>
      <c r="H67" s="114" t="inlineStr">
        <is>
          <t>cc-by</t>
        </is>
      </c>
      <c r="I67" s="114" t="inlineStr">
        <is>
          <t>https://www.frontiersin.org/journals/public-health/articles/10.3389/fpubh.2026.1881829/pdf</t>
        </is>
      </c>
      <c r="J67" s="114" t="inlineStr">
        <is>
          <t>Yes</t>
        </is>
      </c>
      <c r="K67" s="114" t="inlineStr">
        <is>
          <t>Include</t>
        </is>
      </c>
      <c r="L67" s="115" t="inlineStr">
        <is>
          <t>Texto abierto evaluable revisado; extracción RQ disponible.</t>
        </is>
      </c>
    </row>
    <row r="68" ht="46" customHeight="1">
      <c r="A68" s="104" t="n">
        <v>183</v>
      </c>
      <c r="B68" s="105" t="n">
        <v>2025</v>
      </c>
      <c r="C68" s="114" t="inlineStr">
        <is>
          <t>Adaptive Multi-Scale Dynamic Graph Representation Learning With Overlapping Community-Awareness for ASD Classification</t>
        </is>
      </c>
      <c r="D68" s="114" t="inlineStr">
        <is>
          <t>10.1109/JBHI.2025.3622540</t>
        </is>
      </c>
      <c r="E68" s="114" t="inlineStr">
        <is>
          <t>Yes</t>
        </is>
      </c>
      <c r="F68" s="114" t="inlineStr">
        <is>
          <t>No</t>
        </is>
      </c>
      <c r="G68" s="114" t="inlineStr">
        <is>
          <t>closed</t>
        </is>
      </c>
      <c r="H68" s="114" t="n"/>
      <c r="I68" s="114" t="inlineStr">
        <is>
          <t>https://pubmed.ncbi.nlm.nih.gov/41359708/</t>
        </is>
      </c>
      <c r="J68" s="114" t="inlineStr">
        <is>
          <t>Yes</t>
        </is>
      </c>
      <c r="K68" s="114" t="inlineStr">
        <is>
          <t>Include</t>
        </is>
      </c>
      <c r="L68" s="115" t="inlineStr">
        <is>
          <t>Contenido primario accesible suficiente para adjudicación y codificación RQ; no implica que se haya adquirido una copia editorial cerrada. Requiere verificación independiente.</t>
        </is>
      </c>
    </row>
    <row r="69" ht="46" customHeight="1">
      <c r="A69" s="104" t="n">
        <v>185</v>
      </c>
      <c r="B69" s="105" t="n">
        <v>2026</v>
      </c>
      <c r="C69" s="114" t="inlineStr">
        <is>
          <t>Early multimodal behavioral cues in autism: a micro-analytical exploration of actions, gestures and speech during naturalistic parent-child interactions</t>
        </is>
      </c>
      <c r="D69" s="114" t="inlineStr">
        <is>
          <t>10.1016/j.ijchp.2026.100664</t>
        </is>
      </c>
      <c r="E69" s="114" t="inlineStr">
        <is>
          <t>Yes</t>
        </is>
      </c>
      <c r="F69" s="114" t="inlineStr">
        <is>
          <t>Yes</t>
        </is>
      </c>
      <c r="G69" s="114" t="inlineStr">
        <is>
          <t>gold</t>
        </is>
      </c>
      <c r="H69" s="114" t="inlineStr">
        <is>
          <t>cc-by</t>
        </is>
      </c>
      <c r="I69" s="114" t="inlineStr">
        <is>
          <t>https://doi.org/10.1016/j.ijchp.2026.100664</t>
        </is>
      </c>
      <c r="J69" s="114" t="inlineStr">
        <is>
          <t>Yes</t>
        </is>
      </c>
      <c r="K69" s="114" t="inlineStr">
        <is>
          <t>Include</t>
        </is>
      </c>
      <c r="L69" s="115" t="inlineStr">
        <is>
          <t>Texto abierto evaluable revisado; extracción RQ disponible.</t>
        </is>
      </c>
    </row>
    <row r="70" ht="46" customHeight="1">
      <c r="A70" s="104" t="n">
        <v>186</v>
      </c>
      <c r="B70" s="105" t="n">
        <v>2026</v>
      </c>
      <c r="C70" s="114" t="inlineStr">
        <is>
          <t>Mood instability and mental health service use in autism and attention-deficit/hyperactivity disorder: a natural language processing analysis of CRIS electronic healthcare records from 21 906 children and adolescents.</t>
        </is>
      </c>
      <c r="D70" s="114" t="inlineStr">
        <is>
          <t>10.1136/bmjment-2026-302488</t>
        </is>
      </c>
      <c r="E70" s="114" t="inlineStr">
        <is>
          <t>Yes</t>
        </is>
      </c>
      <c r="F70" s="114" t="inlineStr">
        <is>
          <t>Yes</t>
        </is>
      </c>
      <c r="G70" s="114" t="inlineStr">
        <is>
          <t>diamond</t>
        </is>
      </c>
      <c r="H70" s="114" t="inlineStr">
        <is>
          <t>cc-by</t>
        </is>
      </c>
      <c r="I70" s="114" t="inlineStr">
        <is>
          <t>https://mentalhealth.bmj.com/content/29/1/e302488.full.pdf</t>
        </is>
      </c>
      <c r="J70" s="114" t="inlineStr">
        <is>
          <t>Yes</t>
        </is>
      </c>
      <c r="K70" s="114" t="inlineStr">
        <is>
          <t>Include</t>
        </is>
      </c>
      <c r="L70" s="115" t="inlineStr">
        <is>
          <t>Texto abierto evaluable revisado; extracción RQ disponible.</t>
        </is>
      </c>
    </row>
    <row r="71" ht="46" customHeight="1">
      <c r="A71" s="104" t="n">
        <v>187</v>
      </c>
      <c r="B71" s="105" t="n">
        <v>2026</v>
      </c>
      <c r="C71" s="114" t="inlineStr">
        <is>
          <t>Early Identification of Autism Spectrum Disorder using a Hybrid ViT–Mamba Multimodal Architecture</t>
        </is>
      </c>
      <c r="D71" s="114" t="inlineStr">
        <is>
          <t>10.1016/j.procs.2026.06.363</t>
        </is>
      </c>
      <c r="E71" s="114" t="inlineStr">
        <is>
          <t>Yes</t>
        </is>
      </c>
      <c r="F71" s="114" t="inlineStr">
        <is>
          <t>Yes</t>
        </is>
      </c>
      <c r="G71" s="114" t="inlineStr">
        <is>
          <t>diamond</t>
        </is>
      </c>
      <c r="H71" s="114" t="inlineStr">
        <is>
          <t>cc-by-nc-nd</t>
        </is>
      </c>
      <c r="I71" s="114" t="inlineStr">
        <is>
          <t>https://www.sciencedirect.com/science/article/pii/S1877050926019952</t>
        </is>
      </c>
      <c r="J71" s="114" t="inlineStr">
        <is>
          <t>Yes</t>
        </is>
      </c>
      <c r="K71" s="114" t="inlineStr">
        <is>
          <t>Include</t>
        </is>
      </c>
      <c r="L71" s="115" t="inlineStr">
        <is>
          <t>Contenido evaluable revisado; ver nivel exacto de fuente, evidencia y cautelas en Lote_03_25.</t>
        </is>
      </c>
    </row>
    <row r="72" ht="46" customHeight="1">
      <c r="A72" s="104" t="n">
        <v>188</v>
      </c>
      <c r="B72" s="105" t="n">
        <v>2026</v>
      </c>
      <c r="C72" s="114" t="inlineStr">
        <is>
          <t>Baseline symptom severity and response to multisession cathodal transcranial direct current stimulation in adolescents and young adults with autism: an exploratory analysis</t>
        </is>
      </c>
      <c r="D72" s="114" t="inlineStr">
        <is>
          <t>10.1016/j.jpsychires.2026.03.043</t>
        </is>
      </c>
      <c r="E72" s="114" t="inlineStr">
        <is>
          <t>Yes</t>
        </is>
      </c>
      <c r="F72" s="114" t="inlineStr">
        <is>
          <t>Yes</t>
        </is>
      </c>
      <c r="G72" s="114" t="inlineStr">
        <is>
          <t>hybrid</t>
        </is>
      </c>
      <c r="H72" s="114" t="inlineStr">
        <is>
          <t>cc-by</t>
        </is>
      </c>
      <c r="I72" s="114" t="inlineStr">
        <is>
          <t>https://www.sciencedirect.com/science/article/pii/S0022395626001998</t>
        </is>
      </c>
      <c r="J72" s="114" t="inlineStr">
        <is>
          <t>Yes</t>
        </is>
      </c>
      <c r="K72" s="114" t="inlineStr">
        <is>
          <t>Include</t>
        </is>
      </c>
      <c r="L72" s="115" t="inlineStr">
        <is>
          <t>Contenido evaluable revisado; ver nivel exacto de fuente, evidencia y cautelas en Lote_03_25.</t>
        </is>
      </c>
    </row>
    <row r="73" ht="46" customHeight="1">
      <c r="A73" s="104" t="n">
        <v>190</v>
      </c>
      <c r="B73" s="105" t="n">
        <v>2026</v>
      </c>
      <c r="C73" s="114" t="inlineStr">
        <is>
          <t>DenWide-Net: Dense WideresNet for autism spectrum disorder detection using MRI image</t>
        </is>
      </c>
      <c r="D73" s="114" t="inlineStr">
        <is>
          <t>10.1016/j.bspc.2025.108976</t>
        </is>
      </c>
      <c r="E73" s="114" t="inlineStr">
        <is>
          <t>Yes</t>
        </is>
      </c>
      <c r="F73" s="114" t="inlineStr">
        <is>
          <t>No</t>
        </is>
      </c>
      <c r="G73" s="114" t="inlineStr">
        <is>
          <t>closed</t>
        </is>
      </c>
      <c r="H73" s="114" t="n"/>
      <c r="I73" s="114" t="inlineStr">
        <is>
          <t>https://www.sciencedirect.com/science/article/pii/S1746809425014879</t>
        </is>
      </c>
      <c r="J73" s="114" t="inlineStr">
        <is>
          <t>Yes</t>
        </is>
      </c>
      <c r="K73" s="114" t="inlineStr">
        <is>
          <t>Include</t>
        </is>
      </c>
      <c r="L73" s="115" t="inlineStr">
        <is>
          <t>Contenido evaluable revisado; ver nivel exacto de fuente, evidencia y cautelas en Lote_03_25.</t>
        </is>
      </c>
    </row>
    <row r="74" ht="46" customHeight="1">
      <c r="A74" s="104" t="n">
        <v>191</v>
      </c>
      <c r="B74" s="105" t="n">
        <v>2026</v>
      </c>
      <c r="C74" s="114" t="inlineStr">
        <is>
          <t>A functional system-informed graph neural network framework to quantify interpretable brain dysfunction in ASD</t>
        </is>
      </c>
      <c r="D74" s="114" t="inlineStr">
        <is>
          <t>10.1016/j.neunet.2025.108295</t>
        </is>
      </c>
      <c r="E74" s="114" t="inlineStr">
        <is>
          <t>Yes</t>
        </is>
      </c>
      <c r="F74" s="114" t="inlineStr">
        <is>
          <t>Yes</t>
        </is>
      </c>
      <c r="G74" s="114" t="inlineStr">
        <is>
          <t>green</t>
        </is>
      </c>
      <c r="H74" s="114" t="n"/>
      <c r="I74" s="114" t="inlineStr">
        <is>
          <t>https://pmc.ncbi.nlm.nih.gov/articles/PMC13179114/</t>
        </is>
      </c>
      <c r="J74" s="114" t="inlineStr">
        <is>
          <t>Yes</t>
        </is>
      </c>
      <c r="K74" s="114" t="inlineStr">
        <is>
          <t>Include</t>
        </is>
      </c>
      <c r="L74" s="115" t="inlineStr">
        <is>
          <t>Texto abierto evaluable revisado; extracción RQ disponible.</t>
        </is>
      </c>
    </row>
    <row r="75" ht="46" customHeight="1">
      <c r="A75" s="104" t="n">
        <v>197</v>
      </c>
      <c r="B75" s="105" t="n">
        <v>2026</v>
      </c>
      <c r="C75" s="114" t="inlineStr">
        <is>
          <t>Deep learning for autism detection using clinical notes: A comparison of transfer learning for a transparent and black-box approach</t>
        </is>
      </c>
      <c r="D75" s="114" t="inlineStr">
        <is>
          <t>10.1016/j.artmed.2025.103318</t>
        </is>
      </c>
      <c r="E75" s="114" t="inlineStr">
        <is>
          <t>Yes</t>
        </is>
      </c>
      <c r="F75" s="114" t="inlineStr">
        <is>
          <t>Yes</t>
        </is>
      </c>
      <c r="G75" s="114" t="inlineStr">
        <is>
          <t>hybrid</t>
        </is>
      </c>
      <c r="H75" s="114" t="inlineStr">
        <is>
          <t>cc-by-nc-nd</t>
        </is>
      </c>
      <c r="I75" s="114" t="inlineStr">
        <is>
          <t>https://doi.org/10.1016/j.artmed.2025.103318</t>
        </is>
      </c>
      <c r="J75" s="114" t="inlineStr">
        <is>
          <t>Yes</t>
        </is>
      </c>
      <c r="K75" s="114" t="inlineStr">
        <is>
          <t>Include</t>
        </is>
      </c>
      <c r="L75" s="115" t="inlineStr">
        <is>
          <t>Texto abierto evaluable revisado; extracción RQ disponible.</t>
        </is>
      </c>
    </row>
    <row r="76" ht="46" customHeight="1">
      <c r="A76" s="104" t="n">
        <v>198</v>
      </c>
      <c r="B76" s="105" t="n">
        <v>2026</v>
      </c>
      <c r="C76" s="114" t="inlineStr">
        <is>
          <t>A Multimodal AI Framework for Early Autism Identification Using CbRNN–Ensemble Modelling and Advanced NCIAPPF-Based Temporal Encoding</t>
        </is>
      </c>
      <c r="D76" s="114" t="inlineStr">
        <is>
          <t>10.1002/jdn.70117</t>
        </is>
      </c>
      <c r="E76" s="114" t="inlineStr">
        <is>
          <t>Yes</t>
        </is>
      </c>
      <c r="F76" s="114" t="inlineStr">
        <is>
          <t>No</t>
        </is>
      </c>
      <c r="G76" s="114" t="inlineStr">
        <is>
          <t>closed</t>
        </is>
      </c>
      <c r="H76" s="114" t="n"/>
      <c r="I76" s="114" t="inlineStr">
        <is>
          <t>https://onlinelibrary.wiley.com/doi/10.1002/jdn.70117</t>
        </is>
      </c>
      <c r="J76" s="114" t="inlineStr">
        <is>
          <t>Yes</t>
        </is>
      </c>
      <c r="K76" s="114" t="inlineStr">
        <is>
          <t>Include</t>
        </is>
      </c>
      <c r="L76" s="115" t="inlineStr">
        <is>
          <t>Contenido primario accesible suficiente para adjudicación y codificación RQ; no implica que se haya adquirido una copia editorial cerrada. Requiere verificación independiente.</t>
        </is>
      </c>
    </row>
    <row r="77" ht="46" customHeight="1">
      <c r="A77" s="104" t="n">
        <v>199</v>
      </c>
      <c r="B77" s="105" t="n">
        <v>2026</v>
      </c>
      <c r="C77" s="114" t="inlineStr">
        <is>
          <t>Artificial Intelligence for Enhancing Emotion Expression in Augmentative and Alternative Communication Systems: A Preliminary Study Including Children Both With and Without Autism.</t>
        </is>
      </c>
      <c r="D77" s="114" t="inlineStr">
        <is>
          <t>10.1044/2026_AJSLP-25-00469</t>
        </is>
      </c>
      <c r="E77" s="114" t="inlineStr">
        <is>
          <t>Yes</t>
        </is>
      </c>
      <c r="F77" s="114" t="inlineStr">
        <is>
          <t>No</t>
        </is>
      </c>
      <c r="G77" s="114" t="inlineStr">
        <is>
          <t>closed</t>
        </is>
      </c>
      <c r="H77" s="114" t="n"/>
      <c r="I77" s="114" t="inlineStr">
        <is>
          <t>https://pubs.asha.org/doi/10.1044/2026_AJSLP-25-00469</t>
        </is>
      </c>
      <c r="J77" s="114" t="inlineStr">
        <is>
          <t>Yes</t>
        </is>
      </c>
      <c r="K77" s="114" t="inlineStr">
        <is>
          <t>Include</t>
        </is>
      </c>
      <c r="L77" s="115" t="inlineStr">
        <is>
          <t>Contenido evaluable revisado; ver nivel exacto de fuente, evidencia y cautelas en Lote_03_25.</t>
        </is>
      </c>
    </row>
    <row r="78" ht="46" customHeight="1">
      <c r="A78" s="104" t="n">
        <v>200</v>
      </c>
      <c r="B78" s="105" t="n">
        <v>2026</v>
      </c>
      <c r="C78" s="114" t="inlineStr">
        <is>
          <t>Finding the forest in the trees: Using machine learning and online cognitive and perceptual measures to predict adult autism diagnosis</t>
        </is>
      </c>
      <c r="D78" s="114" t="inlineStr">
        <is>
          <t>10.1038/s41398-026-03823-y</t>
        </is>
      </c>
      <c r="E78" s="114" t="inlineStr">
        <is>
          <t>Yes</t>
        </is>
      </c>
      <c r="F78" s="114" t="inlineStr">
        <is>
          <t>Yes</t>
        </is>
      </c>
      <c r="G78" s="114" t="inlineStr">
        <is>
          <t>gold</t>
        </is>
      </c>
      <c r="H78" s="114" t="inlineStr">
        <is>
          <t>cc-by</t>
        </is>
      </c>
      <c r="I78" s="114" t="inlineStr">
        <is>
          <t>https://www.nature.com/articles/s41398-026-03823-y.pdf</t>
        </is>
      </c>
      <c r="J78" s="114" t="inlineStr">
        <is>
          <t>Yes</t>
        </is>
      </c>
      <c r="K78" s="114" t="inlineStr">
        <is>
          <t>Include</t>
        </is>
      </c>
      <c r="L78" s="115" t="inlineStr">
        <is>
          <t>Texto abierto evaluable revisado; extracción RQ disponible.</t>
        </is>
      </c>
    </row>
    <row r="79" ht="46" customHeight="1">
      <c r="A79" s="104" t="n">
        <v>203</v>
      </c>
      <c r="B79" s="105" t="n">
        <v>2026</v>
      </c>
      <c r="C79" s="114" t="inlineStr">
        <is>
          <t>Individuation of predictive parameters of posterior cranial fossa decompression in pediatric patients with Chiari I malformation and autism spectrum disorder</t>
        </is>
      </c>
      <c r="D79" s="114" t="inlineStr">
        <is>
          <t>10.1007/s00381-025-07119-2</t>
        </is>
      </c>
      <c r="E79" s="114" t="inlineStr">
        <is>
          <t>Yes</t>
        </is>
      </c>
      <c r="F79" s="114" t="inlineStr">
        <is>
          <t>No</t>
        </is>
      </c>
      <c r="G79" s="114" t="inlineStr">
        <is>
          <t>unknown</t>
        </is>
      </c>
      <c r="H79" s="114" t="n"/>
      <c r="I79" s="114" t="inlineStr">
        <is>
          <t>https://pubmed.ncbi.nlm.nih.gov/41535441/</t>
        </is>
      </c>
      <c r="J79" s="114" t="inlineStr">
        <is>
          <t>Yes</t>
        </is>
      </c>
      <c r="K79" s="114" t="inlineStr">
        <is>
          <t>Include</t>
        </is>
      </c>
      <c r="L79" s="115" t="inlineStr">
        <is>
          <t>Contenido evaluable revisado; ver nivel exacto de fuente, evidencia y cautelas en Lote_03_25.</t>
        </is>
      </c>
    </row>
    <row r="80" ht="46" customHeight="1">
      <c r="A80" s="104" t="n">
        <v>204</v>
      </c>
      <c r="B80" s="105" t="n">
        <v>2026</v>
      </c>
      <c r="C80" s="114" t="inlineStr">
        <is>
          <t>An automated detection system of autism spectrum disorder using meta-heuristic approach of adaptive LSTM with bayesian learning technique</t>
        </is>
      </c>
      <c r="D80" s="114" t="inlineStr">
        <is>
          <t>10.1007/s13246-025-01681-4</t>
        </is>
      </c>
      <c r="E80" s="114" t="inlineStr">
        <is>
          <t>Yes</t>
        </is>
      </c>
      <c r="F80" s="114" t="inlineStr">
        <is>
          <t>No</t>
        </is>
      </c>
      <c r="G80" s="114" t="inlineStr">
        <is>
          <t>closed</t>
        </is>
      </c>
      <c r="H80" s="114" t="n"/>
      <c r="I80" s="114" t="inlineStr">
        <is>
          <t>https://pubmed.ncbi.nlm.nih.gov/41642457/</t>
        </is>
      </c>
      <c r="J80" s="114" t="inlineStr">
        <is>
          <t>Yes</t>
        </is>
      </c>
      <c r="K80" s="114" t="inlineStr">
        <is>
          <t>Include</t>
        </is>
      </c>
      <c r="L80" s="115" t="inlineStr">
        <is>
          <t>Contenido evaluable revisado; ver nivel exacto de fuente, evidencia y cautelas en Lote_03_25.</t>
        </is>
      </c>
    </row>
    <row r="81" ht="46" customHeight="1">
      <c r="A81" s="104" t="n">
        <v>208</v>
      </c>
      <c r="B81" s="105" t="n">
        <v>2026</v>
      </c>
      <c r="C81" s="114" t="inlineStr">
        <is>
          <t>ADBrainNet: a deep neural network for Autism Spectrum Disorder (ASD) and Attention Deficit and Hyperactivity Disorder (ADHD) classification using resting-state fMRI images based on explainable artificial intelligence.</t>
        </is>
      </c>
      <c r="D81" s="114" t="inlineStr">
        <is>
          <t>10.1007/s11517-026-03530-2</t>
        </is>
      </c>
      <c r="E81" s="114" t="inlineStr">
        <is>
          <t>Yes</t>
        </is>
      </c>
      <c r="F81" s="114" t="inlineStr">
        <is>
          <t>No</t>
        </is>
      </c>
      <c r="G81" s="114" t="inlineStr">
        <is>
          <t>closed</t>
        </is>
      </c>
      <c r="H81" s="114" t="n"/>
      <c r="I81" s="114" t="inlineStr">
        <is>
          <t>https://pubmed.ncbi.nlm.nih.gov/41781648/</t>
        </is>
      </c>
      <c r="J81" s="114" t="inlineStr">
        <is>
          <t>Yes</t>
        </is>
      </c>
      <c r="K81" s="114" t="inlineStr">
        <is>
          <t>Include</t>
        </is>
      </c>
      <c r="L81" s="115" t="inlineStr">
        <is>
          <t>Contenido evaluable revisado; ver nivel exacto de fuente, evidencia y cautelas en Lote_03_25.</t>
        </is>
      </c>
    </row>
    <row r="82" ht="46" customHeight="1">
      <c r="A82" s="104" t="n">
        <v>209</v>
      </c>
      <c r="B82" s="105" t="n">
        <v>2026</v>
      </c>
      <c r="C82" s="114" t="inlineStr">
        <is>
          <t>Integrating EEG microstate dynamics in a stacked ensemble for neurodiagnostic ASD assessment</t>
        </is>
      </c>
      <c r="D82" s="114" t="inlineStr">
        <is>
          <t>10.1016/j.bbr.2026.116220</t>
        </is>
      </c>
      <c r="E82" s="114" t="inlineStr">
        <is>
          <t>Yes</t>
        </is>
      </c>
      <c r="F82" s="114" t="inlineStr">
        <is>
          <t>No</t>
        </is>
      </c>
      <c r="G82" s="114" t="inlineStr">
        <is>
          <t>closed</t>
        </is>
      </c>
      <c r="H82" s="114" t="n"/>
      <c r="I82" s="114" t="inlineStr">
        <is>
          <t>https://www.sciencedirect.com/science/article/pii/S0166432826001968</t>
        </is>
      </c>
      <c r="J82" s="114" t="inlineStr">
        <is>
          <t>Yes</t>
        </is>
      </c>
      <c r="K82" s="114" t="inlineStr">
        <is>
          <t>Include</t>
        </is>
      </c>
      <c r="L82" s="115" t="inlineStr">
        <is>
          <t>Contenido evaluable revisado; ver nivel exacto de fuente, evidencia y cautelas en Lote_03_25.</t>
        </is>
      </c>
    </row>
    <row r="83" ht="46" customHeight="1">
      <c r="A83" s="104" t="n">
        <v>210</v>
      </c>
      <c r="B83" s="105" t="n">
        <v>2026</v>
      </c>
      <c r="C83" s="114" t="inlineStr">
        <is>
          <t>Biomarker Discovery for Autism Prediction Using Massive Feature Extraction Based on EEG Signals</t>
        </is>
      </c>
      <c r="D83" s="114" t="inlineStr">
        <is>
          <t>10.3390/s26061862</t>
        </is>
      </c>
      <c r="E83" s="114" t="inlineStr">
        <is>
          <t>Yes</t>
        </is>
      </c>
      <c r="F83" s="114" t="inlineStr">
        <is>
          <t>Yes</t>
        </is>
      </c>
      <c r="G83" s="114" t="inlineStr">
        <is>
          <t>gold</t>
        </is>
      </c>
      <c r="H83" s="114" t="inlineStr">
        <is>
          <t>cc-by</t>
        </is>
      </c>
      <c r="I83" s="114" t="inlineStr">
        <is>
          <t>https://www.mdpi.com/1424-8220/26/6/1862/pdf?version=1773629441</t>
        </is>
      </c>
      <c r="J83" s="114" t="inlineStr">
        <is>
          <t>Yes</t>
        </is>
      </c>
      <c r="K83" s="114" t="inlineStr">
        <is>
          <t>Include</t>
        </is>
      </c>
      <c r="L83" s="115" t="inlineStr">
        <is>
          <t>Texto abierto evaluable revisado; extracción RQ disponible.</t>
        </is>
      </c>
    </row>
    <row r="84" ht="46" customHeight="1">
      <c r="A84" s="104" t="n">
        <v>211</v>
      </c>
      <c r="B84" s="105" t="n">
        <v>2026</v>
      </c>
      <c r="C84" s="114" t="inlineStr">
        <is>
          <t>Predicting Autism</t>
        </is>
      </c>
      <c r="D84" s="114" t="inlineStr">
        <is>
          <t>10.1002/9781394271177.CH13</t>
        </is>
      </c>
      <c r="E84" s="114" t="inlineStr">
        <is>
          <t>Yes</t>
        </is>
      </c>
      <c r="F84" s="114" t="inlineStr">
        <is>
          <t>No</t>
        </is>
      </c>
      <c r="G84" s="114" t="inlineStr">
        <is>
          <t>closed</t>
        </is>
      </c>
      <c r="H84" s="114" t="n"/>
      <c r="I84" s="114" t="inlineStr">
        <is>
          <t>https://onlinelibrary.wiley.com/doi/10.1002/9781394271177.ch13</t>
        </is>
      </c>
      <c r="J84" s="114" t="inlineStr">
        <is>
          <t>Yes</t>
        </is>
      </c>
      <c r="K84" s="114" t="inlineStr">
        <is>
          <t>Exclude</t>
        </is>
      </c>
      <c r="L84" s="115" t="inlineStr">
        <is>
          <t>Contenido evaluable revisado; ver nivel exacto de fuente, evidencia y cautelas en Lote_03_25.</t>
        </is>
      </c>
    </row>
    <row r="85" ht="46" customHeight="1">
      <c r="A85" s="104" t="n">
        <v>212</v>
      </c>
      <c r="B85" s="105" t="n">
        <v>2026</v>
      </c>
      <c r="C85" s="114" t="inlineStr">
        <is>
          <t>Comparison of cognitive ability and its distribution between men with autism spectrum disorder and attention-deficit/hyperactivity disorder</t>
        </is>
      </c>
      <c r="D85" s="114" t="inlineStr">
        <is>
          <t>10.1371/journal.pone.0345522</t>
        </is>
      </c>
      <c r="E85" s="114" t="inlineStr">
        <is>
          <t>Yes</t>
        </is>
      </c>
      <c r="F85" s="114" t="inlineStr">
        <is>
          <t>Yes</t>
        </is>
      </c>
      <c r="G85" s="114" t="inlineStr">
        <is>
          <t>gold</t>
        </is>
      </c>
      <c r="H85" s="114" t="inlineStr">
        <is>
          <t>cc-by</t>
        </is>
      </c>
      <c r="I85" s="114" t="inlineStr">
        <is>
          <t>https://journals.plos.org/plosone/article/file?id=10.1371/journal.pone.0345522&amp;type=printable</t>
        </is>
      </c>
      <c r="J85" s="114" t="inlineStr">
        <is>
          <t>Yes</t>
        </is>
      </c>
      <c r="K85" s="114" t="inlineStr">
        <is>
          <t>Include</t>
        </is>
      </c>
      <c r="L85" s="115" t="inlineStr">
        <is>
          <t>Texto abierto evaluable revisado; extracción RQ disponible.</t>
        </is>
      </c>
    </row>
    <row r="86" ht="46" customHeight="1">
      <c r="A86" s="104" t="n">
        <v>213</v>
      </c>
      <c r="B86" s="105" t="n">
        <v>2026</v>
      </c>
      <c r="C86" s="114" t="inlineStr">
        <is>
          <t>Identifying autism spectrum disorder diagnosis in children via temporal-frequency hyperdimensional computing with resting-state EEG</t>
        </is>
      </c>
      <c r="D86" s="114" t="inlineStr">
        <is>
          <t>10.1016/j.eswa.2025.130671</t>
        </is>
      </c>
      <c r="E86" s="114" t="inlineStr">
        <is>
          <t>Yes</t>
        </is>
      </c>
      <c r="F86" s="114" t="inlineStr">
        <is>
          <t>No</t>
        </is>
      </c>
      <c r="G86" s="114" t="inlineStr">
        <is>
          <t>closed</t>
        </is>
      </c>
      <c r="H86" s="114" t="n"/>
      <c r="I86" s="114" t="inlineStr">
        <is>
          <t>https://www.sciencedirect.com/science/article/pii/S0957417425042861</t>
        </is>
      </c>
      <c r="J86" s="114" t="inlineStr">
        <is>
          <t>Yes</t>
        </is>
      </c>
      <c r="K86" s="114" t="inlineStr">
        <is>
          <t>Include</t>
        </is>
      </c>
      <c r="L86" s="115" t="inlineStr">
        <is>
          <t>Contenido evaluable revisado; ver nivel exacto de fuente, evidencia y cautelas en Lote_03_25.</t>
        </is>
      </c>
    </row>
    <row r="87" ht="46" customHeight="1">
      <c r="A87" s="104" t="n">
        <v>214</v>
      </c>
      <c r="B87" s="105" t="n">
        <v>2025</v>
      </c>
      <c r="C87" s="114" t="inlineStr">
        <is>
          <t>Hippocampal Subregion Function and Its Clinical Correlations in Childhood Autism Spectrum Disorders</t>
        </is>
      </c>
      <c r="D87" s="114" t="inlineStr">
        <is>
          <t>10.1002/AUR.70124</t>
        </is>
      </c>
      <c r="E87" s="114" t="inlineStr">
        <is>
          <t>Yes</t>
        </is>
      </c>
      <c r="F87" s="114" t="inlineStr">
        <is>
          <t>Yes</t>
        </is>
      </c>
      <c r="G87" s="114" t="inlineStr">
        <is>
          <t>hybrid</t>
        </is>
      </c>
      <c r="H87" s="114" t="inlineStr">
        <is>
          <t>cc-by</t>
        </is>
      </c>
      <c r="I87" s="114" t="inlineStr">
        <is>
          <t>https://onlinelibrary.wiley.com/doi/pdfdirect/10.1002/aur.70124</t>
        </is>
      </c>
      <c r="J87" s="114" t="inlineStr">
        <is>
          <t>Yes</t>
        </is>
      </c>
      <c r="K87" s="114" t="inlineStr">
        <is>
          <t>Include</t>
        </is>
      </c>
      <c r="L87" s="115" t="inlineStr">
        <is>
          <t>Texto abierto evaluable revisado; extracción RQ disponible.</t>
        </is>
      </c>
    </row>
    <row r="88" ht="46" customHeight="1">
      <c r="A88" s="104" t="n">
        <v>215</v>
      </c>
      <c r="B88" s="105" t="n">
        <v>2026</v>
      </c>
      <c r="C88" s="114" t="inlineStr">
        <is>
          <t>Integrated transcriptomic and clinical analysis of autism spectrum disorder reveals structured heterogeneity and links Methyl-CpG Binding Domain Protein 2 expression with symptom severity</t>
        </is>
      </c>
      <c r="D88" s="114" t="inlineStr">
        <is>
          <t>10.1111/pcn.70065</t>
        </is>
      </c>
      <c r="E88" s="114" t="inlineStr">
        <is>
          <t>Yes</t>
        </is>
      </c>
      <c r="F88" s="114" t="inlineStr">
        <is>
          <t>No</t>
        </is>
      </c>
      <c r="G88" s="114" t="inlineStr">
        <is>
          <t>closed</t>
        </is>
      </c>
      <c r="H88" s="114" t="n"/>
      <c r="I88" s="114" t="inlineStr">
        <is>
          <t>https://onlinelibrary.wiley.com/doi/10.1111/pcn.70065</t>
        </is>
      </c>
      <c r="J88" s="114" t="inlineStr">
        <is>
          <t>Yes</t>
        </is>
      </c>
      <c r="K88" s="114" t="inlineStr">
        <is>
          <t>Include</t>
        </is>
      </c>
      <c r="L88" s="115" t="inlineStr">
        <is>
          <t>Contenido evaluable revisado; ver nivel exacto de fuente, evidencia y cautelas en Lote_03_25.</t>
        </is>
      </c>
    </row>
    <row r="89" ht="46" customHeight="1">
      <c r="A89" s="104" t="n">
        <v>216</v>
      </c>
      <c r="B89" s="105" t="n">
        <v>2026</v>
      </c>
      <c r="C89" s="114" t="inlineStr">
        <is>
          <t>Parental Stress and Caregiver Role Modulate Child–Caregiver Prosodic Synchrony in Autism: A Computational Analysis</t>
        </is>
      </c>
      <c r="D89" s="114" t="inlineStr">
        <is>
          <t>10.1002/AUR.70189</t>
        </is>
      </c>
      <c r="E89" s="114" t="inlineStr">
        <is>
          <t>Yes</t>
        </is>
      </c>
      <c r="F89" s="114" t="inlineStr">
        <is>
          <t>Yes</t>
        </is>
      </c>
      <c r="G89" s="114" t="inlineStr">
        <is>
          <t>hybrid</t>
        </is>
      </c>
      <c r="H89" s="114" t="inlineStr">
        <is>
          <t>cc-by</t>
        </is>
      </c>
      <c r="I89" s="114" t="inlineStr">
        <is>
          <t>https://onlinelibrary.wiley.com/doi/pdfdirect/10.1002/aur.70189</t>
        </is>
      </c>
      <c r="J89" s="114" t="inlineStr">
        <is>
          <t>Yes</t>
        </is>
      </c>
      <c r="K89" s="114" t="inlineStr">
        <is>
          <t>Include</t>
        </is>
      </c>
      <c r="L89" s="115" t="inlineStr">
        <is>
          <t>Texto abierto evaluable revisado; extracción RQ disponible.</t>
        </is>
      </c>
    </row>
    <row r="90" ht="46" customHeight="1">
      <c r="A90" s="104" t="n">
        <v>217</v>
      </c>
      <c r="B90" s="105" t="n">
        <v>2026</v>
      </c>
      <c r="C90" s="114" t="inlineStr">
        <is>
          <t>Predicting brain age in children aged 2–6 years with autism spectrum disorders using routine T1- and T2-weighted magnetic resonance imaging</t>
        </is>
      </c>
      <c r="D90" s="114" t="inlineStr">
        <is>
          <t>10.1002/PED4.70064</t>
        </is>
      </c>
      <c r="E90" s="114" t="inlineStr">
        <is>
          <t>Yes</t>
        </is>
      </c>
      <c r="F90" s="114" t="inlineStr">
        <is>
          <t>Yes</t>
        </is>
      </c>
      <c r="G90" s="114" t="inlineStr">
        <is>
          <t>gold</t>
        </is>
      </c>
      <c r="H90" s="114" t="inlineStr">
        <is>
          <t>cc-by-nc-nd</t>
        </is>
      </c>
      <c r="I90" s="114" t="inlineStr">
        <is>
          <t>https://doi.org/10.1002/ped4.70064</t>
        </is>
      </c>
      <c r="J90" s="114" t="inlineStr">
        <is>
          <t>Yes</t>
        </is>
      </c>
      <c r="K90" s="114" t="inlineStr">
        <is>
          <t>Include</t>
        </is>
      </c>
      <c r="L90" s="115" t="inlineStr">
        <is>
          <t>Texto abierto evaluable revisado; extracción RQ disponible.</t>
        </is>
      </c>
    </row>
    <row r="91" ht="46" customHeight="1">
      <c r="A91" s="104" t="n">
        <v>218</v>
      </c>
      <c r="B91" s="105" t="n">
        <v>2026</v>
      </c>
      <c r="C91" s="114" t="inlineStr">
        <is>
          <t>A Robust Computational Framework for Autism Spectrum Disorder Identification Using Optimized Image Processing and Hybrid Learning Models</t>
        </is>
      </c>
      <c r="D91" s="114" t="inlineStr">
        <is>
          <t>10.1002/dneu.70028</t>
        </is>
      </c>
      <c r="E91" s="114" t="inlineStr">
        <is>
          <t>Yes</t>
        </is>
      </c>
      <c r="F91" s="114" t="inlineStr">
        <is>
          <t>No</t>
        </is>
      </c>
      <c r="G91" s="114" t="inlineStr">
        <is>
          <t>closed</t>
        </is>
      </c>
      <c r="H91" s="114" t="n"/>
      <c r="I91" s="114" t="inlineStr">
        <is>
          <t>https://onlinelibrary.wiley.com/doi/10.1002/dneu.70028</t>
        </is>
      </c>
      <c r="J91" s="114" t="inlineStr">
        <is>
          <t>Yes</t>
        </is>
      </c>
      <c r="K91" s="114" t="inlineStr">
        <is>
          <t>Include</t>
        </is>
      </c>
      <c r="L91" s="115" t="inlineStr">
        <is>
          <t>Contenido evaluable revisado; ver nivel exacto de fuente, evidencia y cautelas en Lote_03_25.</t>
        </is>
      </c>
    </row>
    <row r="92" ht="46" customHeight="1">
      <c r="A92" s="104" t="n">
        <v>222</v>
      </c>
      <c r="B92" s="105" t="n">
        <v>2026</v>
      </c>
      <c r="C92" s="114" t="inlineStr">
        <is>
          <t>Adaptive network based fuzzy inference system efficientnet for autism spectrum disorder detection with optimization based pivotal region extraction</t>
        </is>
      </c>
      <c r="D92" s="114" t="inlineStr">
        <is>
          <t>10.1016/j.pscychresns.2025.112109</t>
        </is>
      </c>
      <c r="E92" s="114" t="inlineStr">
        <is>
          <t>Yes</t>
        </is>
      </c>
      <c r="F92" s="114" t="inlineStr">
        <is>
          <t>Yes</t>
        </is>
      </c>
      <c r="G92" s="114" t="inlineStr">
        <is>
          <t>hybrid</t>
        </is>
      </c>
      <c r="H92" s="114" t="inlineStr">
        <is>
          <t>cc-by</t>
        </is>
      </c>
      <c r="I92" s="114" t="inlineStr">
        <is>
          <t>https://www.sciencedirect.com/science/article/pii/S0925492725001647</t>
        </is>
      </c>
      <c r="J92" s="114" t="inlineStr">
        <is>
          <t>Yes</t>
        </is>
      </c>
      <c r="K92" s="114" t="inlineStr">
        <is>
          <t>Include</t>
        </is>
      </c>
      <c r="L92" s="115" t="inlineStr">
        <is>
          <t>Contenido evaluable revisado; ver nivel exacto de fuente, evidencia y cautelas en Lote_03_25.</t>
        </is>
      </c>
    </row>
    <row r="93" ht="46" customHeight="1">
      <c r="A93" s="104" t="n">
        <v>223</v>
      </c>
      <c r="B93" s="105" t="n">
        <v>2026</v>
      </c>
      <c r="C93" s="114" t="inlineStr">
        <is>
          <t>Identification of Autism Through Fractal Analysis of EEG Signals and Bayesian Optimized Artificial Neural Network</t>
        </is>
      </c>
      <c r="D93" s="114" t="inlineStr">
        <is>
          <t>10.1002/IMA.70326</t>
        </is>
      </c>
      <c r="E93" s="114" t="inlineStr">
        <is>
          <t>Yes</t>
        </is>
      </c>
      <c r="F93" s="114" t="inlineStr">
        <is>
          <t>No</t>
        </is>
      </c>
      <c r="G93" s="114" t="inlineStr">
        <is>
          <t>closed</t>
        </is>
      </c>
      <c r="H93" s="114" t="n"/>
      <c r="I93" s="114" t="inlineStr">
        <is>
          <t>https://onlinelibrary.wiley.com/doi/10.1002/ima.70326</t>
        </is>
      </c>
      <c r="J93" s="114" t="inlineStr">
        <is>
          <t>Yes</t>
        </is>
      </c>
      <c r="K93" s="114" t="inlineStr">
        <is>
          <t>Include</t>
        </is>
      </c>
      <c r="L93" s="115" t="inlineStr">
        <is>
          <t>Contenido evaluable revisado; ver nivel exacto de fuente, evidencia y cautelas en Lote_03_25.</t>
        </is>
      </c>
    </row>
    <row r="94" ht="46" customHeight="1">
      <c r="A94" s="104" t="n">
        <v>228</v>
      </c>
      <c r="B94" s="105" t="n">
        <v>2026</v>
      </c>
      <c r="C94" s="114" t="inlineStr">
        <is>
          <t>Unveiling Diagnostic Biomarkers in Autism: A Comparative Proteome Analysis of CNTNAP2 Knockout Mice and Human ASD Patients</t>
        </is>
      </c>
      <c r="D94" s="114" t="inlineStr">
        <is>
          <t>10.3390/biom16030340</t>
        </is>
      </c>
      <c r="E94" s="114" t="inlineStr">
        <is>
          <t>Yes</t>
        </is>
      </c>
      <c r="F94" s="114" t="inlineStr">
        <is>
          <t>Yes</t>
        </is>
      </c>
      <c r="G94" s="114" t="inlineStr">
        <is>
          <t>gold</t>
        </is>
      </c>
      <c r="H94" s="114" t="inlineStr">
        <is>
          <t>cc-by</t>
        </is>
      </c>
      <c r="I94" s="114" t="inlineStr">
        <is>
          <t>https://doi.org/10.3390/biom16030340</t>
        </is>
      </c>
      <c r="J94" s="114" t="inlineStr">
        <is>
          <t>Yes</t>
        </is>
      </c>
      <c r="K94" s="114" t="inlineStr">
        <is>
          <t>Include</t>
        </is>
      </c>
      <c r="L94" s="115" t="inlineStr">
        <is>
          <t>Texto abierto evaluable revisado; extracción RQ disponible.</t>
        </is>
      </c>
    </row>
    <row r="95" ht="46" customHeight="1">
      <c r="A95" s="104" t="n">
        <v>230</v>
      </c>
      <c r="B95" s="105" t="n">
        <v>2026</v>
      </c>
      <c r="C95" s="114" t="inlineStr">
        <is>
          <t>Quality of Autism Information Generated by Artificial Intelligence Tools: Implications for Paediatric Care</t>
        </is>
      </c>
      <c r="D95" s="114" t="inlineStr">
        <is>
          <t>10.1111/JPC.70433</t>
        </is>
      </c>
      <c r="E95" s="114" t="inlineStr">
        <is>
          <t>Yes</t>
        </is>
      </c>
      <c r="F95" s="114" t="inlineStr">
        <is>
          <t>No</t>
        </is>
      </c>
      <c r="G95" s="114" t="inlineStr">
        <is>
          <t>closed</t>
        </is>
      </c>
      <c r="H95" s="114" t="n"/>
      <c r="I95" s="114" t="inlineStr">
        <is>
          <t>https://onlinelibrary.wiley.com/doi/10.1111/jpc.70433</t>
        </is>
      </c>
      <c r="J95" s="114" t="inlineStr">
        <is>
          <t>Yes</t>
        </is>
      </c>
      <c r="K95" s="114" t="inlineStr">
        <is>
          <t>Exclude</t>
        </is>
      </c>
      <c r="L95" s="115" t="inlineStr">
        <is>
          <t>Contenido evaluable revisado; ver nivel exacto de fuente, evidencia y cautelas en Lote_03_25.</t>
        </is>
      </c>
    </row>
    <row r="96" ht="46" customHeight="1">
      <c r="A96" s="104" t="n">
        <v>231</v>
      </c>
      <c r="B96" s="105" t="n">
        <v>2025</v>
      </c>
      <c r="C96" s="114" t="inlineStr">
        <is>
          <t>Linguistic Explanations of Deep Models in Detecting Autism and Schizophrenia</t>
        </is>
      </c>
      <c r="D96" s="114" t="inlineStr">
        <is>
          <t>10.1111/COIN.70158</t>
        </is>
      </c>
      <c r="E96" s="114" t="inlineStr">
        <is>
          <t>Yes</t>
        </is>
      </c>
      <c r="F96" s="114" t="inlineStr">
        <is>
          <t>Yes</t>
        </is>
      </c>
      <c r="G96" s="114" t="inlineStr">
        <is>
          <t>bronze</t>
        </is>
      </c>
      <c r="H96" s="114" t="n"/>
      <c r="I96" s="114" t="inlineStr">
        <is>
          <t>https://onlinelibrary.wiley.com/doi/10.1111/coin.70158</t>
        </is>
      </c>
      <c r="J96" s="114" t="inlineStr">
        <is>
          <t>Yes</t>
        </is>
      </c>
      <c r="K96" s="114" t="inlineStr">
        <is>
          <t>Include</t>
        </is>
      </c>
      <c r="L96" s="115" t="inlineStr">
        <is>
          <t>Contenido evaluable revisado; ver nivel exacto de fuente, evidencia y cautelas en Lote_03_25.</t>
        </is>
      </c>
    </row>
    <row r="97" ht="46" customHeight="1">
      <c r="A97" s="104" t="n">
        <v>233</v>
      </c>
      <c r="B97" s="105" t="n">
        <v>2026</v>
      </c>
      <c r="C97" s="114" t="inlineStr">
        <is>
          <t>Autism Screening Based on Deep Learning Analysis of Eye Movement Trajectories</t>
        </is>
      </c>
      <c r="D97" s="114" t="inlineStr">
        <is>
          <t>10.1049/CVI2.70078</t>
        </is>
      </c>
      <c r="E97" s="114" t="inlineStr">
        <is>
          <t>Yes</t>
        </is>
      </c>
      <c r="F97" s="114" t="inlineStr">
        <is>
          <t>Yes</t>
        </is>
      </c>
      <c r="G97" s="114" t="inlineStr">
        <is>
          <t>gold</t>
        </is>
      </c>
      <c r="H97" s="114" t="inlineStr">
        <is>
          <t>cc-by-nc-nd</t>
        </is>
      </c>
      <c r="I97" s="114" t="inlineStr">
        <is>
          <t>https://ietresearch.onlinelibrary.wiley.com/doi/10.1049/cvi2.70078</t>
        </is>
      </c>
      <c r="J97" s="114" t="inlineStr">
        <is>
          <t>Yes</t>
        </is>
      </c>
      <c r="K97" s="114" t="inlineStr">
        <is>
          <t>Include</t>
        </is>
      </c>
      <c r="L97" s="115" t="inlineStr">
        <is>
          <t>Contenido evaluable revisado; ver nivel exacto de fuente, evidencia y cautelas en Lote_03_25.</t>
        </is>
      </c>
    </row>
    <row r="98" ht="46" customHeight="1">
      <c r="A98" s="104" t="n">
        <v>235</v>
      </c>
      <c r="B98" s="105" t="n">
        <v>2026</v>
      </c>
      <c r="C98" s="114" t="inlineStr">
        <is>
          <t>Automatic measurement of social gaze during naturalistic conversations in autism</t>
        </is>
      </c>
      <c r="D98" s="114" t="inlineStr">
        <is>
          <t>10.1016/j.jpsychires.2026.05.015</t>
        </is>
      </c>
      <c r="E98" s="114" t="inlineStr">
        <is>
          <t>Yes</t>
        </is>
      </c>
      <c r="F98" s="114" t="inlineStr">
        <is>
          <t>Yes</t>
        </is>
      </c>
      <c r="G98" s="114" t="inlineStr">
        <is>
          <t>hybrid</t>
        </is>
      </c>
      <c r="H98" s="114" t="inlineStr">
        <is>
          <t>cc-by</t>
        </is>
      </c>
      <c r="I98" s="114" t="inlineStr">
        <is>
          <t>https://pmc.ncbi.nlm.nih.gov/articles/PMC13248665/</t>
        </is>
      </c>
      <c r="J98" s="114" t="inlineStr">
        <is>
          <t>Yes</t>
        </is>
      </c>
      <c r="K98" s="114" t="inlineStr">
        <is>
          <t>Include</t>
        </is>
      </c>
      <c r="L98" s="115" t="inlineStr">
        <is>
          <t>Contenido evaluable revisado; ver nivel exacto de fuente, evidencia y cautelas en Lote_03_25.</t>
        </is>
      </c>
    </row>
    <row r="99" ht="46" customHeight="1">
      <c r="A99" s="104" t="n">
        <v>236</v>
      </c>
      <c r="B99" s="105" t="n">
        <v>2025</v>
      </c>
      <c r="C99" s="114" t="inlineStr">
        <is>
          <t>An image-based analytics framework for early autism detection using eye movements</t>
        </is>
      </c>
      <c r="D99" s="114" t="inlineStr">
        <is>
          <t>10.1016/j.health.2025.100439</t>
        </is>
      </c>
      <c r="E99" s="114" t="inlineStr">
        <is>
          <t>Yes</t>
        </is>
      </c>
      <c r="F99" s="114" t="inlineStr">
        <is>
          <t>Yes</t>
        </is>
      </c>
      <c r="G99" s="114" t="inlineStr">
        <is>
          <t>gold</t>
        </is>
      </c>
      <c r="H99" s="114" t="inlineStr">
        <is>
          <t>cc-by</t>
        </is>
      </c>
      <c r="I99" s="114" t="inlineStr">
        <is>
          <t>https://www.sciencedirect.com/science/article/pii/S2772442525000589</t>
        </is>
      </c>
      <c r="J99" s="114" t="inlineStr">
        <is>
          <t>Yes</t>
        </is>
      </c>
      <c r="K99" s="114" t="inlineStr">
        <is>
          <t>Include</t>
        </is>
      </c>
      <c r="L99" s="115" t="inlineStr">
        <is>
          <t>Contenido evaluable revisado; ver nivel exacto de fuente, evidencia y cautelas en Lote_03_25.</t>
        </is>
      </c>
    </row>
    <row r="100" ht="46" customHeight="1">
      <c r="A100" s="104" t="n">
        <v>237</v>
      </c>
      <c r="B100" s="105" t="n">
        <v>2025</v>
      </c>
      <c r="C100" s="114" t="inlineStr">
        <is>
          <t>Late Fusion Model for Emotion Recognition from Facial Expressions and Biosignals in a Dataset of Children with Autism Spectrum Disorder</t>
        </is>
      </c>
      <c r="D100" s="114" t="inlineStr">
        <is>
          <t>10.3390/s25247485</t>
        </is>
      </c>
      <c r="E100" s="114" t="inlineStr">
        <is>
          <t>Yes</t>
        </is>
      </c>
      <c r="F100" s="114" t="inlineStr">
        <is>
          <t>Yes</t>
        </is>
      </c>
      <c r="G100" s="114" t="inlineStr">
        <is>
          <t>gold</t>
        </is>
      </c>
      <c r="H100" s="114" t="inlineStr">
        <is>
          <t>cc-by</t>
        </is>
      </c>
      <c r="I100" s="114" t="inlineStr">
        <is>
          <t>https://www.mdpi.com/1424-8220/25/24/7485/pdf?version=1765281915</t>
        </is>
      </c>
      <c r="J100" s="114" t="inlineStr">
        <is>
          <t>Yes</t>
        </is>
      </c>
      <c r="K100" s="114" t="inlineStr">
        <is>
          <t>Include</t>
        </is>
      </c>
      <c r="L100" s="115" t="inlineStr">
        <is>
          <t>Texto abierto evaluable revisado; extracción RQ disponible.</t>
        </is>
      </c>
    </row>
    <row r="101" ht="46" customHeight="1">
      <c r="A101" s="104" t="n">
        <v>239</v>
      </c>
      <c r="B101" s="105" t="n">
        <v>2025</v>
      </c>
      <c r="C101" s="114" t="inlineStr">
        <is>
          <t>Real-Time Classification for EEG Data in Children With ASD Using Deep Learning Techniques</t>
        </is>
      </c>
      <c r="D101" s="114" t="inlineStr">
        <is>
          <t>10.1002/DNEU.23009</t>
        </is>
      </c>
      <c r="E101" s="114" t="inlineStr">
        <is>
          <t>Yes</t>
        </is>
      </c>
      <c r="F101" s="114" t="inlineStr">
        <is>
          <t>Yes</t>
        </is>
      </c>
      <c r="G101" s="114" t="inlineStr">
        <is>
          <t>bronze</t>
        </is>
      </c>
      <c r="H101" s="114" t="n"/>
      <c r="I101" s="114" t="inlineStr">
        <is>
          <t>https://onlinelibrary.wiley.com/doi/10.1002/dneu.23009</t>
        </is>
      </c>
      <c r="J101" s="114" t="inlineStr">
        <is>
          <t>Yes</t>
        </is>
      </c>
      <c r="K101" s="114" t="inlineStr">
        <is>
          <t>Include</t>
        </is>
      </c>
      <c r="L101" s="115" t="inlineStr">
        <is>
          <t>Contenido primario accesible suficiente para adjudicación y codificación RQ; no implica que se haya adquirido una copia editorial cerrada. Requiere verificación independiente.</t>
        </is>
      </c>
    </row>
    <row r="102" ht="46" customHeight="1">
      <c r="A102" s="104" t="n">
        <v>240</v>
      </c>
      <c r="B102" s="105" t="n">
        <v>2026</v>
      </c>
      <c r="C102" s="114" t="inlineStr">
        <is>
          <t>Symptom-based classification of 16p11.2 copy number variations underlying the multidimensional autism spectrum disorder phenotype using machine learning methods</t>
        </is>
      </c>
      <c r="D102" s="114" t="inlineStr">
        <is>
          <t>10.1016/j.reia.2026.202865</t>
        </is>
      </c>
      <c r="E102" s="114" t="inlineStr">
        <is>
          <t>Yes</t>
        </is>
      </c>
      <c r="F102" s="114" t="inlineStr">
        <is>
          <t>No</t>
        </is>
      </c>
      <c r="G102" s="114" t="inlineStr">
        <is>
          <t>closed</t>
        </is>
      </c>
      <c r="H102" s="114" t="n"/>
      <c r="I102" s="114" t="inlineStr">
        <is>
          <t>https://www.sciencedirect.com/science/article/pii/S3050656526000799</t>
        </is>
      </c>
      <c r="J102" s="114" t="inlineStr">
        <is>
          <t>Yes</t>
        </is>
      </c>
      <c r="K102" s="114" t="inlineStr">
        <is>
          <t>Exclude</t>
        </is>
      </c>
      <c r="L102" s="115" t="inlineStr">
        <is>
          <t>Contenido evaluable revisado; ver nivel exacto de fuente, evidencia y cautelas en Lote_03_25.</t>
        </is>
      </c>
    </row>
    <row r="103" ht="46" customHeight="1">
      <c r="A103" s="104" t="n">
        <v>242</v>
      </c>
      <c r="B103" s="105" t="n">
        <v>2026</v>
      </c>
      <c r="C103" s="114" t="inlineStr">
        <is>
          <t>Neurophysiological EEG Characterization of Autism Spectrum Disorder Using DWT-Based Frequency Analysis With Selective Electrodes and Brain Segmentation: An Explainable AI-Driven Approach</t>
        </is>
      </c>
      <c r="D103" s="114" t="inlineStr">
        <is>
          <t>10.1096/FJ.202600019R</t>
        </is>
      </c>
      <c r="E103" s="114" t="inlineStr">
        <is>
          <t>Yes</t>
        </is>
      </c>
      <c r="F103" s="114" t="inlineStr">
        <is>
          <t>No</t>
        </is>
      </c>
      <c r="G103" s="114" t="inlineStr">
        <is>
          <t>closed</t>
        </is>
      </c>
      <c r="H103" s="114" t="n"/>
      <c r="I103" s="114" t="inlineStr">
        <is>
          <t>https://pubmed.ncbi.nlm.nih.gov/42417525/</t>
        </is>
      </c>
      <c r="J103" s="114" t="inlineStr">
        <is>
          <t>Yes</t>
        </is>
      </c>
      <c r="K103" s="114" t="inlineStr">
        <is>
          <t>Include</t>
        </is>
      </c>
      <c r="L103" s="115" t="inlineStr">
        <is>
          <t>Contenido evaluable revisado; ver nivel exacto de fuente, evidencia y cautelas en Lote_03_25.</t>
        </is>
      </c>
    </row>
    <row r="104" ht="46" customHeight="1">
      <c r="A104" s="104" t="n">
        <v>244</v>
      </c>
      <c r="B104" s="105" t="n">
        <v>2026</v>
      </c>
      <c r="C104" s="114" t="inlineStr">
        <is>
          <t>DHCA-Net: A Novel Dual-Stream Hierarchical Channel Attention Network for Explainable Autism Spectrum Disorder Detection From Facial Images</t>
        </is>
      </c>
      <c r="D104" s="114" t="inlineStr">
        <is>
          <t>10.1002/JDN.70158</t>
        </is>
      </c>
      <c r="E104" s="114" t="inlineStr">
        <is>
          <t>Yes</t>
        </is>
      </c>
      <c r="F104" s="114" t="inlineStr">
        <is>
          <t>Yes</t>
        </is>
      </c>
      <c r="G104" s="114" t="inlineStr">
        <is>
          <t>green</t>
        </is>
      </c>
      <c r="H104" s="114" t="n"/>
      <c r="I104" s="114" t="inlineStr">
        <is>
          <t>https://onlinelibrary.wiley.com/doi/10.1002/jdn.70158</t>
        </is>
      </c>
      <c r="J104" s="114" t="inlineStr">
        <is>
          <t>Yes</t>
        </is>
      </c>
      <c r="K104" s="114" t="inlineStr">
        <is>
          <t>Include</t>
        </is>
      </c>
      <c r="L104" s="115" t="inlineStr">
        <is>
          <t>Contenido evaluable revisado; ver nivel exacto de fuente, evidencia y cautelas en Lote_03_25.</t>
        </is>
      </c>
    </row>
    <row r="105" ht="46" customHeight="1">
      <c r="A105" s="104" t="n">
        <v>246</v>
      </c>
      <c r="B105" s="105" t="n">
        <v>2025</v>
      </c>
      <c r="C105" s="114" t="inlineStr">
        <is>
          <t>MTT: Multi-Tier Transformer for Early Diagnosis of Autism Spectrum Disorder and Language Disorder in Infants</t>
        </is>
      </c>
      <c r="D105" s="114" t="inlineStr">
        <is>
          <t>10.1111/COIN.70131</t>
        </is>
      </c>
      <c r="E105" s="114" t="inlineStr">
        <is>
          <t>Yes</t>
        </is>
      </c>
      <c r="F105" s="114" t="inlineStr">
        <is>
          <t>No</t>
        </is>
      </c>
      <c r="G105" s="114" t="inlineStr">
        <is>
          <t>closed</t>
        </is>
      </c>
      <c r="H105" s="114" t="n"/>
      <c r="I105" s="114" t="inlineStr">
        <is>
          <t>https://onlinelibrary.wiley.com/doi/10.1111/coin.70131</t>
        </is>
      </c>
      <c r="J105" s="114" t="inlineStr">
        <is>
          <t>Yes</t>
        </is>
      </c>
      <c r="K105" s="114" t="inlineStr">
        <is>
          <t>Include</t>
        </is>
      </c>
      <c r="L105" s="115" t="inlineStr">
        <is>
          <t>Contenido evaluable revisado; ver nivel exacto de fuente, evidencia y cautelas en Lote_03_25.</t>
        </is>
      </c>
    </row>
    <row r="106" ht="46" customHeight="1">
      <c r="A106" s="104" t="n">
        <v>247</v>
      </c>
      <c r="B106" s="105" t="n">
        <v>2025</v>
      </c>
      <c r="C106" s="114" t="inlineStr">
        <is>
          <t>New intelligent music therapy method for applications of enhancing social skills of autism children based on TL-GCN and deep learning</t>
        </is>
      </c>
      <c r="D106" s="114" t="inlineStr">
        <is>
          <t>10.1038/s41598-025-26307-3</t>
        </is>
      </c>
      <c r="E106" s="114" t="inlineStr">
        <is>
          <t>Yes</t>
        </is>
      </c>
      <c r="F106" s="114" t="inlineStr">
        <is>
          <t>Yes</t>
        </is>
      </c>
      <c r="G106" s="114" t="inlineStr">
        <is>
          <t>gold</t>
        </is>
      </c>
      <c r="H106" s="114" t="inlineStr">
        <is>
          <t>cc-by-nc-nd</t>
        </is>
      </c>
      <c r="I106" s="114" t="inlineStr">
        <is>
          <t>https://www.nature.com/articles/s41598-025-26307-3.pdf</t>
        </is>
      </c>
      <c r="J106" s="114" t="inlineStr">
        <is>
          <t>Yes</t>
        </is>
      </c>
      <c r="K106" s="114" t="inlineStr">
        <is>
          <t>Include</t>
        </is>
      </c>
      <c r="L106" s="115" t="inlineStr">
        <is>
          <t>Texto abierto evaluable revisado; extracción RQ disponible.</t>
        </is>
      </c>
    </row>
    <row r="107" ht="46" customHeight="1">
      <c r="A107" s="104" t="n">
        <v>248</v>
      </c>
      <c r="B107" s="105" t="n">
        <v>2026</v>
      </c>
      <c r="C107" s="114" t="inlineStr">
        <is>
          <t>Optimized quadrangle attention consolidated convolutional multi-scale vision transformer based autism detection</t>
        </is>
      </c>
      <c r="D107" s="114" t="inlineStr">
        <is>
          <t>10.1016/j.pscychresns.2026.112251</t>
        </is>
      </c>
      <c r="E107" s="114" t="inlineStr">
        <is>
          <t>Yes</t>
        </is>
      </c>
      <c r="F107" s="114" t="inlineStr">
        <is>
          <t>No</t>
        </is>
      </c>
      <c r="G107" s="114" t="inlineStr">
        <is>
          <t>closed</t>
        </is>
      </c>
      <c r="H107" s="114" t="n"/>
      <c r="I107" s="114" t="inlineStr">
        <is>
          <t>https://www.sciencedirect.com/science/article/pii/S0925492726001162</t>
        </is>
      </c>
      <c r="J107" s="114" t="inlineStr">
        <is>
          <t>Yes</t>
        </is>
      </c>
      <c r="K107" s="114" t="inlineStr">
        <is>
          <t>Include</t>
        </is>
      </c>
      <c r="L107" s="115" t="inlineStr">
        <is>
          <t>Contenido evaluable revisado; el nivel exacto de fuente, evidencia y cautelas se documenta en Lote_04_25.</t>
        </is>
      </c>
    </row>
    <row r="108" ht="46" customHeight="1">
      <c r="A108" s="104" t="n">
        <v>249</v>
      </c>
      <c r="B108" s="105" t="n">
        <v>2025</v>
      </c>
      <c r="C108" s="114" t="inlineStr">
        <is>
          <t>An early detection of autism spectrum disorder using machine learning</t>
        </is>
      </c>
      <c r="D108" s="114" t="inlineStr">
        <is>
          <t>10.1016/j.compbiomed.2025.111238</t>
        </is>
      </c>
      <c r="E108" s="114" t="inlineStr">
        <is>
          <t>Yes</t>
        </is>
      </c>
      <c r="F108" s="114" t="inlineStr">
        <is>
          <t>No</t>
        </is>
      </c>
      <c r="G108" s="114" t="inlineStr">
        <is>
          <t>closed</t>
        </is>
      </c>
      <c r="H108" s="114" t="n"/>
      <c r="I108" s="114" t="inlineStr">
        <is>
          <t>https://pubmed.ncbi.nlm.nih.gov/41151500/</t>
        </is>
      </c>
      <c r="J108" s="114" t="inlineStr">
        <is>
          <t>Yes</t>
        </is>
      </c>
      <c r="K108" s="114" t="inlineStr">
        <is>
          <t>Include</t>
        </is>
      </c>
      <c r="L108" s="115" t="inlineStr">
        <is>
          <t>Contenido evaluable revisado; el nivel exacto de fuente, evidencia y cautelas se documenta en Lote_04_25.</t>
        </is>
      </c>
    </row>
    <row r="109" ht="46" customHeight="1">
      <c r="A109" s="104" t="n">
        <v>250</v>
      </c>
      <c r="B109" s="105" t="n">
        <v>2026</v>
      </c>
      <c r="C109" s="114" t="inlineStr">
        <is>
          <t>An Effective LRSF-DLNN-Based Autism Spectrum Disorder Prediction Using EEG and fMRI</t>
        </is>
      </c>
      <c r="D109" s="114" t="inlineStr">
        <is>
          <t>10.1002/DNEU.70047</t>
        </is>
      </c>
      <c r="E109" s="114" t="inlineStr">
        <is>
          <t>Yes</t>
        </is>
      </c>
      <c r="F109" s="114" t="inlineStr">
        <is>
          <t>No</t>
        </is>
      </c>
      <c r="G109" s="114" t="inlineStr">
        <is>
          <t>closed</t>
        </is>
      </c>
      <c r="H109" s="114" t="n"/>
      <c r="I109" s="114" t="inlineStr">
        <is>
          <t>https://pubmed.ncbi.nlm.nih.gov/?term=10.1002%2Fdneu.70047</t>
        </is>
      </c>
      <c r="J109" s="114" t="inlineStr">
        <is>
          <t>Yes</t>
        </is>
      </c>
      <c r="K109" s="114" t="inlineStr">
        <is>
          <t>Include</t>
        </is>
      </c>
      <c r="L109" s="115" t="inlineStr">
        <is>
          <t>Contenido evaluable revisado; el nivel exacto de fuente, evidencia y cautelas se documenta en Lote_04_25.</t>
        </is>
      </c>
    </row>
    <row r="110" ht="46" customHeight="1">
      <c r="A110" s="104" t="n">
        <v>251</v>
      </c>
      <c r="B110" s="105" t="n">
        <v>2025</v>
      </c>
      <c r="C110" s="114" t="inlineStr">
        <is>
          <t>Leveraging Deep Learning for Early Detection of Autism Spectrum Disorder in Augmented and Virtual Reality Mental Healthcare Environments</t>
        </is>
      </c>
      <c r="D110" s="114" t="inlineStr">
        <is>
          <t>10.1002/9781394302864.CH6</t>
        </is>
      </c>
      <c r="E110" s="114" t="inlineStr">
        <is>
          <t>Yes</t>
        </is>
      </c>
      <c r="F110" s="114" t="inlineStr">
        <is>
          <t>No</t>
        </is>
      </c>
      <c r="G110" s="114" t="inlineStr">
        <is>
          <t>closed</t>
        </is>
      </c>
      <c r="H110" s="114" t="n"/>
      <c r="I110" s="114" t="inlineStr">
        <is>
          <t>https://onlinelibrary.wiley.com/doi/10.1002/9781394302864.ch6</t>
        </is>
      </c>
      <c r="J110" s="114" t="inlineStr">
        <is>
          <t>Yes</t>
        </is>
      </c>
      <c r="K110" s="114" t="inlineStr">
        <is>
          <t>Exclude</t>
        </is>
      </c>
      <c r="L110" s="115" t="inlineStr">
        <is>
          <t>Contenido evaluable revisado; el nivel exacto de fuente, evidencia y cautelas se documenta en Lote_04_25.</t>
        </is>
      </c>
    </row>
    <row r="111" ht="46" customHeight="1">
      <c r="A111" s="104" t="n">
        <v>252</v>
      </c>
      <c r="B111" s="105" t="n">
        <v>2025</v>
      </c>
      <c r="C111" s="114" t="inlineStr">
        <is>
          <t>A New Paradigm for Autism Spectrum Disorder Discrimination in Children Utilizing EEG Data Collected During Cartoon Viewing With a Focus on Atypical Semantic Processing</t>
        </is>
      </c>
      <c r="D111" s="114" t="inlineStr">
        <is>
          <t>10.1002/aur.70105</t>
        </is>
      </c>
      <c r="E111" s="114" t="inlineStr">
        <is>
          <t>Yes</t>
        </is>
      </c>
      <c r="F111" s="114" t="inlineStr">
        <is>
          <t>No</t>
        </is>
      </c>
      <c r="G111" s="114" t="inlineStr">
        <is>
          <t>closed</t>
        </is>
      </c>
      <c r="H111" s="114" t="n"/>
      <c r="I111" s="114" t="inlineStr">
        <is>
          <t>https://onlinelibrary.wiley.com/doi/10.1002/aur.70105</t>
        </is>
      </c>
      <c r="J111" s="114" t="inlineStr">
        <is>
          <t>Yes</t>
        </is>
      </c>
      <c r="K111" s="114" t="inlineStr">
        <is>
          <t>Include</t>
        </is>
      </c>
      <c r="L111" s="115" t="inlineStr">
        <is>
          <t>Contenido evaluable revisado; el nivel exacto de fuente, evidencia y cautelas se documenta en Lote_04_25.</t>
        </is>
      </c>
    </row>
    <row r="112" ht="46" customHeight="1">
      <c r="A112" s="104" t="n">
        <v>254</v>
      </c>
      <c r="B112" s="105" t="n">
        <v>2026</v>
      </c>
      <c r="C112" s="114" t="inlineStr">
        <is>
          <t>Hybrid groupers-moray orangutan optimization algorithm-based dense-resolution network for autism spectrum disorder detection using multimodal data</t>
        </is>
      </c>
      <c r="D112" s="114" t="inlineStr">
        <is>
          <t>10.1016/j.pscychresns.2026.112204</t>
        </is>
      </c>
      <c r="E112" s="114" t="inlineStr">
        <is>
          <t>Yes</t>
        </is>
      </c>
      <c r="F112" s="114" t="inlineStr">
        <is>
          <t>No</t>
        </is>
      </c>
      <c r="G112" s="114" t="inlineStr">
        <is>
          <t>closed</t>
        </is>
      </c>
      <c r="H112" s="114" t="n"/>
      <c r="I112" s="114" t="inlineStr">
        <is>
          <t>https://www.sciencedirect.com/science/article/pii/S0925492726000697</t>
        </is>
      </c>
      <c r="J112" s="114" t="inlineStr">
        <is>
          <t>Yes</t>
        </is>
      </c>
      <c r="K112" s="114" t="inlineStr">
        <is>
          <t>Include</t>
        </is>
      </c>
      <c r="L112" s="115" t="inlineStr">
        <is>
          <t>Contenido evaluable revisado; el nivel exacto de fuente, evidencia y cautelas se documenta en Lote_04_25.</t>
        </is>
      </c>
    </row>
    <row r="113" ht="46" customHeight="1">
      <c r="A113" s="104" t="n">
        <v>257</v>
      </c>
      <c r="B113" s="105" t="n">
        <v>2025</v>
      </c>
      <c r="C113" s="114" t="inlineStr">
        <is>
          <t>The Use of the Social Robot LOVOT for Children with Autism Spectrum Disorder: A Feasibility Study</t>
        </is>
      </c>
      <c r="D113" s="114" t="inlineStr">
        <is>
          <t>10.3233/SHTI251499</t>
        </is>
      </c>
      <c r="E113" s="114" t="inlineStr">
        <is>
          <t>Yes</t>
        </is>
      </c>
      <c r="F113" s="114" t="inlineStr">
        <is>
          <t>Yes</t>
        </is>
      </c>
      <c r="G113" s="114" t="inlineStr">
        <is>
          <t>hybrid</t>
        </is>
      </c>
      <c r="H113" s="114" t="inlineStr">
        <is>
          <t>cc-by-nc</t>
        </is>
      </c>
      <c r="I113" s="114" t="inlineStr">
        <is>
          <t>https://doi.org/10.3233/shti251499</t>
        </is>
      </c>
      <c r="J113" s="114" t="inlineStr">
        <is>
          <t>Yes</t>
        </is>
      </c>
      <c r="K113" s="114" t="inlineStr">
        <is>
          <t>Include</t>
        </is>
      </c>
      <c r="L113" s="115" t="inlineStr">
        <is>
          <t>Texto abierto evaluable revisado; extracción RQ disponible.</t>
        </is>
      </c>
    </row>
    <row r="114" ht="46" customHeight="1">
      <c r="A114" s="104" t="n">
        <v>259</v>
      </c>
      <c r="B114" s="105" t="n">
        <v>2026</v>
      </c>
      <c r="C114" s="114" t="inlineStr">
        <is>
          <t>Data-Driven and Explainable Discovery of Autism Spectrum Disorder Patterns Across Age Groups</t>
        </is>
      </c>
      <c r="D114" s="114" t="inlineStr">
        <is>
          <t>10.1155/HBE2/1923339</t>
        </is>
      </c>
      <c r="E114" s="114" t="inlineStr">
        <is>
          <t>Yes</t>
        </is>
      </c>
      <c r="F114" s="114" t="inlineStr">
        <is>
          <t>Yes</t>
        </is>
      </c>
      <c r="G114" s="114" t="inlineStr">
        <is>
          <t>gold</t>
        </is>
      </c>
      <c r="H114" s="114" t="inlineStr">
        <is>
          <t>cc-by</t>
        </is>
      </c>
      <c r="I114" s="114" t="inlineStr">
        <is>
          <t>https://doi.org/10.1155/hbe2/1923339</t>
        </is>
      </c>
      <c r="J114" s="114" t="inlineStr">
        <is>
          <t>Yes</t>
        </is>
      </c>
      <c r="K114" s="114" t="inlineStr">
        <is>
          <t>Include</t>
        </is>
      </c>
      <c r="L114" s="115" t="inlineStr">
        <is>
          <t>Texto abierto evaluable revisado; extracción RQ disponible.</t>
        </is>
      </c>
    </row>
    <row r="115" ht="46" customHeight="1">
      <c r="A115" s="104" t="n">
        <v>261</v>
      </c>
      <c r="B115" s="105" t="n">
        <v>2025</v>
      </c>
      <c r="C115" s="114" t="inlineStr">
        <is>
          <t>Artificial Intelligence Networks Combining Histopathology and Machine Learning Can Extract Axon Pathology in Autism Spectrum Disorder</t>
        </is>
      </c>
      <c r="D115" s="114" t="inlineStr">
        <is>
          <t>10.1002/AUR.70135</t>
        </is>
      </c>
      <c r="E115" s="114" t="inlineStr">
        <is>
          <t>Yes</t>
        </is>
      </c>
      <c r="F115" s="114" t="inlineStr">
        <is>
          <t>Yes</t>
        </is>
      </c>
      <c r="G115" s="114" t="inlineStr">
        <is>
          <t>hybrid</t>
        </is>
      </c>
      <c r="H115" s="114" t="inlineStr">
        <is>
          <t>cc-by-nc-nd</t>
        </is>
      </c>
      <c r="I115" s="114" t="inlineStr">
        <is>
          <t>https://onlinelibrary.wiley.com/doi/pdfdirect/10.1002/aur.70135</t>
        </is>
      </c>
      <c r="J115" s="114" t="inlineStr">
        <is>
          <t>Yes</t>
        </is>
      </c>
      <c r="K115" s="114" t="inlineStr">
        <is>
          <t>Include</t>
        </is>
      </c>
      <c r="L115" s="115" t="inlineStr">
        <is>
          <t>Texto abierto evaluable revisado; extracción RQ disponible.</t>
        </is>
      </c>
    </row>
    <row r="116" ht="46" customHeight="1">
      <c r="A116" s="104" t="n">
        <v>262</v>
      </c>
      <c r="B116" s="105" t="n">
        <v>2026</v>
      </c>
      <c r="C116" s="114" t="inlineStr">
        <is>
          <t>Profiling Chinese children with symptoms of SpLD, ADHD, or ASD: a transdiagnostic and biopsychosocial study</t>
        </is>
      </c>
      <c r="D116" s="114" t="inlineStr">
        <is>
          <t>10.1186/s12888-025-07754-8</t>
        </is>
      </c>
      <c r="E116" s="114" t="inlineStr">
        <is>
          <t>Yes</t>
        </is>
      </c>
      <c r="F116" s="114" t="inlineStr">
        <is>
          <t>Yes</t>
        </is>
      </c>
      <c r="G116" s="114" t="inlineStr">
        <is>
          <t>gold</t>
        </is>
      </c>
      <c r="H116" s="114" t="inlineStr">
        <is>
          <t>cc-by-nc-nd</t>
        </is>
      </c>
      <c r="I116" s="114" t="inlineStr">
        <is>
          <t>https://doi.org/10.1186/s12888-025-07754-8</t>
        </is>
      </c>
      <c r="J116" s="114" t="inlineStr">
        <is>
          <t>Yes</t>
        </is>
      </c>
      <c r="K116" s="114" t="inlineStr">
        <is>
          <t>Include</t>
        </is>
      </c>
      <c r="L116" s="115" t="inlineStr">
        <is>
          <t>Texto abierto evaluable revisado; extracción RQ disponible.</t>
        </is>
      </c>
    </row>
    <row r="117" ht="46" customHeight="1">
      <c r="A117" s="104" t="n">
        <v>263</v>
      </c>
      <c r="B117" s="105" t="n">
        <v>2026</v>
      </c>
      <c r="C117" s="114" t="inlineStr">
        <is>
          <t>Enhancing Psychological Assessments with Open-Ended Questionnaires and Large Language Models: An ASD Case Study</t>
        </is>
      </c>
      <c r="D117" s="114" t="inlineStr">
        <is>
          <t>10.1109/JBHI.2025.3599643</t>
        </is>
      </c>
      <c r="E117" s="114" t="inlineStr">
        <is>
          <t>Yes</t>
        </is>
      </c>
      <c r="F117" s="114" t="inlineStr">
        <is>
          <t>Yes</t>
        </is>
      </c>
      <c r="G117" s="114" t="inlineStr">
        <is>
          <t>hybrid</t>
        </is>
      </c>
      <c r="H117" s="114" t="inlineStr">
        <is>
          <t>cc-by</t>
        </is>
      </c>
      <c r="I117" s="114" t="inlineStr">
        <is>
          <t>https://doi.org/10.1109/jbhi.2025.3599643</t>
        </is>
      </c>
      <c r="J117" s="114" t="inlineStr">
        <is>
          <t>Yes</t>
        </is>
      </c>
      <c r="K117" s="114" t="inlineStr">
        <is>
          <t>Include</t>
        </is>
      </c>
      <c r="L117" s="115" t="inlineStr">
        <is>
          <t>Texto abierto evaluable revisado; extracción RQ disponible.</t>
        </is>
      </c>
    </row>
    <row r="118" ht="46" customHeight="1">
      <c r="A118" s="104" t="n">
        <v>266</v>
      </c>
      <c r="B118" s="105" t="n">
        <v>2026</v>
      </c>
      <c r="C118" s="114" t="inlineStr">
        <is>
          <t>Machine Learning-Based Early Prediction Model for Autism Spectrum Disorder in Infants Using Acoustic Feature</t>
        </is>
      </c>
      <c r="D118" s="114" t="inlineStr">
        <is>
          <t>10.1002/AUR.70179</t>
        </is>
      </c>
      <c r="E118" s="114" t="inlineStr">
        <is>
          <t>Yes</t>
        </is>
      </c>
      <c r="F118" s="114" t="inlineStr">
        <is>
          <t>Yes</t>
        </is>
      </c>
      <c r="G118" s="114" t="inlineStr">
        <is>
          <t>bronze</t>
        </is>
      </c>
      <c r="H118" s="114" t="n"/>
      <c r="I118" s="114" t="inlineStr">
        <is>
          <t>https://pubmed.ncbi.nlm.nih.gov/41502369/</t>
        </is>
      </c>
      <c r="J118" s="114" t="inlineStr">
        <is>
          <t>Yes</t>
        </is>
      </c>
      <c r="K118" s="114" t="inlineStr">
        <is>
          <t>Include</t>
        </is>
      </c>
      <c r="L118" s="115" t="inlineStr">
        <is>
          <t>Contenido evaluable revisado; el nivel exacto de fuente, evidencia y cautelas se documenta en Lote_04_25.</t>
        </is>
      </c>
    </row>
    <row r="119" ht="46" customHeight="1">
      <c r="A119" s="104" t="n">
        <v>268</v>
      </c>
      <c r="B119" s="105" t="n">
        <v>2025</v>
      </c>
      <c r="C119" s="114" t="inlineStr">
        <is>
          <t>Compact subsets of autism screening items predict clinical diagnoses with a machine learning analysis of the QCHAT-10</t>
        </is>
      </c>
      <c r="D119" s="114" t="inlineStr">
        <is>
          <t>10.1038/s41598-025-26131-9</t>
        </is>
      </c>
      <c r="E119" s="114" t="inlineStr">
        <is>
          <t>Yes</t>
        </is>
      </c>
      <c r="F119" s="114" t="inlineStr">
        <is>
          <t>Yes</t>
        </is>
      </c>
      <c r="G119" s="114" t="inlineStr">
        <is>
          <t>gold</t>
        </is>
      </c>
      <c r="H119" s="114" t="inlineStr">
        <is>
          <t>cc-by</t>
        </is>
      </c>
      <c r="I119" s="114" t="inlineStr">
        <is>
          <t>https://www.nature.com/articles/s41598-025-26131-9.pdf</t>
        </is>
      </c>
      <c r="J119" s="114" t="inlineStr">
        <is>
          <t>Yes</t>
        </is>
      </c>
      <c r="K119" s="114" t="inlineStr">
        <is>
          <t>Include</t>
        </is>
      </c>
      <c r="L119" s="115" t="inlineStr">
        <is>
          <t>Texto abierto evaluable revisado; extracción RQ disponible.</t>
        </is>
      </c>
    </row>
    <row r="120" ht="46" customHeight="1">
      <c r="A120" s="104" t="n">
        <v>269</v>
      </c>
      <c r="B120" s="105" t="n">
        <v>2026</v>
      </c>
      <c r="C120" s="114" t="inlineStr">
        <is>
          <t>Predicting fine motor deficit in autism by measuring brain activities and characterizing motor impairments</t>
        </is>
      </c>
      <c r="D120" s="114" t="inlineStr">
        <is>
          <t>10.1016/j.compbiomed.2026.111470</t>
        </is>
      </c>
      <c r="E120" s="114" t="inlineStr">
        <is>
          <t>Yes</t>
        </is>
      </c>
      <c r="F120" s="114" t="inlineStr">
        <is>
          <t>No</t>
        </is>
      </c>
      <c r="G120" s="114" t="inlineStr">
        <is>
          <t>closed</t>
        </is>
      </c>
      <c r="H120" s="114" t="n"/>
      <c r="I120" s="114" t="inlineStr">
        <is>
          <t>https://www.sciencedirect.com/science/article/abs/pii/S0010482526000314</t>
        </is>
      </c>
      <c r="J120" s="114" t="inlineStr">
        <is>
          <t>Yes</t>
        </is>
      </c>
      <c r="K120" s="114" t="inlineStr">
        <is>
          <t>Include</t>
        </is>
      </c>
      <c r="L120" s="115" t="inlineStr">
        <is>
          <t>Contenido evaluable revisado; el nivel exacto de fuente, evidencia y cautelas se documenta en Lote_04_25.</t>
        </is>
      </c>
    </row>
    <row r="121" ht="46" customHeight="1">
      <c r="A121" s="104" t="n">
        <v>270</v>
      </c>
      <c r="B121" s="105" t="n">
        <v>2026</v>
      </c>
      <c r="C121" s="114" t="inlineStr">
        <is>
          <t>Diagnosing autism spectrum disorders using ensemble-aided weighted fused features and attention-based residual LSTM with brain MRI images</t>
        </is>
      </c>
      <c r="D121" s="114" t="inlineStr">
        <is>
          <t>10.1016/j.pscychresns.2026.112230</t>
        </is>
      </c>
      <c r="E121" s="114" t="inlineStr">
        <is>
          <t>Yes</t>
        </is>
      </c>
      <c r="F121" s="114" t="inlineStr">
        <is>
          <t>No</t>
        </is>
      </c>
      <c r="G121" s="114" t="inlineStr">
        <is>
          <t>closed</t>
        </is>
      </c>
      <c r="H121" s="114" t="n"/>
      <c r="I121" s="114" t="inlineStr">
        <is>
          <t>https://www.sciencedirect.com/science/article/pii/S0925492726000958</t>
        </is>
      </c>
      <c r="J121" s="114" t="inlineStr">
        <is>
          <t>Yes</t>
        </is>
      </c>
      <c r="K121" s="114" t="inlineStr">
        <is>
          <t>Include</t>
        </is>
      </c>
      <c r="L121" s="115" t="inlineStr">
        <is>
          <t>Contenido evaluable revisado; el nivel exacto de fuente, evidencia y cautelas se documenta en Lote_04_25.</t>
        </is>
      </c>
    </row>
    <row r="122" ht="46" customHeight="1">
      <c r="A122" s="104" t="n">
        <v>271</v>
      </c>
      <c r="B122" s="105" t="n">
        <v>2025</v>
      </c>
      <c r="C122" s="114" t="inlineStr">
        <is>
          <t>Early Autism Spectrum Disorder Detection Using SMOTE-Enhanced 1D-CNN and Behavioral Screening Data</t>
        </is>
      </c>
      <c r="D122" s="114" t="inlineStr">
        <is>
          <t>10.1155/AHCI/1316854</t>
        </is>
      </c>
      <c r="E122" s="114" t="inlineStr">
        <is>
          <t>Yes</t>
        </is>
      </c>
      <c r="F122" s="114" t="inlineStr">
        <is>
          <t>Yes</t>
        </is>
      </c>
      <c r="G122" s="114" t="inlineStr">
        <is>
          <t>gold</t>
        </is>
      </c>
      <c r="H122" s="114" t="inlineStr">
        <is>
          <t>cc-by</t>
        </is>
      </c>
      <c r="I122" s="114" t="inlineStr">
        <is>
          <t>https://onlinelibrary.wiley.com/doi/10.1155/ahci/1316854</t>
        </is>
      </c>
      <c r="J122" s="114" t="inlineStr">
        <is>
          <t>Yes</t>
        </is>
      </c>
      <c r="K122" s="114" t="inlineStr">
        <is>
          <t>Include</t>
        </is>
      </c>
      <c r="L122" s="115" t="inlineStr">
        <is>
          <t>Contenido evaluable revisado; el nivel exacto de fuente, evidencia y cautelas se documenta en Lote_04_25.</t>
        </is>
      </c>
    </row>
    <row r="123" ht="46" customHeight="1">
      <c r="A123" s="104" t="n">
        <v>273</v>
      </c>
      <c r="B123" s="105" t="n">
        <v>2026</v>
      </c>
      <c r="C123" s="114" t="inlineStr">
        <is>
          <t>Optimizing Autism Spectrum Disorder Diagnosis with VGG16-Based Facial Landmark Recognition</t>
        </is>
      </c>
      <c r="D123" s="114" t="inlineStr">
        <is>
          <t>10.1016/j.procs.2026.06.483</t>
        </is>
      </c>
      <c r="E123" s="114" t="inlineStr">
        <is>
          <t>Yes</t>
        </is>
      </c>
      <c r="F123" s="114" t="inlineStr">
        <is>
          <t>Yes</t>
        </is>
      </c>
      <c r="G123" s="114" t="inlineStr">
        <is>
          <t>diamond</t>
        </is>
      </c>
      <c r="H123" s="114" t="inlineStr">
        <is>
          <t>cc-by</t>
        </is>
      </c>
      <c r="I123" s="114" t="inlineStr">
        <is>
          <t>https://www.sciencedirect.com/science/article/pii/S1877050926021162</t>
        </is>
      </c>
      <c r="J123" s="114" t="inlineStr">
        <is>
          <t>Yes</t>
        </is>
      </c>
      <c r="K123" s="114" t="inlineStr">
        <is>
          <t>Include</t>
        </is>
      </c>
      <c r="L123" s="115" t="inlineStr">
        <is>
          <t>Contenido evaluable revisado; el nivel exacto de fuente, evidencia y cautelas se documenta en Lote_04_25.</t>
        </is>
      </c>
    </row>
    <row r="124" ht="46" customHeight="1">
      <c r="A124" s="104" t="n">
        <v>275</v>
      </c>
      <c r="B124" s="105" t="n">
        <v>2025</v>
      </c>
      <c r="C124" s="114" t="inlineStr">
        <is>
          <t>Machine Learning Techniques to Uncover Sociodemographic Risk Factors of Autism Spectrum Disorder (ASD) Among Children and Adolescents in Bangladesh</t>
        </is>
      </c>
      <c r="D124" s="114" t="inlineStr">
        <is>
          <t>10.1155/ACIS/6410913</t>
        </is>
      </c>
      <c r="E124" s="114" t="inlineStr">
        <is>
          <t>Yes</t>
        </is>
      </c>
      <c r="F124" s="114" t="inlineStr">
        <is>
          <t>Yes</t>
        </is>
      </c>
      <c r="G124" s="114" t="inlineStr">
        <is>
          <t>gold</t>
        </is>
      </c>
      <c r="H124" s="114" t="inlineStr">
        <is>
          <t>cc-by</t>
        </is>
      </c>
      <c r="I124" s="114" t="inlineStr">
        <is>
          <t>https://onlinelibrary.wiley.com/doi/10.1155/acis/6410913</t>
        </is>
      </c>
      <c r="J124" s="114" t="inlineStr">
        <is>
          <t>Yes</t>
        </is>
      </c>
      <c r="K124" s="114" t="inlineStr">
        <is>
          <t>Include</t>
        </is>
      </c>
      <c r="L124" s="115" t="inlineStr">
        <is>
          <t>Contenido evaluable revisado; el nivel exacto de fuente, evidencia y cautelas se documenta en Lote_04_25.</t>
        </is>
      </c>
    </row>
    <row r="125" ht="46" customHeight="1">
      <c r="A125" s="104" t="n">
        <v>277</v>
      </c>
      <c r="B125" s="105" t="n">
        <v>2026</v>
      </c>
      <c r="C125" s="114" t="inlineStr">
        <is>
          <t>A comprehensive causal and machine learning framework for autism spectrum disorder risk prediction and high-risk subgroup identification from children with chronic health and genetic disorders in the United States</t>
        </is>
      </c>
      <c r="D125" s="114" t="inlineStr">
        <is>
          <t>10.1016/j.reia.2026.202826</t>
        </is>
      </c>
      <c r="E125" s="114" t="inlineStr">
        <is>
          <t>Yes</t>
        </is>
      </c>
      <c r="F125" s="114" t="inlineStr">
        <is>
          <t>Yes</t>
        </is>
      </c>
      <c r="G125" s="114" t="inlineStr">
        <is>
          <t>hybrid</t>
        </is>
      </c>
      <c r="H125" s="114" t="inlineStr">
        <is>
          <t>cc-by-nc</t>
        </is>
      </c>
      <c r="I125" s="114" t="inlineStr">
        <is>
          <t>https://www.sciencedirect.com/science/article/pii/S3050656526000404</t>
        </is>
      </c>
      <c r="J125" s="114" t="inlineStr">
        <is>
          <t>Yes</t>
        </is>
      </c>
      <c r="K125" s="114" t="inlineStr">
        <is>
          <t>Include</t>
        </is>
      </c>
      <c r="L125" s="115" t="inlineStr">
        <is>
          <t>Contenido evaluable revisado; el nivel exacto de fuente, evidencia y cautelas se documenta en Lote_04_25.</t>
        </is>
      </c>
    </row>
    <row r="126" ht="46" customHeight="1">
      <c r="A126" s="104" t="n">
        <v>279</v>
      </c>
      <c r="B126" s="105" t="n">
        <v>2026</v>
      </c>
      <c r="C126" s="114" t="inlineStr">
        <is>
          <t>Composite AI for Predictive Analysis of Autism Spectrum Disorder Using Facial Features</t>
        </is>
      </c>
      <c r="D126" s="114" t="inlineStr">
        <is>
          <t>10.1002/9781394393060.CH12</t>
        </is>
      </c>
      <c r="E126" s="114" t="inlineStr">
        <is>
          <t>Yes</t>
        </is>
      </c>
      <c r="F126" s="114" t="inlineStr">
        <is>
          <t>No</t>
        </is>
      </c>
      <c r="G126" s="114" t="inlineStr">
        <is>
          <t>closed</t>
        </is>
      </c>
      <c r="H126" s="114" t="n"/>
      <c r="I126" s="114" t="inlineStr">
        <is>
          <t>https://scrivenerpublishing.com/cart/title.php?id=1248</t>
        </is>
      </c>
      <c r="J126" s="114" t="inlineStr">
        <is>
          <t>Yes</t>
        </is>
      </c>
      <c r="K126" s="114" t="inlineStr">
        <is>
          <t>Exclude</t>
        </is>
      </c>
      <c r="L126" s="115" t="inlineStr">
        <is>
          <t>Contenido evaluable revisado; el nivel exacto de fuente, evidencia y cautelas se documenta en Lote_04_25.</t>
        </is>
      </c>
    </row>
    <row r="127" ht="46" customHeight="1">
      <c r="A127" s="104" t="n">
        <v>280</v>
      </c>
      <c r="B127" s="105" t="n">
        <v>2026</v>
      </c>
      <c r="C127" s="114" t="inlineStr">
        <is>
          <t>Sleep pattern consistency and autism spectrum disorder in U.S. children: Associations and identification of high-risk subgroups</t>
        </is>
      </c>
      <c r="D127" s="114" t="inlineStr">
        <is>
          <t>10.1016/j.ridd.2025.105201</t>
        </is>
      </c>
      <c r="E127" s="114" t="inlineStr">
        <is>
          <t>Yes</t>
        </is>
      </c>
      <c r="F127" s="114" t="inlineStr">
        <is>
          <t>Yes</t>
        </is>
      </c>
      <c r="G127" s="114" t="inlineStr">
        <is>
          <t>hybrid</t>
        </is>
      </c>
      <c r="H127" s="114" t="inlineStr">
        <is>
          <t>cc-by</t>
        </is>
      </c>
      <c r="I127" s="114" t="inlineStr">
        <is>
          <t>https://pubmed.ncbi.nlm.nih.gov/41475317/</t>
        </is>
      </c>
      <c r="J127" s="114" t="inlineStr">
        <is>
          <t>Yes</t>
        </is>
      </c>
      <c r="K127" s="114" t="inlineStr">
        <is>
          <t>Include</t>
        </is>
      </c>
      <c r="L127" s="115" t="inlineStr">
        <is>
          <t>Contenido evaluable revisado; el nivel exacto de fuente, evidencia y cautelas se documenta en Lote_04_25.</t>
        </is>
      </c>
    </row>
    <row r="128" ht="46" customHeight="1">
      <c r="A128" s="104" t="n">
        <v>286</v>
      </c>
      <c r="B128" s="105" t="n">
        <v>2026</v>
      </c>
      <c r="C128" s="114" t="inlineStr">
        <is>
          <t>Identification of Potential Biomarkers in ASD Integrating RNA Seq Data and Machine Learning Approaches</t>
        </is>
      </c>
      <c r="D128" s="114" t="inlineStr">
        <is>
          <t>10.3233/SHTI260609</t>
        </is>
      </c>
      <c r="E128" s="114" t="inlineStr">
        <is>
          <t>Yes</t>
        </is>
      </c>
      <c r="F128" s="114" t="inlineStr">
        <is>
          <t>Yes</t>
        </is>
      </c>
      <c r="G128" s="114" t="inlineStr">
        <is>
          <t>hybrid</t>
        </is>
      </c>
      <c r="H128" s="114" t="inlineStr">
        <is>
          <t>cc-by-nc</t>
        </is>
      </c>
      <c r="I128" s="114" t="inlineStr">
        <is>
          <t>https://pubmed.ncbi.nlm.nih.gov/42175278/</t>
        </is>
      </c>
      <c r="J128" s="114" t="inlineStr">
        <is>
          <t>Yes</t>
        </is>
      </c>
      <c r="K128" s="114" t="inlineStr">
        <is>
          <t>Include</t>
        </is>
      </c>
      <c r="L128" s="115" t="inlineStr">
        <is>
          <t>Contenido evaluable revisado; el nivel exacto de fuente, evidencia y cautelas se documenta en Lote_04_25.</t>
        </is>
      </c>
    </row>
    <row r="129" ht="46" customHeight="1">
      <c r="A129" s="104" t="n">
        <v>287</v>
      </c>
      <c r="B129" s="105" t="n">
        <v>2026</v>
      </c>
      <c r="C129" s="114" t="inlineStr">
        <is>
          <t>REM Sleep Abnormalities in Children With Autism Spectrum Disorder</t>
        </is>
      </c>
      <c r="D129" s="114" t="inlineStr">
        <is>
          <t>10.1002/AUR.70222</t>
        </is>
      </c>
      <c r="E129" s="114" t="inlineStr">
        <is>
          <t>Yes</t>
        </is>
      </c>
      <c r="F129" s="114" t="inlineStr">
        <is>
          <t>No</t>
        </is>
      </c>
      <c r="G129" s="114" t="inlineStr">
        <is>
          <t>closed</t>
        </is>
      </c>
      <c r="H129" s="114" t="n"/>
      <c r="I129" s="114" t="inlineStr">
        <is>
          <t>https://onlinelibrary.wiley.com/doi/full/10.1002/aur.70222</t>
        </is>
      </c>
      <c r="J129" s="114" t="inlineStr">
        <is>
          <t>Yes</t>
        </is>
      </c>
      <c r="K129" s="114" t="inlineStr">
        <is>
          <t>Include</t>
        </is>
      </c>
      <c r="L129" s="115" t="inlineStr">
        <is>
          <t>Contenido evaluable revisado; el nivel exacto de fuente, evidencia y cautelas se documenta en Lote_04_25.</t>
        </is>
      </c>
    </row>
    <row r="130" ht="46" customHeight="1">
      <c r="A130" s="104" t="n">
        <v>288</v>
      </c>
      <c r="B130" s="105" t="n">
        <v>2026</v>
      </c>
      <c r="C130" s="114" t="inlineStr">
        <is>
          <t>Nonparametric motion control in functional connectivity studies in children with autism spectrum disorder</t>
        </is>
      </c>
      <c r="D130" s="114" t="inlineStr">
        <is>
          <t>10.1093/biomtc/ujag099</t>
        </is>
      </c>
      <c r="E130" s="114" t="inlineStr">
        <is>
          <t>Yes</t>
        </is>
      </c>
      <c r="F130" s="114" t="inlineStr">
        <is>
          <t>Yes</t>
        </is>
      </c>
      <c r="G130" s="114" t="inlineStr">
        <is>
          <t>green</t>
        </is>
      </c>
      <c r="H130" s="114" t="n"/>
      <c r="I130" s="114" t="inlineStr">
        <is>
          <t>https://arxiv.org/pdf/2406.13111</t>
        </is>
      </c>
      <c r="J130" s="114" t="inlineStr">
        <is>
          <t>Yes</t>
        </is>
      </c>
      <c r="K130" s="114" t="inlineStr">
        <is>
          <t>Include</t>
        </is>
      </c>
      <c r="L130" s="115" t="inlineStr">
        <is>
          <t>Texto abierto evaluable revisado; extracción RQ disponible.</t>
        </is>
      </c>
    </row>
    <row r="131" ht="46" customHeight="1">
      <c r="A131" s="104" t="n">
        <v>289</v>
      </c>
      <c r="B131" s="105" t="n">
        <v>2026</v>
      </c>
      <c r="C131" s="114" t="inlineStr">
        <is>
          <t>Diagnosis of autism disorder from rs-fMRI brain images through hierarchical YOLO and mechanism of attention (HYMA)</t>
        </is>
      </c>
      <c r="D131" s="114" t="inlineStr">
        <is>
          <t>10.1016/j.asoc.2026.114655</t>
        </is>
      </c>
      <c r="E131" s="114" t="inlineStr">
        <is>
          <t>Yes</t>
        </is>
      </c>
      <c r="F131" s="114" t="inlineStr">
        <is>
          <t>No</t>
        </is>
      </c>
      <c r="G131" s="114" t="inlineStr">
        <is>
          <t>closed</t>
        </is>
      </c>
      <c r="H131" s="114" t="n"/>
      <c r="I131" s="114" t="inlineStr">
        <is>
          <t>https://www.sciencedirect.com/science/article/pii/S1568494626001031</t>
        </is>
      </c>
      <c r="J131" s="114" t="inlineStr">
        <is>
          <t>Yes</t>
        </is>
      </c>
      <c r="K131" s="114" t="inlineStr">
        <is>
          <t>Include</t>
        </is>
      </c>
      <c r="L131" s="115" t="inlineStr">
        <is>
          <t>Contenido evaluable revisado; el nivel exacto de fuente, evidencia y cautelas se documenta en Lote_04_25.</t>
        </is>
      </c>
    </row>
    <row r="132" ht="46" customHeight="1">
      <c r="A132" s="104" t="n">
        <v>295</v>
      </c>
      <c r="B132" s="105" t="n">
        <v>2026</v>
      </c>
      <c r="C132" s="114" t="inlineStr">
        <is>
          <t>Comparing Machine Learning Models for Pupillary Light Reflex–Based Autism Spectrum Disorder Classification</t>
        </is>
      </c>
      <c r="D132" s="114" t="inlineStr">
        <is>
          <t>10.1155/ACIS/1906938</t>
        </is>
      </c>
      <c r="E132" s="114" t="inlineStr">
        <is>
          <t>Yes</t>
        </is>
      </c>
      <c r="F132" s="114" t="inlineStr">
        <is>
          <t>Yes</t>
        </is>
      </c>
      <c r="G132" s="114" t="inlineStr">
        <is>
          <t>gold</t>
        </is>
      </c>
      <c r="H132" s="114" t="inlineStr">
        <is>
          <t>cc-by</t>
        </is>
      </c>
      <c r="I132" s="114" t="inlineStr">
        <is>
          <t>https://onlinelibrary.wiley.com/doi/10.1155/acis/1906938</t>
        </is>
      </c>
      <c r="J132" s="114" t="inlineStr">
        <is>
          <t>Yes</t>
        </is>
      </c>
      <c r="K132" s="114" t="inlineStr">
        <is>
          <t>Include</t>
        </is>
      </c>
      <c r="L132" s="115" t="inlineStr">
        <is>
          <t>Contenido evaluable revisado; el nivel exacto de fuente, evidencia y cautelas se documenta en Lote_04_25.</t>
        </is>
      </c>
    </row>
    <row r="133" ht="46" customHeight="1">
      <c r="A133" s="104" t="n">
        <v>296</v>
      </c>
      <c r="B133" s="105" t="n">
        <v>2026</v>
      </c>
      <c r="C133" s="114" t="inlineStr">
        <is>
          <t>Deep learning for diagnosing autism spectrum disorder using EEG with upright and inverted face processing tasks</t>
        </is>
      </c>
      <c r="D133" s="114" t="inlineStr">
        <is>
          <t>10.1016/j.bspc.2026.109655</t>
        </is>
      </c>
      <c r="E133" s="114" t="inlineStr">
        <is>
          <t>Yes</t>
        </is>
      </c>
      <c r="F133" s="114" t="inlineStr">
        <is>
          <t>No</t>
        </is>
      </c>
      <c r="G133" s="114" t="inlineStr">
        <is>
          <t>closed</t>
        </is>
      </c>
      <c r="H133" s="114" t="n"/>
      <c r="I133" s="114" t="inlineStr">
        <is>
          <t>https://www.sciencedirect.com/science/article/abs/pii/S1746809426002090</t>
        </is>
      </c>
      <c r="J133" s="114" t="inlineStr">
        <is>
          <t>Yes</t>
        </is>
      </c>
      <c r="K133" s="114" t="inlineStr">
        <is>
          <t>Include</t>
        </is>
      </c>
      <c r="L133" s="115" t="inlineStr">
        <is>
          <t>Contenido evaluable revisado; el nivel exacto de fuente, evidencia y cautelas se documenta en Lote_04_25.</t>
        </is>
      </c>
    </row>
    <row r="134" ht="46" customHeight="1">
      <c r="A134" s="104" t="n">
        <v>298</v>
      </c>
      <c r="B134" s="105" t="n">
        <v>2026</v>
      </c>
      <c r="C134" s="114" t="inlineStr">
        <is>
          <t>Effects of conversational AI-enhanced peer-mediated intervention by peers with intellectual disabilities on conversational skills in children with ASD</t>
        </is>
      </c>
      <c r="D134" s="114" t="inlineStr">
        <is>
          <t>10.1016/j.ridd.2026.105249</t>
        </is>
      </c>
      <c r="E134" s="114" t="inlineStr">
        <is>
          <t>Yes</t>
        </is>
      </c>
      <c r="F134" s="114" t="inlineStr">
        <is>
          <t>No</t>
        </is>
      </c>
      <c r="G134" s="114" t="inlineStr">
        <is>
          <t>closed</t>
        </is>
      </c>
      <c r="H134" s="114" t="n"/>
      <c r="I134" s="114" t="inlineStr">
        <is>
          <t>https://pubmed.ncbi.nlm.nih.gov/41671742/</t>
        </is>
      </c>
      <c r="J134" s="114" t="inlineStr">
        <is>
          <t>Yes</t>
        </is>
      </c>
      <c r="K134" s="114" t="inlineStr">
        <is>
          <t>Include</t>
        </is>
      </c>
      <c r="L134" s="115" t="inlineStr">
        <is>
          <t>Contenido evaluable revisado; el nivel exacto de fuente, evidencia y cautelas se documenta en Lote_04_25.</t>
        </is>
      </c>
    </row>
    <row r="135" ht="46" customHeight="1">
      <c r="A135" s="104" t="n">
        <v>299</v>
      </c>
      <c r="B135" s="105" t="n">
        <v>2026</v>
      </c>
      <c r="C135" s="114" t="inlineStr">
        <is>
          <t>Decoding the Neural Basis of Sensory Phenotypes in Autism</t>
        </is>
      </c>
      <c r="D135" s="114" t="inlineStr">
        <is>
          <t>10.1016/j.bpsc.2025.12.013</t>
        </is>
      </c>
      <c r="E135" s="114" t="inlineStr">
        <is>
          <t>Yes</t>
        </is>
      </c>
      <c r="F135" s="114" t="inlineStr">
        <is>
          <t>Yes</t>
        </is>
      </c>
      <c r="G135" s="114" t="inlineStr">
        <is>
          <t>hybrid</t>
        </is>
      </c>
      <c r="H135" s="114" t="inlineStr">
        <is>
          <t>cc-by</t>
        </is>
      </c>
      <c r="I135" s="114" t="inlineStr">
        <is>
          <t>https://www.biologicalpsychiatryjournal.com/article/S2451-9022%2826%2900002-9/fulltext</t>
        </is>
      </c>
      <c r="J135" s="114" t="inlineStr">
        <is>
          <t>Yes</t>
        </is>
      </c>
      <c r="K135" s="114" t="inlineStr">
        <is>
          <t>Include</t>
        </is>
      </c>
      <c r="L135" s="115" t="inlineStr">
        <is>
          <t>Contenido evaluable revisado; el nivel exacto de fuente, evidencia y cautelas se documenta en Lote_04_25.</t>
        </is>
      </c>
    </row>
    <row r="136" ht="46" customHeight="1">
      <c r="A136" s="104" t="n">
        <v>305</v>
      </c>
      <c r="B136" s="105" t="n">
        <v>2026</v>
      </c>
      <c r="C136" s="114" t="inlineStr">
        <is>
          <t>Integrating Multimodal Neuroimaging and Physical-Health Markers for Autism Spectrum Disorder in the ABCD Study</t>
        </is>
      </c>
      <c r="D136" s="114" t="inlineStr">
        <is>
          <t>10.31083/JIN48212</t>
        </is>
      </c>
      <c r="E136" s="114" t="inlineStr">
        <is>
          <t>Yes</t>
        </is>
      </c>
      <c r="F136" s="114" t="inlineStr">
        <is>
          <t>Yes</t>
        </is>
      </c>
      <c r="G136" s="114" t="inlineStr">
        <is>
          <t>gold</t>
        </is>
      </c>
      <c r="H136" s="114" t="inlineStr">
        <is>
          <t>cc-by</t>
        </is>
      </c>
      <c r="I136" s="114" t="inlineStr">
        <is>
          <t>https://storage.imrpress.com/IMR/2026939320888299500/application/1757-448X-25-2-48212.pdf</t>
        </is>
      </c>
      <c r="J136" s="114" t="inlineStr">
        <is>
          <t>Yes</t>
        </is>
      </c>
      <c r="K136" s="114" t="inlineStr">
        <is>
          <t>Include</t>
        </is>
      </c>
      <c r="L136" s="115" t="inlineStr">
        <is>
          <t>Texto abierto evaluable revisado; extracción RQ disponible.</t>
        </is>
      </c>
    </row>
    <row r="137" ht="46" customHeight="1">
      <c r="A137" s="104" t="n">
        <v>306</v>
      </c>
      <c r="B137" s="105" t="n">
        <v>2026</v>
      </c>
      <c r="C137" s="114" t="inlineStr">
        <is>
          <t>Hybrid ensemble learning for Autism Spectrum Disorder screening using eye-tracking scanpath</t>
        </is>
      </c>
      <c r="D137" s="114" t="inlineStr">
        <is>
          <t>10.1016/j.array.2026.100753</t>
        </is>
      </c>
      <c r="E137" s="114" t="inlineStr">
        <is>
          <t>Yes</t>
        </is>
      </c>
      <c r="F137" s="114" t="inlineStr">
        <is>
          <t>Yes</t>
        </is>
      </c>
      <c r="G137" s="114" t="inlineStr">
        <is>
          <t>gold</t>
        </is>
      </c>
      <c r="H137" s="114" t="inlineStr">
        <is>
          <t>cc-by</t>
        </is>
      </c>
      <c r="I137" s="114" t="inlineStr">
        <is>
          <t>https://www.sciencedirect.com/science/article/pii/S2590005626000767</t>
        </is>
      </c>
      <c r="J137" s="114" t="inlineStr">
        <is>
          <t>Yes</t>
        </is>
      </c>
      <c r="K137" s="114" t="inlineStr">
        <is>
          <t>Include</t>
        </is>
      </c>
      <c r="L137" s="115" t="inlineStr">
        <is>
          <t>Contenido evaluable revisado; el nivel exacto de fuente, evidencia y cautelas se documenta en Lote_04_25.</t>
        </is>
      </c>
    </row>
    <row r="138" ht="46" customHeight="1">
      <c r="A138" s="104" t="n">
        <v>307</v>
      </c>
      <c r="B138" s="105" t="n">
        <v>2026</v>
      </c>
      <c r="C138" s="114" t="inlineStr">
        <is>
          <t>Spatial structure based deep feature fusion network for autism spectrum disorder classification</t>
        </is>
      </c>
      <c r="D138" s="114" t="inlineStr">
        <is>
          <t>10.1038/s41598-026-48562-8</t>
        </is>
      </c>
      <c r="E138" s="114" t="inlineStr">
        <is>
          <t>Yes</t>
        </is>
      </c>
      <c r="F138" s="114" t="inlineStr">
        <is>
          <t>Yes</t>
        </is>
      </c>
      <c r="G138" s="114" t="inlineStr">
        <is>
          <t>gold</t>
        </is>
      </c>
      <c r="H138" s="114" t="inlineStr">
        <is>
          <t>cc-by-nc-nd</t>
        </is>
      </c>
      <c r="I138" s="114" t="inlineStr">
        <is>
          <t>https://www.nature.com/articles/s41598-026-48562-8_reference.pdf</t>
        </is>
      </c>
      <c r="J138" s="114" t="inlineStr">
        <is>
          <t>Yes</t>
        </is>
      </c>
      <c r="K138" s="114" t="inlineStr">
        <is>
          <t>Include</t>
        </is>
      </c>
      <c r="L138" s="115" t="inlineStr">
        <is>
          <t>Texto abierto evaluable revisado; extracción RQ disponible.</t>
        </is>
      </c>
    </row>
    <row r="139" ht="46" customHeight="1">
      <c r="A139" s="104" t="n">
        <v>313</v>
      </c>
      <c r="B139" s="105" t="n">
        <v>2026</v>
      </c>
      <c r="C139" s="114" t="inlineStr">
        <is>
          <t>Metaheuristic hyperparameter optimization of deep neural networks for demographic-aware autism spectrum disorder classification.</t>
        </is>
      </c>
      <c r="D139" s="114" t="inlineStr">
        <is>
          <t>10.1038/s41598-026-58789-0</t>
        </is>
      </c>
      <c r="E139" s="114" t="inlineStr">
        <is>
          <t>Yes</t>
        </is>
      </c>
      <c r="F139" s="114" t="inlineStr">
        <is>
          <t>Yes</t>
        </is>
      </c>
      <c r="G139" s="114" t="inlineStr">
        <is>
          <t>gold</t>
        </is>
      </c>
      <c r="H139" s="114" t="inlineStr">
        <is>
          <t>cc-by</t>
        </is>
      </c>
      <c r="I139" s="114" t="inlineStr">
        <is>
          <t>https://www.nature.com/articles/s41598-026-58789-0.pdf</t>
        </is>
      </c>
      <c r="J139" s="114" t="inlineStr">
        <is>
          <t>Yes</t>
        </is>
      </c>
      <c r="K139" s="114" t="inlineStr">
        <is>
          <t>Include</t>
        </is>
      </c>
      <c r="L139" s="115" t="inlineStr">
        <is>
          <t>Texto abierto evaluable revisado; extracción RQ disponible.</t>
        </is>
      </c>
    </row>
    <row r="140" ht="46" customHeight="1">
      <c r="A140" s="104" t="n">
        <v>316</v>
      </c>
      <c r="B140" s="105" t="n">
        <v>2025</v>
      </c>
      <c r="C140" s="114" t="inlineStr">
        <is>
          <t>Identifying Immune-related Molecular Biomarkers in Autism Spectrum Disorder Using Data-independent Acquisition Proteomics and Machine Learning.</t>
        </is>
      </c>
      <c r="D140" s="114" t="inlineStr">
        <is>
          <t>10.3791/68949</t>
        </is>
      </c>
      <c r="E140" s="114" t="inlineStr">
        <is>
          <t>Yes</t>
        </is>
      </c>
      <c r="F140" s="114" t="inlineStr">
        <is>
          <t>No</t>
        </is>
      </c>
      <c r="G140" s="114" t="inlineStr">
        <is>
          <t>closed</t>
        </is>
      </c>
      <c r="H140" s="114" t="n"/>
      <c r="I140" s="114" t="inlineStr">
        <is>
          <t>https://www.jove.com/t/68949/identifying-immune-related-molecular-biomarkers-autism-spectrum</t>
        </is>
      </c>
      <c r="J140" s="114" t="inlineStr">
        <is>
          <t>Yes</t>
        </is>
      </c>
      <c r="K140" s="114" t="inlineStr">
        <is>
          <t>Include</t>
        </is>
      </c>
      <c r="L140" s="115" t="inlineStr">
        <is>
          <t>Contenido evaluable revisado; el nivel exacto de fuente, evidencia y cautelas se documenta en Lote_04_25.</t>
        </is>
      </c>
    </row>
    <row r="141" ht="46" customHeight="1">
      <c r="A141" s="104" t="n">
        <v>319</v>
      </c>
      <c r="B141" s="105" t="n">
        <v>2025</v>
      </c>
      <c r="C141" s="114" t="inlineStr">
        <is>
          <t>Enhanced detection of autism spectrum disorder through neuroimaging data using stack classifier ensembled with modified VGG-19</t>
        </is>
      </c>
      <c r="D141" s="114" t="inlineStr">
        <is>
          <t>10.1177/02841851251333974</t>
        </is>
      </c>
      <c r="E141" s="114" t="inlineStr">
        <is>
          <t>Yes</t>
        </is>
      </c>
      <c r="F141" s="114" t="inlineStr">
        <is>
          <t>No</t>
        </is>
      </c>
      <c r="G141" s="114" t="inlineStr">
        <is>
          <t>closed</t>
        </is>
      </c>
      <c r="H141" s="114" t="n"/>
      <c r="I141" s="114" t="inlineStr">
        <is>
          <t>https://pubmed.ncbi.nlm.nih.gov/40232228/</t>
        </is>
      </c>
      <c r="J141" s="114" t="inlineStr">
        <is>
          <t>Yes</t>
        </is>
      </c>
      <c r="K141" s="114" t="inlineStr">
        <is>
          <t>Include</t>
        </is>
      </c>
      <c r="L141" s="115" t="inlineStr">
        <is>
          <t>Contenido evaluable revisado; el nivel exacto de fuente, evidencia y cautelas se documenta en Lote_04_25.</t>
        </is>
      </c>
    </row>
    <row r="142" ht="46" customHeight="1">
      <c r="A142" s="104" t="n">
        <v>321</v>
      </c>
      <c r="B142" s="105" t="n">
        <v>2025</v>
      </c>
      <c r="C142" s="114" t="inlineStr">
        <is>
          <t>Bridging the gap: explainable ai for autism diagnosis and parental support with TabPFNMix and SHAP</t>
        </is>
      </c>
      <c r="D142" s="114" t="inlineStr">
        <is>
          <t>10.1038/s41598-025-24662-9</t>
        </is>
      </c>
      <c r="E142" s="114" t="inlineStr">
        <is>
          <t>Yes</t>
        </is>
      </c>
      <c r="F142" s="114" t="inlineStr">
        <is>
          <t>Yes</t>
        </is>
      </c>
      <c r="G142" s="114" t="inlineStr">
        <is>
          <t>gold</t>
        </is>
      </c>
      <c r="H142" s="114" t="inlineStr">
        <is>
          <t>cc-by-nc-nd</t>
        </is>
      </c>
      <c r="I142" s="114" t="inlineStr">
        <is>
          <t>https://www.nature.com/articles/s41598-025-24662-9.pdf</t>
        </is>
      </c>
      <c r="J142" s="114" t="inlineStr">
        <is>
          <t>Yes</t>
        </is>
      </c>
      <c r="K142" s="114" t="inlineStr">
        <is>
          <t>Include</t>
        </is>
      </c>
      <c r="L142" s="115" t="inlineStr">
        <is>
          <t>Texto abierto evaluable revisado; extracción RQ disponible.</t>
        </is>
      </c>
    </row>
    <row r="143" ht="46" customHeight="1">
      <c r="A143" s="104" t="n">
        <v>323</v>
      </c>
      <c r="B143" s="105" t="n">
        <v>2026</v>
      </c>
      <c r="C143" s="114" t="inlineStr">
        <is>
          <t>Energy-Efficient EEG-Based Autism Spectrum Disorder Detection Using a Hyperbolic Attention Neural Network</t>
        </is>
      </c>
      <c r="D143" s="114" t="inlineStr">
        <is>
          <t>10.1002/dneu.70011</t>
        </is>
      </c>
      <c r="E143" s="114" t="inlineStr">
        <is>
          <t>Yes</t>
        </is>
      </c>
      <c r="F143" s="114" t="inlineStr">
        <is>
          <t>Yes</t>
        </is>
      </c>
      <c r="G143" s="114" t="inlineStr">
        <is>
          <t>bronze</t>
        </is>
      </c>
      <c r="H143" s="114" t="n"/>
      <c r="I143" s="114" t="inlineStr">
        <is>
          <t>https://onlinelibrary.wiley.com/doi/10.1002/dneu.70011</t>
        </is>
      </c>
      <c r="J143" s="114" t="inlineStr">
        <is>
          <t>Yes</t>
        </is>
      </c>
      <c r="K143" s="114" t="inlineStr">
        <is>
          <t>Include</t>
        </is>
      </c>
      <c r="L143" s="115" t="inlineStr">
        <is>
          <t>Wiley/publisher research abstract with architecture, dataset and performance sufficient for scoped coding. Public benchmark evaluation with extremely high performance; no independent external cohort, site-held-out analysis, prospective evaluation, or formal XAI was established in the accessible evidence.</t>
        </is>
      </c>
    </row>
    <row r="144" ht="46" customHeight="1">
      <c r="A144" s="104" t="n">
        <v>326</v>
      </c>
      <c r="B144" s="105" t="n">
        <v>2025</v>
      </c>
      <c r="C144" s="114" t="inlineStr">
        <is>
          <t>Classification of Autism Spectrum Disorder Using Edge-Weight Enhanced Graph Attention Network With Multiple Features of Resting-State fNIRS Signals</t>
        </is>
      </c>
      <c r="D144" s="114" t="inlineStr">
        <is>
          <t>10.1002/jbio.202500138</t>
        </is>
      </c>
      <c r="E144" s="114" t="inlineStr">
        <is>
          <t>Yes</t>
        </is>
      </c>
      <c r="F144" s="114" t="inlineStr">
        <is>
          <t>No</t>
        </is>
      </c>
      <c r="G144" s="114" t="inlineStr">
        <is>
          <t>closed</t>
        </is>
      </c>
      <c r="H144" s="114" t="n"/>
      <c r="I144" s="114" t="inlineStr">
        <is>
          <t>https://onlinelibrary.wiley.com/doi/10.1002/jbio.202500138</t>
        </is>
      </c>
      <c r="J144" s="114" t="inlineStr">
        <is>
          <t>Yes</t>
        </is>
      </c>
      <c r="K144" s="114" t="inlineStr">
        <is>
          <t>Include</t>
        </is>
      </c>
      <c r="L144" s="115" t="inlineStr">
        <is>
          <t>Wiley/PubMed detailed research abstract with cohort, features and EWE-GAT results sufficient for scoped coding. Very small single cohort; no independent external validation, prospective workflow evaluation, or explicit site-robustness analysis was established.</t>
        </is>
      </c>
    </row>
    <row r="145" ht="46" customHeight="1">
      <c r="A145" s="104" t="n">
        <v>331</v>
      </c>
      <c r="B145" s="105" t="n">
        <v>2026</v>
      </c>
      <c r="C145" s="114" t="inlineStr">
        <is>
          <t>Hybrid deep learning and feature selection approach for autism detection from rs-fMRI data</t>
        </is>
      </c>
      <c r="D145" s="114" t="inlineStr">
        <is>
          <t>10.1371/journal.pone.0339921</t>
        </is>
      </c>
      <c r="E145" s="114" t="inlineStr">
        <is>
          <t>Yes</t>
        </is>
      </c>
      <c r="F145" s="114" t="inlineStr">
        <is>
          <t>Yes</t>
        </is>
      </c>
      <c r="G145" s="114" t="inlineStr">
        <is>
          <t>gold</t>
        </is>
      </c>
      <c r="H145" s="114" t="inlineStr">
        <is>
          <t>cc-by</t>
        </is>
      </c>
      <c r="I145" s="114" t="inlineStr">
        <is>
          <t>https://journals.plos.org/plosone/article/file?id=10.1371/journal.pone.0339921&amp;type=printable</t>
        </is>
      </c>
      <c r="J145" s="114" t="inlineStr">
        <is>
          <t>Yes</t>
        </is>
      </c>
      <c r="K145" s="114" t="inlineStr">
        <is>
          <t>Include</t>
        </is>
      </c>
      <c r="L145" s="115" t="inlineStr">
        <is>
          <t>Texto abierto evaluable revisado; extracción RQ disponible.</t>
        </is>
      </c>
    </row>
    <row r="146" ht="46" customHeight="1">
      <c r="A146" s="104" t="n">
        <v>334</v>
      </c>
      <c r="B146" s="105" t="n">
        <v>2026</v>
      </c>
      <c r="C146" s="114" t="inlineStr">
        <is>
          <t>Constructing a Predictive Model for Children with Autism Spectrum Disorder Based on Whole-Brain MR Radiomics: A Machine Learning Study</t>
        </is>
      </c>
      <c r="D146" s="114" t="inlineStr">
        <is>
          <t>10.3174/ajnr.A8939</t>
        </is>
      </c>
      <c r="E146" s="114" t="inlineStr">
        <is>
          <t>Yes</t>
        </is>
      </c>
      <c r="F146" s="114" t="inlineStr">
        <is>
          <t>Yes</t>
        </is>
      </c>
      <c r="G146" s="114" t="inlineStr">
        <is>
          <t>hybrid</t>
        </is>
      </c>
      <c r="H146" s="114" t="inlineStr">
        <is>
          <t>cc-by</t>
        </is>
      </c>
      <c r="I146" s="114" t="inlineStr">
        <is>
          <t>https://pubmed.ncbi.nlm.nih.gov/40721282/</t>
        </is>
      </c>
      <c r="J146" s="114" t="inlineStr">
        <is>
          <t>Yes</t>
        </is>
      </c>
      <c r="K146" s="114" t="inlineStr">
        <is>
          <t>Include</t>
        </is>
      </c>
      <c r="L146" s="115" t="inlineStr">
        <is>
          <t>PubMed/publisher structured abstract with training, internal test and independent external test details. External validation is present, but the accessible report does not describe an explicit leave-site-out robustness design. The radiomics signature and VIQ provide feature-level interpretability rather than a formal post-hoc XAI method.</t>
        </is>
      </c>
    </row>
    <row r="147" ht="46" customHeight="1">
      <c r="A147" s="104" t="n">
        <v>335</v>
      </c>
      <c r="B147" s="105" t="n">
        <v>2026</v>
      </c>
      <c r="C147" s="114" t="inlineStr">
        <is>
          <t>Diagnostic Classification of Autism Spectrum Disorder in the Frequency Domain Using Resting-State fMRI</t>
        </is>
      </c>
      <c r="D147" s="114" t="inlineStr">
        <is>
          <t>10.1007/s12021-026-09782-5</t>
        </is>
      </c>
      <c r="E147" s="114" t="inlineStr">
        <is>
          <t>Yes</t>
        </is>
      </c>
      <c r="F147" s="114" t="inlineStr">
        <is>
          <t>Yes</t>
        </is>
      </c>
      <c r="G147" s="114" t="inlineStr">
        <is>
          <t>green</t>
        </is>
      </c>
      <c r="H147" s="114" t="inlineStr">
        <is>
          <t>cc-by</t>
        </is>
      </c>
      <c r="I147" s="114" t="inlineStr">
        <is>
          <t>https://www.researchsquare.com/article/rs-3427251/latest.pdf</t>
        </is>
      </c>
      <c r="J147" s="114" t="inlineStr">
        <is>
          <t>Yes</t>
        </is>
      </c>
      <c r="K147" s="114" t="inlineStr">
        <is>
          <t>Include</t>
        </is>
      </c>
      <c r="L147" s="115" t="inlineStr">
        <is>
          <t>Texto abierto evaluable revisado; extracción RQ disponible.</t>
        </is>
      </c>
    </row>
    <row r="148" ht="46" customHeight="1">
      <c r="A148" s="104" t="n">
        <v>342</v>
      </c>
      <c r="B148" s="105" t="n">
        <v>2026</v>
      </c>
      <c r="C148" s="114" t="inlineStr">
        <is>
          <t>Auditory brainstem response abnormalities in autism spectrum disorder: A deep learning approach to characterize time-frequency signatures</t>
        </is>
      </c>
      <c r="D148" s="114" t="inlineStr">
        <is>
          <t>10.1016/j.heares.2026.109654</t>
        </is>
      </c>
      <c r="E148" s="114" t="inlineStr">
        <is>
          <t>Yes</t>
        </is>
      </c>
      <c r="F148" s="114" t="inlineStr">
        <is>
          <t>No</t>
        </is>
      </c>
      <c r="G148" s="114" t="inlineStr">
        <is>
          <t>closed</t>
        </is>
      </c>
      <c r="H148" s="114" t="n"/>
      <c r="I148" s="114" t="inlineStr">
        <is>
          <t>https://www.sciencedirect.com/science/article/pii/S0378595526001309</t>
        </is>
      </c>
      <c r="J148" s="114" t="inlineStr">
        <is>
          <t>Yes</t>
        </is>
      </c>
      <c r="K148" s="114" t="inlineStr">
        <is>
          <t>Include</t>
        </is>
      </c>
      <c r="L148" s="115" t="inlineStr">
        <is>
          <t>ScienceDirect detailed research abstract with architecture, clinical ABR cohort, interpretability and results. No independent external cohort, site-held-out evaluation, or prospective clinical deployment was identified in the accessible material.</t>
        </is>
      </c>
    </row>
    <row r="149" ht="46" customHeight="1">
      <c r="A149" s="104" t="n">
        <v>343</v>
      </c>
      <c r="B149" s="105" t="n">
        <v>2026</v>
      </c>
      <c r="C149" s="114" t="inlineStr">
        <is>
          <t>An explainable machine unlearning algorithm framework for early detection of autism spectrum disorder and brain disabilities in newborns</t>
        </is>
      </c>
      <c r="D149" s="114" t="inlineStr">
        <is>
          <t>10.1016/j.aej.2026.04.002</t>
        </is>
      </c>
      <c r="E149" s="114" t="inlineStr">
        <is>
          <t>Yes</t>
        </is>
      </c>
      <c r="F149" s="114" t="inlineStr">
        <is>
          <t>Yes</t>
        </is>
      </c>
      <c r="G149" s="114" t="inlineStr">
        <is>
          <t>gold</t>
        </is>
      </c>
      <c r="H149" s="114" t="inlineStr">
        <is>
          <t>cc-by-nc-nd</t>
        </is>
      </c>
      <c r="I149" s="114" t="inlineStr">
        <is>
          <t>https://www.sciencedirect.com/science/article/pii/S1110016826002115</t>
        </is>
      </c>
      <c r="J149" s="114" t="inlineStr">
        <is>
          <t>Yes</t>
        </is>
      </c>
      <c r="K149" s="114" t="inlineStr">
        <is>
          <t>Include</t>
        </is>
      </c>
      <c r="L149" s="115" t="inlineStr">
        <is>
          <t>ScienceDirect open research record with benchmark datasets, CNN/machine-unlearning framework and XAI description. Benchmark-based evaluation across heterogeneous tasks/datasets does not establish prospective clinical deployment or an independent external/site-held-out validation protocol.</t>
        </is>
      </c>
    </row>
    <row r="150" ht="46" customHeight="1">
      <c r="A150" s="104" t="n">
        <v>347</v>
      </c>
      <c r="B150" s="105" t="n">
        <v>2025</v>
      </c>
      <c r="C150" s="114" t="inlineStr">
        <is>
          <t>Vision transformer and complex network analysis for autism spectrum disorder classification in T1 structural MRI</t>
        </is>
      </c>
      <c r="D150" s="114" t="inlineStr">
        <is>
          <t>10.1007/s11604-025-01832-3</t>
        </is>
      </c>
      <c r="E150" s="114" t="inlineStr">
        <is>
          <t>Yes</t>
        </is>
      </c>
      <c r="F150" s="114" t="inlineStr">
        <is>
          <t>No</t>
        </is>
      </c>
      <c r="G150" s="114" t="inlineStr">
        <is>
          <t>closed</t>
        </is>
      </c>
      <c r="H150" s="114" t="n"/>
      <c r="I150" s="114" t="inlineStr">
        <is>
          <t>https://pubmed.ncbi.nlm.nih.gov/40663220/</t>
        </is>
      </c>
      <c r="J150" s="114" t="inlineStr">
        <is>
          <t>Yes</t>
        </is>
      </c>
      <c r="K150" s="114" t="inlineStr">
        <is>
          <t>Include</t>
        </is>
      </c>
      <c r="L150" s="115" t="inlineStr">
        <is>
          <t>PubMed/Springer research abstract with ABIDE T1 MRI, federated model comparison and five-fold validation. ABIDE is multisite, but the reported evaluation is internal five-fold validation rather than an explicit site-held-out or independent external robustness test.</t>
        </is>
      </c>
    </row>
    <row r="151" ht="46" customHeight="1">
      <c r="A151" s="104" t="n">
        <v>349</v>
      </c>
      <c r="B151" s="105" t="n">
        <v>2026</v>
      </c>
      <c r="C151" s="114" t="inlineStr">
        <is>
          <t>Dominant cross-frequency analysis-based early diagnosis of Autism Spectrum Disorder in pediatrics using FRHIS and DSTCNN</t>
        </is>
      </c>
      <c r="D151" s="114" t="inlineStr">
        <is>
          <t>10.1016/j.pscychresns.2026.112270</t>
        </is>
      </c>
      <c r="E151" s="114" t="inlineStr">
        <is>
          <t>Yes</t>
        </is>
      </c>
      <c r="F151" s="114" t="inlineStr">
        <is>
          <t>No</t>
        </is>
      </c>
      <c r="G151" s="114" t="inlineStr">
        <is>
          <t>closed</t>
        </is>
      </c>
      <c r="H151" s="114" t="n"/>
      <c r="I151" s="114" t="inlineStr">
        <is>
          <t>https://www.sciencedirect.com/science/article/pii/S0925492726001356</t>
        </is>
      </c>
      <c r="J151" s="114" t="inlineStr">
        <is>
          <t>Yes</t>
        </is>
      </c>
      <c r="K151" s="114" t="inlineStr">
        <is>
          <t>Include</t>
        </is>
      </c>
      <c r="L151" s="115" t="inlineStr">
        <is>
          <t>ScienceDirect detailed research abstract with pediatric EEG pipeline and performance. The very high reported performance is not accompanied by an independent external cohort, prospective evaluation, or explicit cross-site robustness analysis in the accessible source.</t>
        </is>
      </c>
    </row>
    <row r="152" ht="46" customHeight="1">
      <c r="A152" s="104" t="n">
        <v>352</v>
      </c>
      <c r="B152" s="105" t="n">
        <v>2025</v>
      </c>
      <c r="C152" s="114" t="inlineStr">
        <is>
          <t>Efficient Kulczynski EEG feature selection for autism spectrum disorder diagnosis over fog and cloud computing</t>
        </is>
      </c>
      <c r="D152" s="114" t="inlineStr">
        <is>
          <t>10.1007/S41870-025-02987-Y</t>
        </is>
      </c>
      <c r="E152" s="114" t="inlineStr">
        <is>
          <t>Yes</t>
        </is>
      </c>
      <c r="F152" s="114" t="inlineStr">
        <is>
          <t>Yes</t>
        </is>
      </c>
      <c r="G152" s="114" t="inlineStr">
        <is>
          <t>hybrid</t>
        </is>
      </c>
      <c r="H152" s="114" t="inlineStr">
        <is>
          <t>cc-by</t>
        </is>
      </c>
      <c r="I152" s="114" t="inlineStr">
        <is>
          <t>https://link.springer.com/content/pdf/10.1007/s41870-025-02987-y.pdf</t>
        </is>
      </c>
      <c r="J152" s="114" t="inlineStr">
        <is>
          <t>Yes</t>
        </is>
      </c>
      <c r="K152" s="114" t="inlineStr">
        <is>
          <t>Include</t>
        </is>
      </c>
      <c r="L152" s="115" t="inlineStr">
        <is>
          <t>Texto abierto evaluable revisado; extracción RQ disponible.</t>
        </is>
      </c>
    </row>
    <row r="153" ht="46" customHeight="1">
      <c r="A153" s="104" t="n">
        <v>354</v>
      </c>
      <c r="B153" s="105" t="n">
        <v>2026</v>
      </c>
      <c r="C153" s="114" t="inlineStr">
        <is>
          <t>Contrastive diffusion adaptation network with rs-fMRI for domain adaptation classification of autism spectrum disorder</t>
        </is>
      </c>
      <c r="D153" s="114" t="inlineStr">
        <is>
          <t>10.1016/j.asoc.2026.115959</t>
        </is>
      </c>
      <c r="E153" s="114" t="inlineStr">
        <is>
          <t>Yes</t>
        </is>
      </c>
      <c r="F153" s="114" t="inlineStr">
        <is>
          <t>No</t>
        </is>
      </c>
      <c r="G153" s="114" t="inlineStr">
        <is>
          <t>closed</t>
        </is>
      </c>
      <c r="H153" s="114" t="n"/>
      <c r="I153" s="114" t="inlineStr">
        <is>
          <t>https://www.sciencedirect.com/science/article/pii/S1568494626014079</t>
        </is>
      </c>
      <c r="J153" s="114" t="inlineStr">
        <is>
          <t>Yes</t>
        </is>
      </c>
      <c r="K153" s="114" t="inlineStr">
        <is>
          <t>Include</t>
        </is>
      </c>
      <c r="L153" s="115" t="inlineStr">
        <is>
          <t>ScienceDirect research record with cross-site/domain-adaptation design and brain-region interpretation. Cross-site/domain-adaptation testing supports robustness but is not equivalent to an independent prospective external clinical validation cohort.</t>
        </is>
      </c>
    </row>
    <row r="154" ht="46" customHeight="1">
      <c r="A154" s="104" t="n">
        <v>355</v>
      </c>
      <c r="B154" s="105" t="n">
        <v>2026</v>
      </c>
      <c r="C154" s="114" t="inlineStr">
        <is>
          <t>Hybrid HOG–ResNet50V2 framework for early autism spectrum disorder detection from facial images</t>
        </is>
      </c>
      <c r="D154" s="114" t="inlineStr">
        <is>
          <t>10.1016/j.array.2026.100936</t>
        </is>
      </c>
      <c r="E154" s="114" t="inlineStr">
        <is>
          <t>Yes</t>
        </is>
      </c>
      <c r="F154" s="114" t="inlineStr">
        <is>
          <t>Yes</t>
        </is>
      </c>
      <c r="G154" s="114" t="inlineStr">
        <is>
          <t>gold</t>
        </is>
      </c>
      <c r="H154" s="114" t="inlineStr">
        <is>
          <t>cc-by</t>
        </is>
      </c>
      <c r="I154" s="114" t="inlineStr">
        <is>
          <t>https://www.sciencedirect.com/science/article/pii/S2590005626002596</t>
        </is>
      </c>
      <c r="J154" s="114" t="inlineStr">
        <is>
          <t>Yes</t>
        </is>
      </c>
      <c r="K154" s="114" t="inlineStr">
        <is>
          <t>Include</t>
        </is>
      </c>
      <c r="L154" s="115" t="inlineStr">
        <is>
          <t>ScienceDirect open research record with facial-image pipeline sufficient for scoped coding. The accessible material does not establish independent external validation, prospective deployment, cross-site robustness, or an explicit XAI method.</t>
        </is>
      </c>
    </row>
    <row r="155" ht="46" customHeight="1">
      <c r="A155" s="104" t="n">
        <v>359</v>
      </c>
      <c r="B155" s="105" t="n">
        <v>2026</v>
      </c>
      <c r="C155" s="114" t="inlineStr">
        <is>
          <t>Privacy preserving federated framework for autism spectrum disorder screening with ensemble stacking and deep learning approaches</t>
        </is>
      </c>
      <c r="D155" s="114" t="inlineStr">
        <is>
          <t>10.1007/S44163-026-01103-8</t>
        </is>
      </c>
      <c r="E155" s="114" t="inlineStr">
        <is>
          <t>Yes</t>
        </is>
      </c>
      <c r="F155" s="114" t="inlineStr">
        <is>
          <t>Yes</t>
        </is>
      </c>
      <c r="G155" s="114" t="inlineStr">
        <is>
          <t>gold</t>
        </is>
      </c>
      <c r="H155" s="114" t="inlineStr">
        <is>
          <t>cc-by-nc-nd</t>
        </is>
      </c>
      <c r="I155" s="114" t="inlineStr">
        <is>
          <t>https://doi.org/10.1007/s44163-026-01103-8</t>
        </is>
      </c>
      <c r="J155" s="114" t="inlineStr">
        <is>
          <t>Yes</t>
        </is>
      </c>
      <c r="K155" s="114" t="inlineStr">
        <is>
          <t>Include</t>
        </is>
      </c>
      <c r="L155" s="115" t="inlineStr">
        <is>
          <t>Texto abierto evaluable revisado; extracción RQ disponible.</t>
        </is>
      </c>
    </row>
    <row r="156" ht="46" customHeight="1">
      <c r="A156" s="104" t="n">
        <v>360</v>
      </c>
      <c r="B156" s="105" t="n">
        <v>2026</v>
      </c>
      <c r="C156" s="114" t="inlineStr">
        <is>
          <t>Prenatal exposure to particulate matter and risk of autism spectrum disorder in children: a population-based cohort study in South Korea</t>
        </is>
      </c>
      <c r="D156" s="114" t="inlineStr">
        <is>
          <t>10.1016/j.envres.2026.125161</t>
        </is>
      </c>
      <c r="E156" s="114" t="inlineStr">
        <is>
          <t>Yes</t>
        </is>
      </c>
      <c r="F156" s="114" t="inlineStr">
        <is>
          <t>Yes</t>
        </is>
      </c>
      <c r="G156" s="114" t="inlineStr">
        <is>
          <t>hybrid</t>
        </is>
      </c>
      <c r="H156" s="114" t="inlineStr">
        <is>
          <t>cc-by</t>
        </is>
      </c>
      <c r="I156" s="114" t="inlineStr">
        <is>
          <t>https://pubmed.ncbi.nlm.nih.gov/42379486/</t>
        </is>
      </c>
      <c r="J156" s="114" t="inlineStr">
        <is>
          <t>Yes</t>
        </is>
      </c>
      <c r="K156" s="114" t="inlineStr">
        <is>
          <t>Exclude</t>
        </is>
      </c>
      <c r="L156" s="115" t="inlineStr">
        <is>
          <t>PubMed/ScienceDirect research abstract with exposure modeling and ASD outcome analysis sufficient for eligibility adjudication. El componente de machine learning se utiliza para estimar la exposicion ambiental a PM2.5/PM10; el riesgo de ASD se analiza mediante modelos de riesgos proporcionales de Cox. No se implementa ni evalua una tecnica de IA/ML como modelo sustantivo de screening, diagnostico, pronostico, monitorizacion o intervencion de ASD.</t>
        </is>
      </c>
    </row>
    <row r="157" ht="46" customHeight="1">
      <c r="A157" s="104" t="n">
        <v>361</v>
      </c>
      <c r="B157" s="105" t="n">
        <v>2026</v>
      </c>
      <c r="C157" s="114" t="inlineStr">
        <is>
          <t>Systems-level multi-omics dissection of syndromic and idiopathic autism reveals distinct regulatory architectures, candidate molecular signatures, and potential therapeutic targets</t>
        </is>
      </c>
      <c r="D157" s="114" t="inlineStr">
        <is>
          <t>10.1016/j.compbiomed.2026.111822</t>
        </is>
      </c>
      <c r="E157" s="114" t="inlineStr">
        <is>
          <t>Yes</t>
        </is>
      </c>
      <c r="F157" s="114" t="inlineStr">
        <is>
          <t>No</t>
        </is>
      </c>
      <c r="G157" s="114" t="inlineStr">
        <is>
          <t>closed</t>
        </is>
      </c>
      <c r="H157" s="114" t="n"/>
      <c r="I157" s="114" t="inlineStr">
        <is>
          <t>https://pubmed.ncbi.nlm.nih.gov/42330854/</t>
        </is>
      </c>
      <c r="J157" s="114" t="inlineStr">
        <is>
          <t>Yes</t>
        </is>
      </c>
      <c r="K157" s="114" t="inlineStr">
        <is>
          <t>Exclude</t>
        </is>
      </c>
      <c r="L157" s="115" t="inlineStr">
        <is>
          <t>PubMed/ScienceDirect research abstract with systems-biology and drug-target scope sufficient for eligibility adjudication. El componente de deep learning se aplica a cribado in silico de interacciones farmaco-diana sobre genes de riesgo curados y a priorizacion terapeutica. El estudio es de sistemas moleculares/descubrimiento de farmacos y no evalua un modelo de IA sobre participantes humanos para un resultado clinico o de cuidado de ASD dentro de las etapas definidas por IC4.</t>
        </is>
      </c>
    </row>
    <row r="158" ht="46" customHeight="1">
      <c r="A158" s="104" t="n">
        <v>364</v>
      </c>
      <c r="B158" s="105" t="n">
        <v>2026</v>
      </c>
      <c r="C158" s="114" t="inlineStr">
        <is>
          <t>Smart detection of autism spectrum disorder using optimized deep learner for transforming early diagnosis and intervention</t>
        </is>
      </c>
      <c r="D158" s="114" t="inlineStr">
        <is>
          <t>10.1007/S12065-026-01162-X</t>
        </is>
      </c>
      <c r="E158" s="114" t="inlineStr">
        <is>
          <t>Yes</t>
        </is>
      </c>
      <c r="F158" s="114" t="inlineStr">
        <is>
          <t>Yes</t>
        </is>
      </c>
      <c r="G158" s="114" t="inlineStr">
        <is>
          <t>green</t>
        </is>
      </c>
      <c r="H158" s="114" t="n"/>
      <c r="I158" s="114" t="inlineStr">
        <is>
          <t>https://www.researchgate.net/publication/401363005_Smart_detection_of_autism_spectrum_disorder_using_optimized_deep_learner_for_transforming_early_diagnosis_and_intervention</t>
        </is>
      </c>
      <c r="J158" s="114" t="inlineStr">
        <is>
          <t>Yes</t>
        </is>
      </c>
      <c r="K158" s="114" t="inlineStr">
        <is>
          <t>Include</t>
        </is>
      </c>
      <c r="L158" s="115" t="inlineStr">
        <is>
          <t>Author-provided full text on ResearchGate reviewed; Methods/Results and Data Availability expose a material internal inconsistency.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row>
    <row r="159" ht="46" customHeight="1">
      <c r="A159" s="104" t="n">
        <v>366</v>
      </c>
      <c r="B159" s="105" t="n">
        <v>2026</v>
      </c>
      <c r="C159" s="114" t="inlineStr">
        <is>
          <t>Hybrid deep learning with cross-attention fusion for autism spectrum disorder classification from facial images</t>
        </is>
      </c>
      <c r="D159" s="114" t="inlineStr">
        <is>
          <t>10.1016/j.ibmed.2026.100421</t>
        </is>
      </c>
      <c r="E159" s="114" t="inlineStr">
        <is>
          <t>Yes</t>
        </is>
      </c>
      <c r="F159" s="114" t="inlineStr">
        <is>
          <t>Yes</t>
        </is>
      </c>
      <c r="G159" s="114" t="inlineStr">
        <is>
          <t>gold</t>
        </is>
      </c>
      <c r="H159" s="114" t="n"/>
      <c r="I159" s="114" t="inlineStr">
        <is>
          <t>https://www.sciencedirect.com/science/article/pii/S2666521226000797</t>
        </is>
      </c>
      <c r="J159" s="114" t="inlineStr">
        <is>
          <t>Yes</t>
        </is>
      </c>
      <c r="K159" s="114" t="inlineStr">
        <is>
          <t>Include</t>
        </is>
      </c>
      <c r="L159" s="115" t="inlineStr">
        <is>
          <t>ScienceDirect open full article/Methods with dataset split, hybrid architecture, Grad-CAM and performance. The article reports a fixed 86.4%/3.4%/10.2% train/validation/test partition while the abstract also reports mean±SD across 5-fold cross-validation, creating an evaluation-protocol inconsistency that should be reconciled manually. No independent external dataset was used.</t>
        </is>
      </c>
    </row>
    <row r="160" ht="46" customHeight="1">
      <c r="A160" s="104" t="n">
        <v>367</v>
      </c>
      <c r="B160" s="105" t="n">
        <v>2026</v>
      </c>
      <c r="C160" s="114" t="inlineStr">
        <is>
          <t>An integrated intelligent model for early diagnosis of autism spectrum disorder</t>
        </is>
      </c>
      <c r="D160" s="114" t="inlineStr">
        <is>
          <t>10.1016/j.fraope.2026.100663</t>
        </is>
      </c>
      <c r="E160" s="114" t="inlineStr">
        <is>
          <t>Yes</t>
        </is>
      </c>
      <c r="F160" s="114" t="inlineStr">
        <is>
          <t>Yes</t>
        </is>
      </c>
      <c r="G160" s="114" t="inlineStr">
        <is>
          <t>gold</t>
        </is>
      </c>
      <c r="H160" s="114" t="inlineStr">
        <is>
          <t>cc-by-nc-nd</t>
        </is>
      </c>
      <c r="I160" s="114" t="inlineStr">
        <is>
          <t>https://www.sciencedirect.com/science/article/pii/S2773186326001787</t>
        </is>
      </c>
      <c r="J160" s="114" t="inlineStr">
        <is>
          <t>Yes</t>
        </is>
      </c>
      <c r="K160" s="114" t="inlineStr">
        <is>
          <t>Exclude</t>
        </is>
      </c>
      <c r="L160" s="115" t="inlineStr">
        <is>
          <t>Contenido primario/editorial accesible suficiente para resolver exclusión; requiere verificación independiente.</t>
        </is>
      </c>
    </row>
    <row r="161" ht="46" customHeight="1">
      <c r="A161" s="104" t="n">
        <v>369</v>
      </c>
      <c r="B161" s="105" t="n">
        <v>2025</v>
      </c>
      <c r="C161" s="114" t="inlineStr">
        <is>
          <t>Hybrid deep learning model for autism spectrum disorder diagnosis</t>
        </is>
      </c>
      <c r="D161" s="114" t="inlineStr">
        <is>
          <t>10.1038/s41598-025-28819-4</t>
        </is>
      </c>
      <c r="E161" s="114" t="inlineStr">
        <is>
          <t>Yes</t>
        </is>
      </c>
      <c r="F161" s="114" t="inlineStr">
        <is>
          <t>Yes</t>
        </is>
      </c>
      <c r="G161" s="114" t="inlineStr">
        <is>
          <t>gold</t>
        </is>
      </c>
      <c r="H161" s="114" t="inlineStr">
        <is>
          <t>cc-by-nc-nd</t>
        </is>
      </c>
      <c r="I161" s="114" t="inlineStr">
        <is>
          <t>https://www.nature.com/articles/s41598-025-28819-4</t>
        </is>
      </c>
      <c r="J161" s="114" t="inlineStr">
        <is>
          <t>Yes</t>
        </is>
      </c>
      <c r="K161" s="114" t="inlineStr">
        <is>
          <t>Exclude</t>
        </is>
      </c>
      <c r="L161" s="115" t="inlineStr">
        <is>
          <t>Official Nature/Scientific Reports retraction record reviewed. Articulo retractado por el editor. La retractacion cuestiona la procedencia y validez clinica del conjunto de imagenes de menores, senala ausencia de documentacion de diagnostico ASD, supervision etica y consentimiento, y el editor declara que ya no confia en la fiabilidad del articulo.</t>
        </is>
      </c>
    </row>
    <row r="162" ht="46" customHeight="1">
      <c r="A162" s="104" t="n">
        <v>370</v>
      </c>
      <c r="B162" s="105" t="n">
        <v>2026</v>
      </c>
      <c r="C162" s="114" t="inlineStr">
        <is>
          <t>A comparative and temporal evaluation of autism information across ten AI platforms</t>
        </is>
      </c>
      <c r="D162" s="114" t="inlineStr">
        <is>
          <t>10.1016/j.reia.2026.202965</t>
        </is>
      </c>
      <c r="E162" s="114" t="inlineStr">
        <is>
          <t>Yes</t>
        </is>
      </c>
      <c r="F162" s="114" t="inlineStr">
        <is>
          <t>No</t>
        </is>
      </c>
      <c r="G162" s="114" t="inlineStr">
        <is>
          <t>closed</t>
        </is>
      </c>
      <c r="H162" s="114" t="n"/>
      <c r="I162" s="114" t="inlineStr">
        <is>
          <t>https://www.sciencedirect.com/science/article/pii/S3050656526001793</t>
        </is>
      </c>
      <c r="J162" s="114" t="inlineStr">
        <is>
          <t>Yes</t>
        </is>
      </c>
      <c r="K162" s="114" t="inlineStr">
        <is>
          <t>Exclude</t>
        </is>
      </c>
      <c r="L162" s="115" t="inlineStr">
        <is>
          <t>ScienceDirect research record with study objective and evaluation dimensions sufficient for eligibility adjudication. Evalua la calidad, legibilidad, tono, referencias, accionabilidad y seguridad de informacion sobre autismo generada por diez plataformas generales de IA; no implementa ni evalua una tecnica de IA/ML aplicada a datos humanos de ASD como componente de una etapa funcional del proceso clinico/cuidado.</t>
        </is>
      </c>
    </row>
    <row r="163" ht="46" customHeight="1">
      <c r="A163" s="104" t="n">
        <v>371</v>
      </c>
      <c r="B163" s="105" t="n">
        <v>2026</v>
      </c>
      <c r="C163" s="114" t="inlineStr">
        <is>
          <t>A Hybrid CNN-GAT Model for MRI Screening of Autism Spectrum Disorder</t>
        </is>
      </c>
      <c r="D163" s="114" t="inlineStr">
        <is>
          <t>10.1007/978-3-032-14531-4_4</t>
        </is>
      </c>
      <c r="E163" s="114" t="inlineStr">
        <is>
          <t>Yes</t>
        </is>
      </c>
      <c r="F163" s="114" t="inlineStr">
        <is>
          <t>No</t>
        </is>
      </c>
      <c r="G163" s="114" t="inlineStr">
        <is>
          <t>closed</t>
        </is>
      </c>
      <c r="H163" s="114" t="n"/>
      <c r="I163" s="114" t="inlineStr">
        <is>
          <t>https://link.springer.com/chapter/10.1007/978-3-032-14531-4_4</t>
        </is>
      </c>
      <c r="J163" s="114" t="inlineStr">
        <is>
          <t>Yes</t>
        </is>
      </c>
      <c r="K163" s="114" t="inlineStr">
        <is>
          <t>Include</t>
        </is>
      </c>
      <c r="L163" s="115" t="inlineStr">
        <is>
          <t>Springer lo identifica como conference paper en proceedings revisados por pares; contenido empírico evaluable y elegible. Reconciliado el 2026-09-07.</t>
        </is>
      </c>
    </row>
    <row r="164" ht="46" customHeight="1">
      <c r="A164" s="104" t="n">
        <v>372</v>
      </c>
      <c r="B164" s="105" t="n">
        <v>2025</v>
      </c>
      <c r="C164" s="114" t="inlineStr">
        <is>
          <t>Machine learning of clinical phenotypes facilitates autism screening and identifies novel subgroups with distinct transcriptomic profiles</t>
        </is>
      </c>
      <c r="D164" s="114" t="inlineStr">
        <is>
          <t>10.1038/S41598-025-95291-5</t>
        </is>
      </c>
      <c r="E164" s="114" t="inlineStr">
        <is>
          <t>Yes</t>
        </is>
      </c>
      <c r="F164" s="114" t="inlineStr">
        <is>
          <t>Yes</t>
        </is>
      </c>
      <c r="G164" s="114" t="inlineStr">
        <is>
          <t>gold</t>
        </is>
      </c>
      <c r="H164" s="114" t="inlineStr">
        <is>
          <t>cc-by-nc-nd</t>
        </is>
      </c>
      <c r="I164" s="114" t="inlineStr">
        <is>
          <t>https://doi.org/10.1038/s41598-025-95291-5</t>
        </is>
      </c>
      <c r="J164" s="114" t="inlineStr">
        <is>
          <t>Yes</t>
        </is>
      </c>
      <c r="K164" s="114" t="inlineStr">
        <is>
          <t>Include</t>
        </is>
      </c>
      <c r="L164" s="115" t="inlineStr">
        <is>
          <t>Texto abierto evaluable revisado; extracción RQ disponible.</t>
        </is>
      </c>
    </row>
    <row r="165" ht="46" customHeight="1">
      <c r="A165" s="104" t="n">
        <v>373</v>
      </c>
      <c r="B165" s="105" t="n">
        <v>2026</v>
      </c>
      <c r="C165" s="114" t="inlineStr">
        <is>
          <t>Multi-feature fusion transformer network for Autism spectrum disorder detection via facial images</t>
        </is>
      </c>
      <c r="D165" s="114" t="inlineStr">
        <is>
          <t>10.1016/j.bspc.2026.110970</t>
        </is>
      </c>
      <c r="E165" s="114" t="inlineStr">
        <is>
          <t>Yes</t>
        </is>
      </c>
      <c r="F165" s="114" t="inlineStr">
        <is>
          <t>No</t>
        </is>
      </c>
      <c r="G165" s="114" t="inlineStr">
        <is>
          <t>closed</t>
        </is>
      </c>
      <c r="H165" s="114" t="n"/>
      <c r="I165" s="114" t="inlineStr">
        <is>
          <t>https://www.sciencedirect.com/science/article/pii/S1746809426015247</t>
        </is>
      </c>
      <c r="J165" s="114" t="inlineStr">
        <is>
          <t>Yes</t>
        </is>
      </c>
      <c r="K165" s="114" t="inlineStr">
        <is>
          <t>Include</t>
        </is>
      </c>
      <c r="L165" s="115" t="inlineStr">
        <is>
          <t>ScienceDirect full article/section snippets with training dataset, independent external dataset, XAI and cross-dataset evaluation. External cross-dataset testing strengthens generalization evidence, but the system is not prospectively deployed and image-source/demographic biases remain possible. Landmarks are derived from the same image source, so this was not counted as multisource data.</t>
        </is>
      </c>
    </row>
    <row r="166" ht="46" customHeight="1">
      <c r="A166" s="104" t="n">
        <v>378</v>
      </c>
      <c r="B166" s="105" t="n">
        <v>2025</v>
      </c>
      <c r="C166" s="114" t="inlineStr">
        <is>
          <t>Integrating Network Analysis and Machine Learning Identifies Key Autism Spectrum Disorder Genes Linked to Immune Dysregulation and Therapeutic Targets</t>
        </is>
      </c>
      <c r="D166" s="114" t="inlineStr">
        <is>
          <t>10.3390/genes16091109</t>
        </is>
      </c>
      <c r="E166" s="114" t="inlineStr">
        <is>
          <t>Yes</t>
        </is>
      </c>
      <c r="F166" s="114" t="inlineStr">
        <is>
          <t>Yes</t>
        </is>
      </c>
      <c r="G166" s="114" t="inlineStr">
        <is>
          <t>gold</t>
        </is>
      </c>
      <c r="H166" s="114" t="inlineStr">
        <is>
          <t>cc-by</t>
        </is>
      </c>
      <c r="I166" s="114" t="inlineStr">
        <is>
          <t>https://www.mdpi.com/2073-4425/16/9/1109/pdf?version=1758266110</t>
        </is>
      </c>
      <c r="J166" s="114" t="inlineStr">
        <is>
          <t>Yes</t>
        </is>
      </c>
      <c r="K166" s="114" t="inlineStr">
        <is>
          <t>Include</t>
        </is>
      </c>
      <c r="L166" s="115" t="inlineStr">
        <is>
          <t>Texto abierto evaluable revisado; extracción RQ disponible.</t>
        </is>
      </c>
    </row>
    <row r="167" ht="46" customHeight="1">
      <c r="A167" s="104" t="n">
        <v>380</v>
      </c>
      <c r="B167" s="105" t="n">
        <v>2026</v>
      </c>
      <c r="C167" s="114" t="inlineStr">
        <is>
          <t>Semantic-based saccadic scanpath prediction for autism spectrum disorder</t>
        </is>
      </c>
      <c r="D167" s="114" t="inlineStr">
        <is>
          <t>10.1016/j.patcog.2026.114305</t>
        </is>
      </c>
      <c r="E167" s="114" t="inlineStr">
        <is>
          <t>Yes</t>
        </is>
      </c>
      <c r="F167" s="114" t="inlineStr">
        <is>
          <t>No</t>
        </is>
      </c>
      <c r="G167" s="114" t="inlineStr">
        <is>
          <t>closed</t>
        </is>
      </c>
      <c r="H167" s="114" t="n"/>
      <c r="I167" s="114" t="inlineStr">
        <is>
          <t>https://www.sciencedirect.com/science/article/abs/pii/S0031320326012707</t>
        </is>
      </c>
      <c r="J167" s="114" t="inlineStr">
        <is>
          <t>Yes</t>
        </is>
      </c>
      <c r="K167" s="114" t="inlineStr">
        <is>
          <t>Exclude</t>
        </is>
      </c>
      <c r="L167" s="115" t="inlineStr">
        <is>
          <t>ScienceDirect detailed abstract/highlights sufficient for endpoint adjudication. El sistema predice trayectorias sacadicas/scanpaths y patrones de atencion visual en personas con ASD; no realiza deteccion, cribado, diagnostico, pronostico, monitorizacion/intervencion ni otro resultado clinico/care-relevant definido por IC4.</t>
        </is>
      </c>
    </row>
    <row r="168" ht="46" customHeight="1">
      <c r="A168" s="104" t="n">
        <v>383</v>
      </c>
      <c r="B168" s="105" t="n">
        <v>2026</v>
      </c>
      <c r="C168" s="114" t="inlineStr">
        <is>
          <t>Longitudinal multi-omics analysis of umbilical cord blood and childhood serum in Autism</t>
        </is>
      </c>
      <c r="D168" s="114" t="inlineStr">
        <is>
          <t>10.1038/s41380-025-03157-z</t>
        </is>
      </c>
      <c r="E168" s="114" t="inlineStr">
        <is>
          <t>Yes</t>
        </is>
      </c>
      <c r="F168" s="114" t="inlineStr">
        <is>
          <t>No</t>
        </is>
      </c>
      <c r="G168" s="114" t="inlineStr">
        <is>
          <t>closed</t>
        </is>
      </c>
      <c r="H168" s="114" t="n"/>
      <c r="I168" s="114" t="inlineStr">
        <is>
          <t>https://www.nature.com/articles/s41380-025-03157-z</t>
        </is>
      </c>
      <c r="J168" s="114" t="inlineStr">
        <is>
          <t>Yes</t>
        </is>
      </c>
      <c r="K168" s="114" t="inlineStr">
        <is>
          <t>Include</t>
        </is>
      </c>
      <c r="L168" s="115" t="inlineStr">
        <is>
          <t>Nature/PubMed full research record with longitudinal birth cohort, multi-omics and ML results.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row>
    <row r="169" ht="46" customHeight="1">
      <c r="A169" s="104" t="n">
        <v>384</v>
      </c>
      <c r="B169" s="105" t="n">
        <v>2026</v>
      </c>
      <c r="C169" s="114" t="inlineStr">
        <is>
          <t>Air pollution and autism-like traits: Sensitive periods and joint effects of exposure to sources and constituents of fine particulate matter</t>
        </is>
      </c>
      <c r="D169" s="114" t="inlineStr">
        <is>
          <t>10.1016/j.envres.2026.125213</t>
        </is>
      </c>
      <c r="E169" s="114" t="inlineStr">
        <is>
          <t>Yes</t>
        </is>
      </c>
      <c r="F169" s="114" t="inlineStr">
        <is>
          <t>Yes</t>
        </is>
      </c>
      <c r="G169" s="114" t="inlineStr">
        <is>
          <t>green</t>
        </is>
      </c>
      <c r="H169" s="114" t="n"/>
      <c r="I169" s="114" t="inlineStr">
        <is>
          <t>https://pmc.ncbi.nlm.nih.gov/articles/PMC13470885/</t>
        </is>
      </c>
      <c r="J169" s="114" t="inlineStr">
        <is>
          <t>Yes</t>
        </is>
      </c>
      <c r="K169" s="114" t="inlineStr">
        <is>
          <t>Include</t>
        </is>
      </c>
      <c r="L169" s="115" t="inlineStr">
        <is>
          <t>Texto abierto evaluable revisado; extracción RQ disponible.</t>
        </is>
      </c>
    </row>
    <row r="170" ht="46" customHeight="1">
      <c r="A170" s="104" t="n">
        <v>386</v>
      </c>
      <c r="B170" s="105" t="n">
        <v>2025</v>
      </c>
      <c r="C170" s="114" t="inlineStr">
        <is>
          <t>3T dilated inception network for enhanced autism spectrum disorder diagnosis using resting-state fMRI data</t>
        </is>
      </c>
      <c r="D170" s="114" t="inlineStr">
        <is>
          <t>10.1007/S11571-024-10202-0</t>
        </is>
      </c>
      <c r="E170" s="114" t="inlineStr">
        <is>
          <t>Yes</t>
        </is>
      </c>
      <c r="F170" s="114" t="inlineStr">
        <is>
          <t>Yes</t>
        </is>
      </c>
      <c r="G170" s="114" t="inlineStr">
        <is>
          <t>green</t>
        </is>
      </c>
      <c r="H170" s="114" t="n"/>
      <c r="I170" s="114" t="inlineStr">
        <is>
          <t>https://pmc.ncbi.nlm.nih.gov/articles/PMC11729590/</t>
        </is>
      </c>
      <c r="J170" s="114" t="inlineStr">
        <is>
          <t>Yes</t>
        </is>
      </c>
      <c r="K170" s="114" t="inlineStr">
        <is>
          <t>Include</t>
        </is>
      </c>
      <c r="L170" s="115" t="inlineStr">
        <is>
          <t>PMC/PubMed full research article with ABIDE rs-fMRI, five datasets and model evaluation. Use of multiple ASD datasets was coded as multisite/multidataset evidence, but the accessible report does not establish an explicit leave-site-out or independent prospective external-validation design.</t>
        </is>
      </c>
    </row>
    <row r="171" ht="46" customHeight="1">
      <c r="A171" s="104" t="n">
        <v>387</v>
      </c>
      <c r="B171" s="105" t="n">
        <v>2025</v>
      </c>
      <c r="C171" s="114" t="inlineStr">
        <is>
          <t>Predicting pragmatic language abilities from brain structural MRI in preschool children with ASD by NBS-Predict</t>
        </is>
      </c>
      <c r="D171" s="114" t="inlineStr">
        <is>
          <t>10.1007/s00787-025-02775-w</t>
        </is>
      </c>
      <c r="E171" s="114" t="inlineStr">
        <is>
          <t>Yes</t>
        </is>
      </c>
      <c r="F171" s="114" t="inlineStr">
        <is>
          <t>No</t>
        </is>
      </c>
      <c r="G171" s="114" t="inlineStr">
        <is>
          <t>closed</t>
        </is>
      </c>
      <c r="H171" s="114" t="n"/>
      <c r="I171" s="114" t="inlineStr">
        <is>
          <t>https://pubmed.ncbi.nlm.nih.gov/40495017/</t>
        </is>
      </c>
      <c r="J171" s="114" t="inlineStr">
        <is>
          <t>Yes</t>
        </is>
      </c>
      <c r="K171" s="114" t="inlineStr">
        <is>
          <t>Include</t>
        </is>
      </c>
      <c r="L171" s="115" t="inlineStr">
        <is>
          <t>PubMed/Springer research abstract with preschool DTI connectome, NBS-Predict and phenotype results. Single-center/cross-sectional evidence with no independent external validation. Diagnosis is used as the primary stage because the qualifying ASD/TD classifier is explicit; the paper also emphasizes pragmatic-language characterization.</t>
        </is>
      </c>
    </row>
    <row r="172" ht="46" customHeight="1">
      <c r="A172" s="104" t="n">
        <v>391</v>
      </c>
      <c r="B172" s="105" t="n">
        <v>2026</v>
      </c>
      <c r="C172" s="114" t="inlineStr">
        <is>
          <t>Cell death-associated genes as novel diagnostic biomarkers for autism spectrum disorder</t>
        </is>
      </c>
      <c r="D172" s="114" t="inlineStr">
        <is>
          <t>10.1007/s10495-025-02201-1</t>
        </is>
      </c>
      <c r="E172" s="114" t="inlineStr">
        <is>
          <t>Yes</t>
        </is>
      </c>
      <c r="F172" s="114" t="inlineStr">
        <is>
          <t>No</t>
        </is>
      </c>
      <c r="G172" s="114" t="inlineStr">
        <is>
          <t>closed</t>
        </is>
      </c>
      <c r="H172" s="114" t="n"/>
      <c r="I172" s="114" t="inlineStr">
        <is>
          <t>https://pubmed.ncbi.nlm.nih.gov/41518421/</t>
        </is>
      </c>
      <c r="J172" s="114" t="inlineStr">
        <is>
          <t>Yes</t>
        </is>
      </c>
      <c r="K172" s="114" t="inlineStr">
        <is>
          <t>Include</t>
        </is>
      </c>
      <c r="L172" s="115" t="inlineStr">
        <is>
          <t>PubMed detailed research abstract with six ML models, external human blood validation and local samples. External human validation is present but discrimination is moderate; mouse prefrontal-cortex validation is not counted as clinical external validation, and real-world replication remains needed.</t>
        </is>
      </c>
    </row>
    <row r="173" ht="46" customHeight="1">
      <c r="A173" s="104" t="n">
        <v>393</v>
      </c>
      <c r="B173" s="105" t="n">
        <v>2025</v>
      </c>
      <c r="C173" s="114" t="inlineStr">
        <is>
          <t>Integrating explainable AI with machine learning for reliable autism spectrum disorder diagnosis</t>
        </is>
      </c>
      <c r="D173" s="114" t="inlineStr">
        <is>
          <t>10.1007/S42454-025-00087-7</t>
        </is>
      </c>
      <c r="E173" s="114" t="inlineStr">
        <is>
          <t>Yes</t>
        </is>
      </c>
      <c r="F173" s="114" t="inlineStr">
        <is>
          <t>Yes</t>
        </is>
      </c>
      <c r="G173" s="114" t="inlineStr">
        <is>
          <t>green</t>
        </is>
      </c>
      <c r="H173" s="114" t="n"/>
      <c r="I173" s="114" t="inlineStr">
        <is>
          <t>https://www.researchgate.net/publication/397578770_Integrating_explainable_AI_with_machine_learning_for_reliable_autism_spectrum_disorder_diagnosis</t>
        </is>
      </c>
      <c r="J173" s="114" t="inlineStr">
        <is>
          <t>Yes</t>
        </is>
      </c>
      <c r="K173" s="114" t="inlineStr">
        <is>
          <t>Include</t>
        </is>
      </c>
      <c r="L173" s="115" t="inlineStr">
        <is>
          <t>Publisher/author full-text preview with dataset size, model comparison, SHAP/LIME and results. Very high reported performance is based on benchmark/combined structured screening data; no independent external cohort, site-held-out analysis or prospective clinical deployment was established in the accessible full text.</t>
        </is>
      </c>
    </row>
    <row r="174" ht="46" customHeight="1">
      <c r="A174" s="104" t="n">
        <v>395</v>
      </c>
      <c r="B174" s="105" t="n">
        <v>2025</v>
      </c>
      <c r="C174" s="114" t="inlineStr">
        <is>
          <t>Prematurity and genetic liability for autism spectrum disorder</t>
        </is>
      </c>
      <c r="D174" s="114" t="inlineStr">
        <is>
          <t>10.1186/s13073-025-01552-3</t>
        </is>
      </c>
      <c r="E174" s="114" t="inlineStr">
        <is>
          <t>Yes</t>
        </is>
      </c>
      <c r="F174" s="114" t="inlineStr">
        <is>
          <t>Yes</t>
        </is>
      </c>
      <c r="G174" s="114" t="inlineStr">
        <is>
          <t>gold</t>
        </is>
      </c>
      <c r="H174" s="114" t="inlineStr">
        <is>
          <t>cc-by</t>
        </is>
      </c>
      <c r="I174" s="114" t="inlineStr">
        <is>
          <t>https://genomemedicine.biomedcentral.com/counter/pdf/10.1186/s13073-025-01552-3</t>
        </is>
      </c>
      <c r="J174" s="114" t="inlineStr">
        <is>
          <t>Yes</t>
        </is>
      </c>
      <c r="K174" s="114" t="inlineStr">
        <is>
          <t>Include</t>
        </is>
      </c>
      <c r="L174" s="115" t="inlineStr">
        <is>
          <t>Texto abierto evaluable revisado; extracción RQ disponible.</t>
        </is>
      </c>
    </row>
    <row r="175" ht="46" customHeight="1">
      <c r="A175" s="104" t="n">
        <v>398</v>
      </c>
      <c r="B175" s="105" t="n">
        <v>2026</v>
      </c>
      <c r="C175" s="114" t="inlineStr">
        <is>
          <t>Diagnostic Classification of Autism Spectrum Disorder Using SD Maps of fMRI Data and Machine Learning</t>
        </is>
      </c>
      <c r="D175" s="114" t="inlineStr">
        <is>
          <t>10.1007/S40846-026-01044-8</t>
        </is>
      </c>
      <c r="E175" s="114" t="inlineStr">
        <is>
          <t>Yes</t>
        </is>
      </c>
      <c r="F175" s="114" t="inlineStr">
        <is>
          <t>No</t>
        </is>
      </c>
      <c r="G175" s="114" t="inlineStr">
        <is>
          <t>closed</t>
        </is>
      </c>
      <c r="H175" s="114" t="n"/>
      <c r="I175" s="114" t="inlineStr">
        <is>
          <t>https://pure.cardiffmet.ac.uk/en/publications/diagnostic-classification-of-autism-spectrum-disorder-using-sd-ma/</t>
        </is>
      </c>
      <c r="J175" s="114" t="inlineStr">
        <is>
          <t>Yes</t>
        </is>
      </c>
      <c r="K175" s="114" t="inlineStr">
        <is>
          <t>Include</t>
        </is>
      </c>
      <c r="L175" s="115" t="inlineStr">
        <is>
          <t>Institutional/publisher research record with ABIDE-I/II rs-fMRI, feature extraction and nested cross-validation. Nested cross-validation is methodologically stronger than a simple split but does not establish an independent/site-held-out external validation. Feature-contribution analysis was coded as partial interpretability, not strict XAI.</t>
        </is>
      </c>
    </row>
    <row r="176" ht="46" customHeight="1">
      <c r="A176" s="104" t="n">
        <v>400</v>
      </c>
      <c r="B176" s="105" t="n">
        <v>2026</v>
      </c>
      <c r="C176" s="114" t="inlineStr">
        <is>
          <t>Mitochondrial Gene Signature Reveals Novel Diagnostic Biomarkers for Autism Spectrum Disorder</t>
        </is>
      </c>
      <c r="D176" s="114" t="inlineStr">
        <is>
          <t>10.1007/s12035-026-05911-y</t>
        </is>
      </c>
      <c r="E176" s="114" t="inlineStr">
        <is>
          <t>Yes</t>
        </is>
      </c>
      <c r="F176" s="114" t="inlineStr">
        <is>
          <t>No</t>
        </is>
      </c>
      <c r="G176" s="114" t="inlineStr">
        <is>
          <t>closed</t>
        </is>
      </c>
      <c r="H176" s="114" t="n"/>
      <c r="I176" s="114" t="inlineStr">
        <is>
          <t>https://pubmed.ncbi.nlm.nih.gov/42098401/</t>
        </is>
      </c>
      <c r="J176" s="114" t="inlineStr">
        <is>
          <t>Yes</t>
        </is>
      </c>
      <c r="K176" s="114" t="inlineStr">
        <is>
          <t>Include</t>
        </is>
      </c>
      <c r="L176" s="115" t="inlineStr">
        <is>
          <t>Contenido primario accesible suficiente para adjudicación y codificación RQ; no implica que se haya adquirido una copia editorial cerrada. Requiere verificación independiente.</t>
        </is>
      </c>
    </row>
    <row r="177" ht="46" customHeight="1">
      <c r="A177" s="104" t="n">
        <v>406</v>
      </c>
      <c r="B177" s="105" t="n">
        <v>2026</v>
      </c>
      <c r="C177" s="114" t="inlineStr">
        <is>
          <t>NeuroCypher ASD: Machine Learning with Knowledge Graph-Based Representation for ASD Screening in Toddlers</t>
        </is>
      </c>
      <c r="D177" s="114" t="inlineStr">
        <is>
          <t>10.1007/S41666-026-00243-X</t>
        </is>
      </c>
      <c r="E177" s="114" t="inlineStr">
        <is>
          <t>Yes</t>
        </is>
      </c>
      <c r="F177" s="114" t="inlineStr">
        <is>
          <t>Yes</t>
        </is>
      </c>
      <c r="G177" s="114" t="inlineStr">
        <is>
          <t>hybrid</t>
        </is>
      </c>
      <c r="H177" s="114" t="inlineStr">
        <is>
          <t>cc-by</t>
        </is>
      </c>
      <c r="I177" s="114" t="inlineStr">
        <is>
          <t>https://link.springer.com/content/pdf/10.1007/s41666-026-00243-x.pdf</t>
        </is>
      </c>
      <c r="J177" s="114" t="inlineStr">
        <is>
          <t>Yes</t>
        </is>
      </c>
      <c r="K177" s="114" t="inlineStr">
        <is>
          <t>Include</t>
        </is>
      </c>
      <c r="L177" s="115" t="inlineStr">
        <is>
          <t>Texto abierto evaluable revisado; extracción RQ disponible.</t>
        </is>
      </c>
    </row>
    <row r="178" ht="46" customHeight="1">
      <c r="A178" s="104" t="n">
        <v>409</v>
      </c>
      <c r="B178" s="105" t="n">
        <v>2025</v>
      </c>
      <c r="C178" s="114" t="inlineStr">
        <is>
          <t>Assessing the Efficacy of Deep Learning Algorithms for Behavioral and Neurological Markers in Autism Diagnosis in Children</t>
        </is>
      </c>
      <c r="D178" s="114" t="inlineStr">
        <is>
          <t>10.1007/978-981-96-6297-5_20</t>
        </is>
      </c>
      <c r="E178" s="114" t="inlineStr">
        <is>
          <t>Yes</t>
        </is>
      </c>
      <c r="F178" s="114" t="inlineStr">
        <is>
          <t>No</t>
        </is>
      </c>
      <c r="G178" s="114" t="inlineStr">
        <is>
          <t>unknown</t>
        </is>
      </c>
      <c r="H178" s="114" t="n"/>
      <c r="I178" s="114" t="inlineStr">
        <is>
          <t>https://link.springer.com/book/10.1007/978-981-96-6297-5?page=2</t>
        </is>
      </c>
      <c r="J178" s="114" t="inlineStr">
        <is>
          <t>Yes</t>
        </is>
      </c>
      <c r="K178" s="114" t="inlineStr">
        <is>
          <t>Exclude</t>
        </is>
      </c>
      <c r="L178" s="115" t="inlineStr">
        <is>
          <t>Contenido primario/editorial accesible suficiente para resolver exclusión; requiere verificación independiente.</t>
        </is>
      </c>
    </row>
    <row r="179" ht="46" customHeight="1">
      <c r="A179" s="104" t="n">
        <v>410</v>
      </c>
      <c r="B179" s="105" t="n">
        <v>2026</v>
      </c>
      <c r="C179" s="114" t="inlineStr">
        <is>
          <t>Robust deep learning pipeline to improve access to autism triage and diagnosis</t>
        </is>
      </c>
      <c r="D179" s="114" t="inlineStr">
        <is>
          <t>10.1007/S44163-026-01299-9</t>
        </is>
      </c>
      <c r="E179" s="114" t="inlineStr">
        <is>
          <t>Yes</t>
        </is>
      </c>
      <c r="F179" s="114" t="inlineStr">
        <is>
          <t>Yes</t>
        </is>
      </c>
      <c r="G179" s="114" t="inlineStr">
        <is>
          <t>gold</t>
        </is>
      </c>
      <c r="H179" s="114" t="inlineStr">
        <is>
          <t>cc-by-nc-nd</t>
        </is>
      </c>
      <c r="I179" s="114" t="inlineStr">
        <is>
          <t>https://doi.org/10.1007/s44163-026-01299-9</t>
        </is>
      </c>
      <c r="J179" s="114" t="inlineStr">
        <is>
          <t>Yes</t>
        </is>
      </c>
      <c r="K179" s="114" t="inlineStr">
        <is>
          <t>Include</t>
        </is>
      </c>
      <c r="L179" s="115" t="inlineStr">
        <is>
          <t>Texto abierto evaluable revisado; extracción RQ disponible.</t>
        </is>
      </c>
    </row>
    <row r="180" ht="46" customHeight="1">
      <c r="A180" s="104" t="n">
        <v>411</v>
      </c>
      <c r="B180" s="105" t="n">
        <v>2025</v>
      </c>
      <c r="C180" s="114" t="inlineStr">
        <is>
          <t>Blood-based DNA methylation markers for autism spectrum disorder identification using machine learning</t>
        </is>
      </c>
      <c r="D180" s="114" t="inlineStr">
        <is>
          <t>10.1080/17501911.2025.2557186</t>
        </is>
      </c>
      <c r="E180" s="114" t="inlineStr">
        <is>
          <t>Yes</t>
        </is>
      </c>
      <c r="F180" s="114" t="inlineStr">
        <is>
          <t>No</t>
        </is>
      </c>
      <c r="G180" s="114" t="inlineStr">
        <is>
          <t>closed</t>
        </is>
      </c>
      <c r="H180" s="114" t="n"/>
      <c r="I180" s="114" t="inlineStr">
        <is>
          <t>https://pubmed.ncbi.nlm.nih.gov/40923924/</t>
        </is>
      </c>
      <c r="J180" s="114" t="inlineStr">
        <is>
          <t>Yes</t>
        </is>
      </c>
      <c r="K180" s="114" t="inlineStr">
        <is>
          <t>Include</t>
        </is>
      </c>
      <c r="L180" s="115" t="inlineStr">
        <is>
          <t>Contenido primario accesible suficiente para adjudicación y codificación RQ; no implica que se haya adquirido una copia editorial cerrada. Requiere verificación independiente.</t>
        </is>
      </c>
    </row>
    <row r="181" ht="46" customHeight="1">
      <c r="A181" s="104" t="n">
        <v>412</v>
      </c>
      <c r="B181" s="105" t="n">
        <v>2026</v>
      </c>
      <c r="C181" s="114" t="inlineStr">
        <is>
          <t>Federated Transformer-Based Deep Learning Framework for Secure and Early Autism Diagnosis</t>
        </is>
      </c>
      <c r="D181" s="114" t="inlineStr">
        <is>
          <t>10.1007/S42979-026-04806-Y</t>
        </is>
      </c>
      <c r="E181" s="114" t="inlineStr">
        <is>
          <t>Yes</t>
        </is>
      </c>
      <c r="F181" s="114" t="inlineStr">
        <is>
          <t>No</t>
        </is>
      </c>
      <c r="G181" s="114" t="inlineStr">
        <is>
          <t>closed</t>
        </is>
      </c>
      <c r="H181" s="114" t="n"/>
      <c r="I181" s="114" t="inlineStr">
        <is>
          <t>https://doi.org/10.1007/S42979-026-04806-Y</t>
        </is>
      </c>
      <c r="J181" s="114" t="inlineStr">
        <is>
          <t>Yes</t>
        </is>
      </c>
      <c r="K181" s="114" t="inlineStr">
        <is>
          <t>Include</t>
        </is>
      </c>
      <c r="L181" s="115" t="inlineStr">
        <is>
          <t>Contenido primario accesible suficiente para adjudicación y codificación RQ; no implica que se haya adquirido una copia editorial cerrada. Requiere verificación independiente.</t>
        </is>
      </c>
    </row>
    <row r="182" ht="46" customHeight="1">
      <c r="A182" s="104" t="n">
        <v>415</v>
      </c>
      <c r="B182" s="105" t="n">
        <v>2025</v>
      </c>
      <c r="C182" s="114" t="inlineStr">
        <is>
          <t>Artificial intelligence-based diagnostic model for autism spectrum disorder using blood biomarkers</t>
        </is>
      </c>
      <c r="D182" s="114" t="inlineStr">
        <is>
          <t>10.1007/S00521-025-11553-3</t>
        </is>
      </c>
      <c r="E182" s="114" t="inlineStr">
        <is>
          <t>Yes</t>
        </is>
      </c>
      <c r="F182" s="114" t="inlineStr">
        <is>
          <t>No</t>
        </is>
      </c>
      <c r="G182" s="114" t="inlineStr">
        <is>
          <t>closed</t>
        </is>
      </c>
      <c r="H182" s="114" t="n"/>
      <c r="I182" s="114" t="inlineStr">
        <is>
          <t>https://link.springer.com/article/10.1007/s00521-025-11553-3</t>
        </is>
      </c>
      <c r="J182" s="114" t="inlineStr">
        <is>
          <t>Yes</t>
        </is>
      </c>
      <c r="K182" s="114" t="inlineStr">
        <is>
          <t>Include</t>
        </is>
      </c>
      <c r="L182" s="115" t="inlineStr">
        <is>
          <t>Contenido primario accesible suficiente para adjudicación y codificación RQ; no implica que se haya adquirido una copia editorial cerrada. Requiere verificación independiente.</t>
        </is>
      </c>
    </row>
    <row r="183" ht="46" customHeight="1">
      <c r="A183" s="104" t="n">
        <v>416</v>
      </c>
      <c r="B183" s="105" t="n">
        <v>2026</v>
      </c>
      <c r="C183" s="114" t="inlineStr">
        <is>
          <t>An explainable deep learning framework for screening level autism severity using behavioural data</t>
        </is>
      </c>
      <c r="D183" s="114" t="inlineStr">
        <is>
          <t>10.1007/S42452-026-08352-3</t>
        </is>
      </c>
      <c r="E183" s="114" t="inlineStr">
        <is>
          <t>Yes</t>
        </is>
      </c>
      <c r="F183" s="114" t="inlineStr">
        <is>
          <t>Yes</t>
        </is>
      </c>
      <c r="G183" s="114" t="inlineStr">
        <is>
          <t>diamond</t>
        </is>
      </c>
      <c r="H183" s="114" t="inlineStr">
        <is>
          <t>cc-by</t>
        </is>
      </c>
      <c r="I183" s="114" t="inlineStr">
        <is>
          <t>https://doi.org/10.1007/S42452-026-08352-3</t>
        </is>
      </c>
      <c r="J183" s="114" t="inlineStr">
        <is>
          <t>Yes</t>
        </is>
      </c>
      <c r="K183" s="114" t="inlineStr">
        <is>
          <t>Include</t>
        </is>
      </c>
      <c r="L183" s="115" t="inlineStr">
        <is>
          <t>Contenido primario accesible suficiente para adjudicación y codificación RQ; no implica que se haya adquirido una copia editorial cerrada. Requiere verificación independiente.</t>
        </is>
      </c>
    </row>
    <row r="184" ht="46" customHeight="1">
      <c r="A184" s="104" t="n">
        <v>417</v>
      </c>
      <c r="B184" s="105" t="n">
        <v>2025</v>
      </c>
      <c r="C184" s="114" t="inlineStr">
        <is>
          <t>Perivascular Space Burden in Children With Autism Spectrum Disorder Correlates With Neurodevelopmental Severity</t>
        </is>
      </c>
      <c r="D184" s="114" t="inlineStr">
        <is>
          <t>10.1002/jmri.70023</t>
        </is>
      </c>
      <c r="E184" s="114" t="inlineStr">
        <is>
          <t>Yes</t>
        </is>
      </c>
      <c r="F184" s="114" t="inlineStr">
        <is>
          <t>Yes</t>
        </is>
      </c>
      <c r="G184" s="114" t="inlineStr">
        <is>
          <t>hybrid</t>
        </is>
      </c>
      <c r="H184" s="114" t="inlineStr">
        <is>
          <t>cc-by-nc</t>
        </is>
      </c>
      <c r="I184" s="114" t="inlineStr">
        <is>
          <t>https://onlinelibrary.wiley.com/doi/pdfdirect/10.1002/jmri.70023</t>
        </is>
      </c>
      <c r="J184" s="114" t="inlineStr">
        <is>
          <t>Yes</t>
        </is>
      </c>
      <c r="K184" s="114" t="inlineStr">
        <is>
          <t>Include</t>
        </is>
      </c>
      <c r="L184" s="115" t="inlineStr">
        <is>
          <t>Texto abierto evaluable revisado; extracción RQ disponible.</t>
        </is>
      </c>
    </row>
    <row r="185" ht="46" customHeight="1">
      <c r="A185" s="104" t="n">
        <v>420</v>
      </c>
      <c r="B185" s="105" t="n">
        <v>2025</v>
      </c>
      <c r="C185" s="114" t="inlineStr">
        <is>
          <t>Two-tier nature inspired optimization-driven ensemble of deep learning models for effective autism spectrum disorder diagnosis in disabled persons</t>
        </is>
      </c>
      <c r="D185" s="114" t="inlineStr">
        <is>
          <t>10.1038/S41598-025-93802-Y</t>
        </is>
      </c>
      <c r="E185" s="114" t="inlineStr">
        <is>
          <t>Yes</t>
        </is>
      </c>
      <c r="F185" s="114" t="inlineStr">
        <is>
          <t>Yes</t>
        </is>
      </c>
      <c r="G185" s="114" t="inlineStr">
        <is>
          <t>gold</t>
        </is>
      </c>
      <c r="H185" s="114" t="inlineStr">
        <is>
          <t>cc-by-nc-nd</t>
        </is>
      </c>
      <c r="I185" s="114" t="inlineStr">
        <is>
          <t>https://doi.org/10.1038/s41598-025-93802-y</t>
        </is>
      </c>
      <c r="J185" s="114" t="inlineStr">
        <is>
          <t>Yes</t>
        </is>
      </c>
      <c r="K185" s="114" t="inlineStr">
        <is>
          <t>Include</t>
        </is>
      </c>
      <c r="L185" s="115" t="inlineStr">
        <is>
          <t>Texto abierto evaluable revisado; extracción RQ disponible.</t>
        </is>
      </c>
    </row>
    <row r="186" ht="46" customHeight="1">
      <c r="A186" s="104" t="n">
        <v>421</v>
      </c>
      <c r="B186" s="105" t="n">
        <v>2026</v>
      </c>
      <c r="C186" s="114" t="inlineStr">
        <is>
          <t>Edge-Based Robot-Assisted Hand Gesture Recognition for Autism Intervention Using Hybrid Keyframe Selection and Contrastive Learning</t>
        </is>
      </c>
      <c r="D186" s="114" t="inlineStr">
        <is>
          <t>10.1109/TMRB.2026.3680976</t>
        </is>
      </c>
      <c r="E186" s="114" t="inlineStr">
        <is>
          <t>Yes</t>
        </is>
      </c>
      <c r="F186" s="114" t="inlineStr">
        <is>
          <t>No</t>
        </is>
      </c>
      <c r="G186" s="114" t="inlineStr">
        <is>
          <t>closed</t>
        </is>
      </c>
      <c r="H186" s="114" t="n"/>
      <c r="I186" s="114" t="inlineStr">
        <is>
          <t>https://doi.org/10.1109/TMRB.2026.3680976</t>
        </is>
      </c>
      <c r="J186" s="114" t="inlineStr">
        <is>
          <t>Yes</t>
        </is>
      </c>
      <c r="K186" s="114" t="inlineStr">
        <is>
          <t>Include</t>
        </is>
      </c>
      <c r="L186" s="115" t="inlineStr">
        <is>
          <t>Contenido primario accesible suficiente para adjudicación y codificación RQ; no implica que se haya adquirido una copia editorial cerrada. Requiere verificación independiente.</t>
        </is>
      </c>
    </row>
    <row r="187" ht="46" customHeight="1">
      <c r="A187" s="104" t="n">
        <v>422</v>
      </c>
      <c r="B187" s="105" t="n">
        <v>2026</v>
      </c>
      <c r="C187" s="114" t="inlineStr">
        <is>
          <t>MIND-TEA: An Adaptive Multi-Agent Framework for Multimodal Autism Diagnosis</t>
        </is>
      </c>
      <c r="D187" s="114" t="inlineStr">
        <is>
          <t>10.1109/ACCESS.2026.3688987</t>
        </is>
      </c>
      <c r="E187" s="114" t="inlineStr">
        <is>
          <t>Yes</t>
        </is>
      </c>
      <c r="F187" s="114" t="inlineStr">
        <is>
          <t>Yes</t>
        </is>
      </c>
      <c r="G187" s="114" t="inlineStr">
        <is>
          <t>gold</t>
        </is>
      </c>
      <c r="H187" s="114" t="inlineStr">
        <is>
          <t>cc-by</t>
        </is>
      </c>
      <c r="I187" s="114" t="inlineStr">
        <is>
          <t>https://doi.org/10.1109/access.2026.3688987</t>
        </is>
      </c>
      <c r="J187" s="114" t="inlineStr">
        <is>
          <t>Yes</t>
        </is>
      </c>
      <c r="K187" s="114" t="inlineStr">
        <is>
          <t>Include</t>
        </is>
      </c>
      <c r="L187" s="115" t="inlineStr">
        <is>
          <t>Texto abierto evaluable revisado; extracción RQ disponible.</t>
        </is>
      </c>
    </row>
    <row r="188" ht="46" customHeight="1">
      <c r="A188" s="104" t="n">
        <v>423</v>
      </c>
      <c r="B188" s="105" t="n">
        <v>2026</v>
      </c>
      <c r="C188" s="114" t="inlineStr">
        <is>
          <t>Toward a Smartwatch-Based System for Automated Social Interaction Monitoring in Autism</t>
        </is>
      </c>
      <c r="D188" s="114" t="inlineStr">
        <is>
          <t>10.1109/ACCESS.2026.3674057</t>
        </is>
      </c>
      <c r="E188" s="114" t="inlineStr">
        <is>
          <t>Yes</t>
        </is>
      </c>
      <c r="F188" s="114" t="inlineStr">
        <is>
          <t>Yes</t>
        </is>
      </c>
      <c r="G188" s="114" t="inlineStr">
        <is>
          <t>gold</t>
        </is>
      </c>
      <c r="H188" s="114" t="n"/>
      <c r="I188" s="114" t="inlineStr">
        <is>
          <t>https://doi.org/10.1109/ACCESS.2026.3674057</t>
        </is>
      </c>
      <c r="J188" s="114" t="inlineStr">
        <is>
          <t>Yes</t>
        </is>
      </c>
      <c r="K188" s="114" t="inlineStr">
        <is>
          <t>Include</t>
        </is>
      </c>
      <c r="L188" s="115" t="inlineStr">
        <is>
          <t>Contenido primario accesible suficiente para adjudicación y codificación RQ; no implica que se haya adquirido una copia editorial cerrada. Requiere verificación independiente.</t>
        </is>
      </c>
    </row>
    <row r="189" ht="46" customHeight="1">
      <c r="A189" s="104" t="n">
        <v>424</v>
      </c>
      <c r="B189" s="105" t="n">
        <v>2025</v>
      </c>
      <c r="C189" s="114" t="inlineStr">
        <is>
          <t>Interpretable Autism Screening via Object-Based Analysis of Child-Drawn Sketches</t>
        </is>
      </c>
      <c r="D189" s="114" t="inlineStr">
        <is>
          <t>10.1109/ACCESS.2025.3642950</t>
        </is>
      </c>
      <c r="E189" s="114" t="inlineStr">
        <is>
          <t>Yes</t>
        </is>
      </c>
      <c r="F189" s="114" t="inlineStr">
        <is>
          <t>Yes</t>
        </is>
      </c>
      <c r="G189" s="114" t="inlineStr">
        <is>
          <t>gold</t>
        </is>
      </c>
      <c r="H189" s="114" t="n"/>
      <c r="I189" s="114" t="inlineStr">
        <is>
          <t>https://doi.org/10.1109/access.2025.3642950</t>
        </is>
      </c>
      <c r="J189" s="114" t="inlineStr">
        <is>
          <t>Yes</t>
        </is>
      </c>
      <c r="K189" s="114" t="inlineStr">
        <is>
          <t>Include</t>
        </is>
      </c>
      <c r="L189" s="115" t="inlineStr">
        <is>
          <t>Texto abierto evaluable revisado; extracción RQ disponible.</t>
        </is>
      </c>
    </row>
    <row r="190" ht="46" customHeight="1">
      <c r="A190" s="104" t="n">
        <v>425</v>
      </c>
      <c r="B190" s="105" t="n">
        <v>2025</v>
      </c>
      <c r="C190" s="114" t="inlineStr">
        <is>
          <t>Bridging Deep Learning and Quantum Computing for EEG-Driven P300 Targeted ASD Response Detection</t>
        </is>
      </c>
      <c r="D190" s="114" t="inlineStr">
        <is>
          <t>10.1109/ACCESS.2025.3646589</t>
        </is>
      </c>
      <c r="E190" s="114" t="inlineStr">
        <is>
          <t>Yes</t>
        </is>
      </c>
      <c r="F190" s="114" t="inlineStr">
        <is>
          <t>Yes</t>
        </is>
      </c>
      <c r="G190" s="114" t="inlineStr">
        <is>
          <t>gold</t>
        </is>
      </c>
      <c r="H190" s="114" t="inlineStr">
        <is>
          <t>cc-by</t>
        </is>
      </c>
      <c r="I190" s="114" t="inlineStr">
        <is>
          <t>https://doi.org/10.1109/access.2025.3646589</t>
        </is>
      </c>
      <c r="J190" s="114" t="inlineStr">
        <is>
          <t>Yes</t>
        </is>
      </c>
      <c r="K190" s="114" t="inlineStr">
        <is>
          <t>Include</t>
        </is>
      </c>
      <c r="L190" s="115" t="inlineStr">
        <is>
          <t>Texto abierto evaluable revisado; extracción RQ disponible.</t>
        </is>
      </c>
    </row>
    <row r="191" ht="46" customHeight="1">
      <c r="A191" s="104" t="n">
        <v>427</v>
      </c>
      <c r="B191" s="105" t="n">
        <v>2026</v>
      </c>
      <c r="C191" s="114" t="inlineStr">
        <is>
          <t>A Hybrid Multi-Branch Deep Learning Model for Autism Spectrum Disorder Detection Using Spatiotemporal Gait Analysis</t>
        </is>
      </c>
      <c r="D191" s="114" t="inlineStr">
        <is>
          <t>10.1109/ACCESS.2026.3704046</t>
        </is>
      </c>
      <c r="E191" s="114" t="inlineStr">
        <is>
          <t>Yes</t>
        </is>
      </c>
      <c r="F191" s="114" t="inlineStr">
        <is>
          <t>Yes</t>
        </is>
      </c>
      <c r="G191" s="114" t="inlineStr">
        <is>
          <t>gold</t>
        </is>
      </c>
      <c r="H191" s="114" t="inlineStr">
        <is>
          <t>cc-by</t>
        </is>
      </c>
      <c r="I191" s="114" t="inlineStr">
        <is>
          <t>https://doi.org/10.1109/access.2026.3704046</t>
        </is>
      </c>
      <c r="J191" s="114" t="inlineStr">
        <is>
          <t>Yes</t>
        </is>
      </c>
      <c r="K191" s="114" t="inlineStr">
        <is>
          <t>Include</t>
        </is>
      </c>
      <c r="L191" s="115" t="inlineStr">
        <is>
          <t>Texto abierto evaluable revisado; extracción RQ disponible.</t>
        </is>
      </c>
    </row>
    <row r="192" ht="46" customHeight="1">
      <c r="A192" s="104" t="n">
        <v>428</v>
      </c>
      <c r="B192" s="105" t="n">
        <v>2026</v>
      </c>
      <c r="C192" s="114" t="inlineStr">
        <is>
          <t>Autism Action Dataset (AAD): A Comprehensive Video Benchmark for ASD Behavior Recognition Using Deep Learning</t>
        </is>
      </c>
      <c r="D192" s="114" t="inlineStr">
        <is>
          <t>10.1109/ACCESS.2026.3686583</t>
        </is>
      </c>
      <c r="E192" s="114" t="inlineStr">
        <is>
          <t>Yes</t>
        </is>
      </c>
      <c r="F192" s="114" t="inlineStr">
        <is>
          <t>Yes</t>
        </is>
      </c>
      <c r="G192" s="114" t="inlineStr">
        <is>
          <t>gold</t>
        </is>
      </c>
      <c r="H192" s="114" t="inlineStr">
        <is>
          <t>cc-by</t>
        </is>
      </c>
      <c r="I192" s="114" t="inlineStr">
        <is>
          <t>https://doi.org/10.1109/access.2026.3686583</t>
        </is>
      </c>
      <c r="J192" s="114" t="inlineStr">
        <is>
          <t>Yes</t>
        </is>
      </c>
      <c r="K192" s="114" t="inlineStr">
        <is>
          <t>Include</t>
        </is>
      </c>
      <c r="L192" s="115" t="inlineStr">
        <is>
          <t>Texto abierto evaluable revisado; extracción RQ disponible.</t>
        </is>
      </c>
    </row>
    <row r="193" ht="46" customHeight="1">
      <c r="A193" s="107" t="n">
        <v>429</v>
      </c>
      <c r="B193" s="108" t="n">
        <v>2026</v>
      </c>
      <c r="C193" s="116" t="inlineStr">
        <is>
          <t>A Data-Driven Approach for Autism Spectrum Disorder Screening</t>
        </is>
      </c>
      <c r="D193" s="116" t="inlineStr">
        <is>
          <t>10.1109/ACCESS.2026.3650856</t>
        </is>
      </c>
      <c r="E193" s="116" t="inlineStr">
        <is>
          <t>Yes</t>
        </is>
      </c>
      <c r="F193" s="116" t="inlineStr">
        <is>
          <t>Yes</t>
        </is>
      </c>
      <c r="G193" s="116" t="inlineStr">
        <is>
          <t>gold</t>
        </is>
      </c>
      <c r="H193" s="116" t="inlineStr">
        <is>
          <t>cc-by</t>
        </is>
      </c>
      <c r="I193" s="116" t="inlineStr">
        <is>
          <t>https://doi.org/10.1109/access.2026.3650856</t>
        </is>
      </c>
      <c r="J193" s="116" t="inlineStr">
        <is>
          <t>Yes</t>
        </is>
      </c>
      <c r="K193" s="116" t="inlineStr">
        <is>
          <t>Include</t>
        </is>
      </c>
      <c r="L193" s="117" t="inlineStr">
        <is>
          <t>Texto abierto evaluable revisado; extracción RQ disponible.</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W179"/>
  <sheetViews>
    <sheetView showGridLines="0" workbookViewId="0">
      <selection activeCell="A1" sqref="A1"/>
    </sheetView>
  </sheetViews>
  <sheetFormatPr baseColWidth="8" defaultRowHeight="15"/>
  <cols>
    <col width="48" customWidth="1" min="3" max="3"/>
    <col width="28" customWidth="1" min="6" max="6"/>
    <col width="28" customWidth="1" min="7" max="7"/>
    <col width="28" customWidth="1" min="8" max="8"/>
    <col width="28" customWidth="1" min="9" max="9"/>
    <col width="28" customWidth="1" min="10" max="10"/>
    <col width="28" customWidth="1" min="11" max="11"/>
    <col width="28" customWidth="1" min="12" max="12"/>
    <col width="34" customWidth="1" min="20" max="20"/>
    <col width="34" customWidth="1" min="21" max="21"/>
    <col width="34" customWidth="1" min="22" max="22"/>
  </cols>
  <sheetData>
    <row r="1" ht="34" customHeight="1">
      <c r="A1" s="101" t="inlineStr">
        <is>
          <t>bib_index</t>
        </is>
      </c>
      <c r="B1" s="102" t="inlineStr">
        <is>
          <t>DOI</t>
        </is>
      </c>
      <c r="C1" s="102" t="inlineStr">
        <is>
          <t>título</t>
        </is>
      </c>
      <c r="D1" s="102" t="inlineStr">
        <is>
          <t>full_text_decision</t>
        </is>
      </c>
      <c r="E1" s="102" t="inlineStr">
        <is>
          <t>integrity_status</t>
        </is>
      </c>
      <c r="F1" s="102" t="inlineStr">
        <is>
          <t>data_source_primary</t>
        </is>
      </c>
      <c r="G1" s="102" t="inlineStr">
        <is>
          <t>ai_type</t>
        </is>
      </c>
      <c r="H1" s="102" t="inlineStr">
        <is>
          <t>ai_algorithm_main</t>
        </is>
      </c>
      <c r="I1" s="102" t="inlineStr">
        <is>
          <t>ai_task_type</t>
        </is>
      </c>
      <c r="J1" s="102" t="inlineStr">
        <is>
          <t>stage_primary</t>
        </is>
      </c>
      <c r="K1" s="102" t="inlineStr">
        <is>
          <t>rq2_integration_status</t>
        </is>
      </c>
      <c r="L1" s="102" t="inlineStr">
        <is>
          <t>rq2_role</t>
        </is>
      </c>
      <c r="M1" s="102" t="inlineStr">
        <is>
          <t>q3_external_validation</t>
        </is>
      </c>
      <c r="N1" s="102" t="inlineStr">
        <is>
          <t>q3_multisite_dataset</t>
        </is>
      </c>
      <c r="O1" s="102" t="inlineStr">
        <is>
          <t>q3_cross_site_robustness</t>
        </is>
      </c>
      <c r="P1" s="102" t="inlineStr">
        <is>
          <t>q3_prospective_evaluation</t>
        </is>
      </c>
      <c r="Q1" s="102" t="inlineStr">
        <is>
          <t>q3_xai_strict</t>
        </is>
      </c>
      <c r="R1" s="102" t="inlineStr">
        <is>
          <t>q3_xai_partial</t>
        </is>
      </c>
      <c r="S1" s="102" t="inlineStr">
        <is>
          <t>q3_multisource_data</t>
        </is>
      </c>
      <c r="T1" s="102" t="inlineStr">
        <is>
          <t>source_url</t>
        </is>
      </c>
      <c r="U1" s="102" t="inlineStr">
        <is>
          <t>evidence_summary</t>
        </is>
      </c>
      <c r="V1" s="102" t="inlineStr">
        <is>
          <t>reviewer</t>
        </is>
      </c>
      <c r="W1" s="103" t="inlineStr">
        <is>
          <t>decision_date</t>
        </is>
      </c>
    </row>
    <row r="2" ht="55" customHeight="1">
      <c r="A2" s="104" t="n">
        <v>12</v>
      </c>
      <c r="B2" s="105" t="inlineStr">
        <is>
          <t>10.2196/80733</t>
        </is>
      </c>
      <c r="C2" s="114" t="inlineStr">
        <is>
          <t>Integration of an Artificial Intelligence–Based Autism Diagnostic Device into the ECHO Autism Primary Care Workflow: Prospective Observational Study</t>
        </is>
      </c>
      <c r="D2" s="114" t="inlineStr">
        <is>
          <t>Include</t>
        </is>
      </c>
      <c r="E2" s="114" t="n"/>
      <c r="F2" s="114" t="inlineStr">
        <is>
          <t>Multimodal</t>
        </is>
      </c>
      <c r="G2" s="114" t="inlineStr">
        <is>
          <t>Machine Learning</t>
        </is>
      </c>
      <c r="H2" s="114" t="inlineStr">
        <is>
          <t>Canvas Dx proprietary machine-learning device</t>
        </is>
      </c>
      <c r="I2" s="114" t="inlineStr">
        <is>
          <t>Diagnostic prediction / rule-out</t>
        </is>
      </c>
      <c r="J2" s="114" t="inlineStr">
        <is>
          <t>Diagnosis</t>
        </is>
      </c>
      <c r="K2" s="114" t="inlineStr">
        <is>
          <t>Confirmed in workflow</t>
        </is>
      </c>
      <c r="L2" s="114" t="inlineStr">
        <is>
          <t>AI diagnostic device embedded in primary-care evaluation</t>
        </is>
      </c>
      <c r="M2" s="114" t="n">
        <v>0</v>
      </c>
      <c r="N2" s="114" t="n">
        <v>0</v>
      </c>
      <c r="O2" s="114" t="n">
        <v>0</v>
      </c>
      <c r="P2" s="114" t="n">
        <v>1</v>
      </c>
      <c r="Q2" s="114" t="n">
        <v>0</v>
      </c>
      <c r="R2" s="114" t="n">
        <v>0</v>
      </c>
      <c r="S2" s="114" t="n">
        <v>1</v>
      </c>
      <c r="T2" s="114" t="inlineStr">
        <is>
          <t>https://doi.org/10.2196/80733</t>
        </is>
      </c>
      <c r="U2" s="114" t="inlineStr">
        <is>
          <t xml:space="preserve">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t>
        </is>
      </c>
      <c r="V2" s="114" t="inlineStr">
        <is>
          <t>Revisión asistida por IA (un revisor; requiere verificación independiente)</t>
        </is>
      </c>
      <c r="W2" s="141" t="n">
        <v>46269</v>
      </c>
    </row>
    <row r="3" ht="55" customHeight="1">
      <c r="A3" s="104" t="n">
        <v>13</v>
      </c>
      <c r="B3" s="105" t="inlineStr">
        <is>
          <t>10.1016/j.csbj.2025.09.006</t>
        </is>
      </c>
      <c r="C3" s="114" t="inlineStr">
        <is>
          <t>In-silico assessment of dynamic symbiotic microbial interactions in a reduced microbiota related to the autism spectrum disorder symptoms</t>
        </is>
      </c>
      <c r="D3" s="114" t="inlineStr">
        <is>
          <t>Include</t>
        </is>
      </c>
      <c r="E3" s="114" t="n"/>
      <c r="F3" s="114" t="inlineStr">
        <is>
          <t>Biological/omics</t>
        </is>
      </c>
      <c r="G3" s="114" t="inlineStr">
        <is>
          <t>Hybrid</t>
        </is>
      </c>
      <c r="H3" s="114" t="inlineStr">
        <is>
          <t>Constraint-based microbiome simulation + prior ML classifiers</t>
        </is>
      </c>
      <c r="I3" s="114" t="inlineStr">
        <is>
          <t>Mechanistic interpretation / biomarker characterization</t>
        </is>
      </c>
      <c r="J3" s="114" t="inlineStr">
        <is>
          <t>Not specified</t>
        </is>
      </c>
      <c r="K3" s="114" t="inlineStr">
        <is>
          <t>Research only</t>
        </is>
      </c>
      <c r="L3" s="114" t="inlineStr">
        <is>
          <t>No evaluated clinical workflow</t>
        </is>
      </c>
      <c r="M3" s="114" t="n">
        <v>0</v>
      </c>
      <c r="N3" s="114" t="n">
        <v>0</v>
      </c>
      <c r="O3" s="114" t="n">
        <v>0</v>
      </c>
      <c r="P3" s="114" t="n">
        <v>0</v>
      </c>
      <c r="Q3" s="114" t="n">
        <v>0</v>
      </c>
      <c r="R3" s="114" t="n">
        <v>1</v>
      </c>
      <c r="S3" s="114" t="n">
        <v>0</v>
      </c>
      <c r="T3" s="114" t="inlineStr">
        <is>
          <t>https://doi.org/10.1016/j.csbj.2025.09.006</t>
        </is>
      </c>
      <c r="U3" s="11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t>
        </is>
      </c>
      <c r="V3" s="114" t="inlineStr">
        <is>
          <t>Revisión asistida por IA (un revisor; requiere verificación independiente)</t>
        </is>
      </c>
      <c r="W3" s="141" t="n">
        <v>46269</v>
      </c>
    </row>
    <row r="4" ht="55" customHeight="1">
      <c r="A4" s="104" t="n">
        <v>35</v>
      </c>
      <c r="B4" s="105" t="inlineStr">
        <is>
          <t>10.2196/73440</t>
        </is>
      </c>
      <c r="C4" s="114" t="inlineStr">
        <is>
          <t>Deep Learning Approaches for Classifying Children With and Without Autism Spectrum Disorder Using Inertial Measurement Unit Hand Tracking Data: Comparative Study</t>
        </is>
      </c>
      <c r="D4" s="114" t="inlineStr">
        <is>
          <t>Include</t>
        </is>
      </c>
      <c r="E4" s="114" t="n"/>
      <c r="F4" s="114" t="inlineStr">
        <is>
          <t>Physiological signals</t>
        </is>
      </c>
      <c r="G4" s="114" t="inlineStr">
        <is>
          <t>Deep Learning</t>
        </is>
      </c>
      <c r="H4" s="114" t="inlineStr">
        <is>
          <t>Convolutional autoencoder + LSTM</t>
        </is>
      </c>
      <c r="I4" s="114" t="inlineStr">
        <is>
          <t>Classification (ASD vs control)</t>
        </is>
      </c>
      <c r="J4" s="114" t="inlineStr">
        <is>
          <t>Diagnosis</t>
        </is>
      </c>
      <c r="K4" s="114" t="inlineStr">
        <is>
          <t>Proposed only</t>
        </is>
      </c>
      <c r="L4" s="114" t="inlineStr">
        <is>
          <t>No clinical deployment evaluated</t>
        </is>
      </c>
      <c r="M4" s="114" t="n">
        <v>0</v>
      </c>
      <c r="N4" s="114" t="n">
        <v>0</v>
      </c>
      <c r="O4" s="114" t="n">
        <v>0</v>
      </c>
      <c r="P4" s="114" t="n">
        <v>0</v>
      </c>
      <c r="Q4" s="114" t="n">
        <v>0</v>
      </c>
      <c r="R4" s="114" t="n">
        <v>0</v>
      </c>
      <c r="S4" s="114" t="n">
        <v>0</v>
      </c>
      <c r="T4" s="114" t="inlineStr">
        <is>
          <t>https://doi.org/10.2196/73440</t>
        </is>
      </c>
      <c r="U4" s="11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t>
        </is>
      </c>
      <c r="V4" s="114" t="inlineStr">
        <is>
          <t>Revisión asistida por IA (un revisor; requiere verificación independiente)</t>
        </is>
      </c>
      <c r="W4" s="141" t="n">
        <v>46269</v>
      </c>
    </row>
    <row r="5" ht="55" customHeight="1">
      <c r="A5" s="104" t="n">
        <v>50</v>
      </c>
      <c r="B5" s="105" t="inlineStr">
        <is>
          <t>10.2196/70589</t>
        </is>
      </c>
      <c r="C5" s="114" t="inlineStr">
        <is>
          <t>Effectiveness of Artificial Intelligence–Based Platform in Administering Therapies for Children With Autism Spectrum Disorder: 12-Month Observational Study</t>
        </is>
      </c>
      <c r="D5" s="114" t="inlineStr">
        <is>
          <t>Include</t>
        </is>
      </c>
      <c r="E5" s="114" t="n"/>
      <c r="F5" s="114" t="inlineStr">
        <is>
          <t>Structured assessments / platform data</t>
        </is>
      </c>
      <c r="G5" s="114" t="inlineStr">
        <is>
          <t>Not specified</t>
        </is>
      </c>
      <c r="H5" s="114" t="inlineStr">
        <is>
          <t>CognitiveBotics AI-based therapy platform</t>
        </is>
      </c>
      <c r="I5" s="114" t="inlineStr">
        <is>
          <t>Technology-assisted intervention</t>
        </is>
      </c>
      <c r="J5" s="114" t="inlineStr">
        <is>
          <t>Monitoring/intervention</t>
        </is>
      </c>
      <c r="K5" s="114" t="inlineStr">
        <is>
          <t>Confirmed in care delivery</t>
        </is>
      </c>
      <c r="L5" s="114" t="inlineStr">
        <is>
          <t>Platform used alongside standard therapy</t>
        </is>
      </c>
      <c r="M5" s="114" t="n">
        <v>0</v>
      </c>
      <c r="N5" s="114" t="n">
        <v>0</v>
      </c>
      <c r="O5" s="114" t="n">
        <v>0</v>
      </c>
      <c r="P5" s="114" t="n">
        <v>1</v>
      </c>
      <c r="Q5" s="114" t="n">
        <v>0</v>
      </c>
      <c r="R5" s="114" t="n">
        <v>0</v>
      </c>
      <c r="S5" s="114" t="n">
        <v>0</v>
      </c>
      <c r="T5" s="114" t="inlineStr">
        <is>
          <t>https://neuro.jmir.org/2025/1/e70589/PDF</t>
        </is>
      </c>
      <c r="U5" s="114" t="inlineStr">
        <is>
          <t xml:space="preserve">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
        </is>
      </c>
      <c r="V5" s="114" t="inlineStr">
        <is>
          <t>Revisión asistida por IA (un revisor; requiere verificación independiente)</t>
        </is>
      </c>
      <c r="W5" s="141" t="n">
        <v>46269</v>
      </c>
    </row>
    <row r="6" ht="55" customHeight="1">
      <c r="A6" s="104" t="n">
        <v>93</v>
      </c>
      <c r="B6" s="105" t="inlineStr">
        <is>
          <t>10.1016/j.cell.2025.02.025</t>
        </is>
      </c>
      <c r="C6" s="114" t="inlineStr">
        <is>
          <t>Large language models deconstruct the clinical intuition behind diagnosing autism</t>
        </is>
      </c>
      <c r="D6" s="114" t="inlineStr">
        <is>
          <t>Include</t>
        </is>
      </c>
      <c r="E6" s="114" t="n"/>
      <c r="F6" s="114" t="inlineStr">
        <is>
          <t>Text / NLP</t>
        </is>
      </c>
      <c r="G6" s="114" t="inlineStr">
        <is>
          <t>Deep Learning</t>
        </is>
      </c>
      <c r="H6" s="114" t="inlineStr">
        <is>
          <t>RoBERTa-based large language model</t>
        </is>
      </c>
      <c r="I6" s="114" t="inlineStr">
        <is>
          <t>Clinical reasoning classification and explanation</t>
        </is>
      </c>
      <c r="J6" s="114" t="inlineStr">
        <is>
          <t>Diagnosis</t>
        </is>
      </c>
      <c r="K6" s="114" t="inlineStr">
        <is>
          <t>Research only</t>
        </is>
      </c>
      <c r="L6" s="114" t="inlineStr">
        <is>
          <t>Retrospective analysis of clinical reports</t>
        </is>
      </c>
      <c r="M6" s="114" t="n">
        <v>0</v>
      </c>
      <c r="N6" s="114" t="n">
        <v>0</v>
      </c>
      <c r="O6" s="114" t="n">
        <v>0</v>
      </c>
      <c r="P6" s="114" t="n">
        <v>0</v>
      </c>
      <c r="Q6" s="114" t="n">
        <v>1</v>
      </c>
      <c r="R6" s="114" t="n">
        <v>0</v>
      </c>
      <c r="S6" s="114" t="n">
        <v>0</v>
      </c>
      <c r="T6" s="114" t="inlineStr">
        <is>
          <t>https://doi.org/10.1016/j.cell.2025.02.025</t>
        </is>
      </c>
      <c r="U6" s="11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t>
        </is>
      </c>
      <c r="V6" s="114" t="inlineStr">
        <is>
          <t>Revisión asistida por IA (un revisor; requiere verificación independiente)</t>
        </is>
      </c>
      <c r="W6" s="141" t="n">
        <v>46269</v>
      </c>
    </row>
    <row r="7" ht="55" customHeight="1">
      <c r="A7" s="104" t="n">
        <v>96</v>
      </c>
      <c r="B7" s="105" t="inlineStr">
        <is>
          <t>10.32604/cmc.2025.062266</t>
        </is>
      </c>
      <c r="C7" s="114" t="inlineStr">
        <is>
          <t>Ensemble of Deep Learning with Crested Porcupine Optimizer Based Autism Spectrum Disorder Detection Using Facial Images</t>
        </is>
      </c>
      <c r="D7" s="114" t="inlineStr">
        <is>
          <t>Include</t>
        </is>
      </c>
      <c r="E7" s="114" t="n"/>
      <c r="F7" s="114" t="inlineStr">
        <is>
          <t>Facial images</t>
        </is>
      </c>
      <c r="G7" s="114" t="inlineStr">
        <is>
          <t>Deep Learning</t>
        </is>
      </c>
      <c r="H7" s="114" t="inlineStr">
        <is>
          <t>Ensemble deep learning + Crested Porcupine Optimizer</t>
        </is>
      </c>
      <c r="I7" s="114" t="inlineStr">
        <is>
          <t>Classification (ASD vs control)</t>
        </is>
      </c>
      <c r="J7" s="114" t="inlineStr">
        <is>
          <t>Diagnosis</t>
        </is>
      </c>
      <c r="K7" s="114" t="inlineStr">
        <is>
          <t>Proposed only</t>
        </is>
      </c>
      <c r="L7" s="114" t="inlineStr">
        <is>
          <t>Proposed image-based diagnostic support</t>
        </is>
      </c>
      <c r="M7" s="114" t="n">
        <v>0</v>
      </c>
      <c r="N7" s="114" t="n">
        <v>0</v>
      </c>
      <c r="O7" s="114" t="n">
        <v>0</v>
      </c>
      <c r="P7" s="114" t="n">
        <v>0</v>
      </c>
      <c r="Q7" s="114" t="n">
        <v>0</v>
      </c>
      <c r="R7" s="114" t="n">
        <v>0</v>
      </c>
      <c r="S7" s="114" t="n">
        <v>0</v>
      </c>
      <c r="T7" s="114" t="inlineStr">
        <is>
          <t>https://doi.org/10.32604/cmc.2025.062266</t>
        </is>
      </c>
      <c r="U7" s="11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t>
        </is>
      </c>
      <c r="V7" s="114" t="inlineStr">
        <is>
          <t>Revisión asistida por IA (un revisor; requiere verificación independiente)</t>
        </is>
      </c>
      <c r="W7" s="141" t="n">
        <v>46269</v>
      </c>
    </row>
    <row r="8" ht="55" customHeight="1">
      <c r="A8" s="104" t="n">
        <v>108</v>
      </c>
      <c r="B8" s="105" t="inlineStr">
        <is>
          <t>10.32604/cmc.2025.062643</t>
        </is>
      </c>
      <c r="C8" s="114" t="inlineStr">
        <is>
          <t>Awareness with Machine: Hybrid Approach to Detecting ASD with a Clustering</t>
        </is>
      </c>
      <c r="D8" s="114" t="inlineStr">
        <is>
          <t>Include</t>
        </is>
      </c>
      <c r="E8" s="114" t="n"/>
      <c r="F8" s="114" t="inlineStr">
        <is>
          <t>Structured questionnaires</t>
        </is>
      </c>
      <c r="G8" s="114" t="inlineStr">
        <is>
          <t>Hybrid</t>
        </is>
      </c>
      <c r="H8" s="114" t="inlineStr">
        <is>
          <t>Clustering + supervised classifiers</t>
        </is>
      </c>
      <c r="I8" s="114" t="inlineStr">
        <is>
          <t>Classification (ASD vs control)</t>
        </is>
      </c>
      <c r="J8" s="114" t="inlineStr">
        <is>
          <t>Screening</t>
        </is>
      </c>
      <c r="K8" s="114" t="inlineStr">
        <is>
          <t>Proposed only</t>
        </is>
      </c>
      <c r="L8" s="114" t="inlineStr">
        <is>
          <t>Research screening model</t>
        </is>
      </c>
      <c r="M8" s="114" t="n">
        <v>0</v>
      </c>
      <c r="N8" s="114" t="n">
        <v>0</v>
      </c>
      <c r="O8" s="114" t="n">
        <v>0</v>
      </c>
      <c r="P8" s="114" t="n">
        <v>0</v>
      </c>
      <c r="Q8" s="114" t="n">
        <v>0</v>
      </c>
      <c r="R8" s="114" t="n">
        <v>0</v>
      </c>
      <c r="S8" s="114" t="n">
        <v>0</v>
      </c>
      <c r="T8" s="114" t="inlineStr">
        <is>
          <t>https://cdn.techscience.press/files/cmc/2025/TSP_CMC-84-2/TSP_CMC_62643/TSP_CMC_62643.pdf</t>
        </is>
      </c>
      <c r="U8" s="11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t>
        </is>
      </c>
      <c r="V8" s="114" t="inlineStr">
        <is>
          <t>Revisión asistida por IA (un revisor; requiere verificación independiente)</t>
        </is>
      </c>
      <c r="W8" s="141" t="n">
        <v>46269</v>
      </c>
    </row>
    <row r="9" ht="55" customHeight="1">
      <c r="A9" s="104" t="n">
        <v>125</v>
      </c>
      <c r="B9" s="105" t="inlineStr">
        <is>
          <t>10.1016/j.eclinm.2025.103452</t>
        </is>
      </c>
      <c r="C9" s="114" t="inlineStr">
        <is>
          <t>Identification of critical brain regions for autism diagnosis from fMRI data using explainable AI: an observational analysis of the ABIDE dataset</t>
        </is>
      </c>
      <c r="D9" s="114" t="inlineStr">
        <is>
          <t>Include with integrity flag</t>
        </is>
      </c>
      <c r="E9" s="114" t="inlineStr">
        <is>
          <t>Expression of Concern</t>
        </is>
      </c>
      <c r="F9" s="114" t="inlineStr">
        <is>
          <t>Neuroimaging / rs-fMRI</t>
        </is>
      </c>
      <c r="G9" s="114" t="inlineStr">
        <is>
          <t>Hybrid</t>
        </is>
      </c>
      <c r="H9" s="114" t="inlineStr">
        <is>
          <t>SVM-RFE + stacked sparse autoencoder + Softmax</t>
        </is>
      </c>
      <c r="I9" s="114" t="inlineStr">
        <is>
          <t>Classification (ASD vs control)</t>
        </is>
      </c>
      <c r="J9" s="114" t="inlineStr">
        <is>
          <t>Diagnosis</t>
        </is>
      </c>
      <c r="K9" s="114" t="inlineStr">
        <is>
          <t>Proposed only</t>
        </is>
      </c>
      <c r="L9" s="114" t="inlineStr">
        <is>
          <t>Retrospective research model; active Expression of Concern</t>
        </is>
      </c>
      <c r="M9" s="114" t="n">
        <v>0</v>
      </c>
      <c r="N9" s="114" t="n">
        <v>1</v>
      </c>
      <c r="O9" s="114" t="n">
        <v>0</v>
      </c>
      <c r="P9" s="114" t="n">
        <v>0</v>
      </c>
      <c r="Q9" s="114" t="n">
        <v>1</v>
      </c>
      <c r="R9" s="114" t="n">
        <v>0</v>
      </c>
      <c r="S9" s="114" t="n">
        <v>0</v>
      </c>
      <c r="T9" s="114" t="inlineStr">
        <is>
          <t>https://doi.org/10.1016/j.eclinm.2025.103452</t>
        </is>
      </c>
      <c r="U9" s="11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t>
        </is>
      </c>
      <c r="V9" s="114" t="inlineStr">
        <is>
          <t>Revisión asistida por IA (un revisor; requiere verificación independiente)</t>
        </is>
      </c>
      <c r="W9" s="141" t="n">
        <v>46269</v>
      </c>
    </row>
    <row r="10" ht="55" customHeight="1">
      <c r="A10" s="104" t="n">
        <v>132</v>
      </c>
      <c r="B10" s="105" t="inlineStr">
        <is>
          <t>10.1016/j.jpedcp.2025.200176</t>
        </is>
      </c>
      <c r="C10" s="114" t="inlineStr">
        <is>
          <t>A Brief Observation to Screen Autism in Toddlers and Predict Developmental Trajectory</t>
        </is>
      </c>
      <c r="D10" s="114" t="inlineStr">
        <is>
          <t>Include</t>
        </is>
      </c>
      <c r="E10" s="114" t="n"/>
      <c r="F10" s="114" t="inlineStr">
        <is>
          <t>Structured behavioral observation</t>
        </is>
      </c>
      <c r="G10" s="114" t="inlineStr">
        <is>
          <t>Machine Learning</t>
        </is>
      </c>
      <c r="H10" s="114" t="inlineStr">
        <is>
          <t>C5.0 + regression + k-means</t>
        </is>
      </c>
      <c r="I10" s="114" t="inlineStr">
        <is>
          <t>Screening and developmental prediction</t>
        </is>
      </c>
      <c r="J10" s="114" t="inlineStr">
        <is>
          <t>Screening</t>
        </is>
      </c>
      <c r="K10" s="114" t="inlineStr">
        <is>
          <t>Proposed only</t>
        </is>
      </c>
      <c r="L10" s="114" t="inlineStr">
        <is>
          <t>Proposed pediatric screening support</t>
        </is>
      </c>
      <c r="M10" s="114" t="n">
        <v>0</v>
      </c>
      <c r="N10" s="114" t="n">
        <v>0</v>
      </c>
      <c r="O10" s="114" t="n">
        <v>0</v>
      </c>
      <c r="P10" s="114" t="n">
        <v>1</v>
      </c>
      <c r="Q10" s="114" t="n">
        <v>0</v>
      </c>
      <c r="R10" s="114" t="n">
        <v>1</v>
      </c>
      <c r="S10" s="114" t="n">
        <v>0</v>
      </c>
      <c r="T10" s="114" t="inlineStr">
        <is>
          <t>https://doi.org/10.1016/j.jpedcp.2025.200176</t>
        </is>
      </c>
      <c r="U10" s="11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t>
        </is>
      </c>
      <c r="V10" s="114" t="inlineStr">
        <is>
          <t>Revisión asistida por IA (un revisor; requiere verificación independiente)</t>
        </is>
      </c>
      <c r="W10" s="141" t="n">
        <v>46269</v>
      </c>
    </row>
    <row r="11" ht="55" customHeight="1">
      <c r="A11" s="104" t="n">
        <v>145</v>
      </c>
      <c r="B11" s="105" t="inlineStr">
        <is>
          <t>10.32604/cmes.2025.074627</t>
        </is>
      </c>
      <c r="C11" s="114" t="inlineStr">
        <is>
          <t>Explainable Ensemble Learning Framework for Early Detection of Autism Spectrum Disorder: Enhancing Trust, Interpretability and Reliability in AI-Driven Healthcare</t>
        </is>
      </c>
      <c r="D11" s="114" t="inlineStr">
        <is>
          <t>Include</t>
        </is>
      </c>
      <c r="E11" s="114" t="n"/>
      <c r="F11" s="114" t="inlineStr">
        <is>
          <t>Multimodal</t>
        </is>
      </c>
      <c r="G11" s="114" t="inlineStr">
        <is>
          <t>Hybrid</t>
        </is>
      </c>
      <c r="H11" s="114" t="inlineStr">
        <is>
          <t>RF/XGBoost/neural-network ensemble</t>
        </is>
      </c>
      <c r="I11" s="114" t="inlineStr">
        <is>
          <t>Screening and severity classification</t>
        </is>
      </c>
      <c r="J11" s="114" t="inlineStr">
        <is>
          <t>Screening</t>
        </is>
      </c>
      <c r="K11" s="114" t="inlineStr">
        <is>
          <t>Proposed only</t>
        </is>
      </c>
      <c r="L11" s="114" t="inlineStr">
        <is>
          <t>Clinician-facing research prototype</t>
        </is>
      </c>
      <c r="M11" s="114" t="n">
        <v>0</v>
      </c>
      <c r="N11" s="114" t="n">
        <v>0</v>
      </c>
      <c r="O11" s="114" t="n">
        <v>0</v>
      </c>
      <c r="P11" s="114" t="n">
        <v>0</v>
      </c>
      <c r="Q11" s="114" t="n">
        <v>1</v>
      </c>
      <c r="R11" s="114" t="n">
        <v>0</v>
      </c>
      <c r="S11" s="114" t="n">
        <v>1</v>
      </c>
      <c r="T11" s="114" t="inlineStr">
        <is>
          <t>https://cdn.techscience.press/files/CMES/2026/TSP_CMES-146-1/TSP_CMES_74627/TSP_CMES_74627.pdf</t>
        </is>
      </c>
      <c r="U11" s="11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t>
        </is>
      </c>
      <c r="V11" s="114" t="inlineStr">
        <is>
          <t>Revisión asistida por IA (un revisor; requiere verificación independiente)</t>
        </is>
      </c>
      <c r="W11" s="141" t="n">
        <v>46269</v>
      </c>
    </row>
    <row r="12" ht="55" customHeight="1">
      <c r="A12" s="104" t="n">
        <v>160</v>
      </c>
      <c r="B12" s="105" t="inlineStr">
        <is>
          <t>10.2196/85290</t>
        </is>
      </c>
      <c r="C12" s="114" t="inlineStr">
        <is>
          <t>LLM-Assisted Annotation Framework for Cross Platform Analysis of Autism Online Communities: Implications for Parent Education and Digital Support (Preprint)</t>
        </is>
      </c>
      <c r="D12" s="114" t="inlineStr">
        <is>
          <t>Include</t>
        </is>
      </c>
      <c r="E12" s="114" t="n"/>
      <c r="F12" s="114" t="inlineStr">
        <is>
          <t>Text / NLP</t>
        </is>
      </c>
      <c r="G12" s="114" t="inlineStr">
        <is>
          <t>Deep Learning</t>
        </is>
      </c>
      <c r="H12" s="114" t="inlineStr">
        <is>
          <t>Large language models for assisted annotation</t>
        </is>
      </c>
      <c r="I12" s="114" t="inlineStr">
        <is>
          <t>Topic and identity classification</t>
        </is>
      </c>
      <c r="J12" s="114" t="inlineStr">
        <is>
          <t>Not specified</t>
        </is>
      </c>
      <c r="K12" s="114" t="inlineStr">
        <is>
          <t>Research only</t>
        </is>
      </c>
      <c r="L12" s="114" t="inlineStr">
        <is>
          <t>Online-community analysis</t>
        </is>
      </c>
      <c r="M12" s="114" t="n">
        <v>0</v>
      </c>
      <c r="N12" s="114" t="n">
        <v>0</v>
      </c>
      <c r="O12" s="114" t="n">
        <v>0</v>
      </c>
      <c r="P12" s="114" t="n">
        <v>0</v>
      </c>
      <c r="Q12" s="114" t="n">
        <v>0</v>
      </c>
      <c r="R12" s="114" t="n">
        <v>0</v>
      </c>
      <c r="S12" s="114" t="n">
        <v>0</v>
      </c>
      <c r="T12" s="114" t="inlineStr">
        <is>
          <t>https://doi.org/10.2196/85290</t>
        </is>
      </c>
      <c r="U12" s="114" t="str"/>
      <c r="V12" s="114" t="inlineStr">
        <is>
          <t>Revisión asistida por IA (un revisor; requiere verificación independiente)</t>
        </is>
      </c>
      <c r="W12" s="141" t="n">
        <v>46269</v>
      </c>
    </row>
    <row r="13" ht="55" customHeight="1">
      <c r="A13" s="104" t="n">
        <v>169</v>
      </c>
      <c r="B13" s="105" t="inlineStr">
        <is>
          <t>10.2196/85060</t>
        </is>
      </c>
      <c r="C13" s="114" t="inlineStr">
        <is>
          <t>GPT-Powered Chatbot-Based Positive Psychology Intervention for Well-Being Among Parents of Children With Autism Spectrum Disorder: Single-Arm Mixed Methods Study</t>
        </is>
      </c>
      <c r="D13" s="114" t="inlineStr">
        <is>
          <t>Include</t>
        </is>
      </c>
      <c r="E13" s="114" t="n"/>
      <c r="F13" s="114" t="inlineStr">
        <is>
          <t>Multimodal</t>
        </is>
      </c>
      <c r="G13" s="114" t="inlineStr">
        <is>
          <t>Deep Learning</t>
        </is>
      </c>
      <c r="H13" s="114" t="inlineStr">
        <is>
          <t>GPT-powered chatbot</t>
        </is>
      </c>
      <c r="I13" s="114" t="inlineStr">
        <is>
          <t>Digital positive-psychology intervention</t>
        </is>
      </c>
      <c r="J13" s="114" t="inlineStr">
        <is>
          <t>Monitoring/intervention</t>
        </is>
      </c>
      <c r="K13" s="114" t="inlineStr">
        <is>
          <t>Confirmed in intervention</t>
        </is>
      </c>
      <c r="L13" s="114" t="inlineStr">
        <is>
          <t>Evaluated caregiver intervention</t>
        </is>
      </c>
      <c r="M13" s="114" t="n">
        <v>0</v>
      </c>
      <c r="N13" s="114" t="n">
        <v>0</v>
      </c>
      <c r="O13" s="114" t="n">
        <v>0</v>
      </c>
      <c r="P13" s="114" t="n">
        <v>1</v>
      </c>
      <c r="Q13" s="114" t="n">
        <v>0</v>
      </c>
      <c r="R13" s="114" t="n">
        <v>0</v>
      </c>
      <c r="S13" s="114" t="n">
        <v>1</v>
      </c>
      <c r="T13" s="114" t="inlineStr">
        <is>
          <t>https://formative.jmir.org/2026/1/e85060/PDF</t>
        </is>
      </c>
      <c r="U13" s="11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t>
        </is>
      </c>
      <c r="V13" s="114" t="inlineStr">
        <is>
          <t>Revisión asistida por IA (un revisor; requiere verificación independiente)</t>
        </is>
      </c>
      <c r="W13" s="141" t="n">
        <v>46269</v>
      </c>
    </row>
    <row r="14" ht="55" customHeight="1">
      <c r="A14" s="104" t="n">
        <v>171</v>
      </c>
      <c r="B14" s="105" t="inlineStr">
        <is>
          <t>10.2196/89054</t>
        </is>
      </c>
      <c r="C14" s="114" t="inlineStr">
        <is>
          <t>Artificial Intelligence Prediction of Individual Treatment Response to Smartphone-Based Mindfulness in Autistic Adults with Anxiety Symptoms: A Randomized Controlled Trial Analysis (Preprint)</t>
        </is>
      </c>
      <c r="D14" s="114" t="inlineStr">
        <is>
          <t>Include</t>
        </is>
      </c>
      <c r="E14" s="114" t="n"/>
      <c r="F14" s="114" t="inlineStr">
        <is>
          <t>Structured clinical/self-report data</t>
        </is>
      </c>
      <c r="G14" s="114" t="inlineStr">
        <is>
          <t>Hybrid</t>
        </is>
      </c>
      <c r="H14" s="114" t="inlineStr">
        <is>
          <t>RF/XGBoost/TabNet/TabPFN + GPT-4o</t>
        </is>
      </c>
      <c r="I14" s="114" t="inlineStr">
        <is>
          <t>Treatment-response prediction</t>
        </is>
      </c>
      <c r="J14" s="114" t="inlineStr">
        <is>
          <t>Prognosis</t>
        </is>
      </c>
      <c r="K14" s="114" t="inlineStr">
        <is>
          <t>Proposed only</t>
        </is>
      </c>
      <c r="L14" s="114" t="inlineStr">
        <is>
          <t>Secondary RCT analysis</t>
        </is>
      </c>
      <c r="M14" s="114" t="n">
        <v>0</v>
      </c>
      <c r="N14" s="114" t="n">
        <v>0</v>
      </c>
      <c r="O14" s="114" t="n">
        <v>0</v>
      </c>
      <c r="P14" s="114" t="n">
        <v>0</v>
      </c>
      <c r="Q14" s="114" t="n">
        <v>0</v>
      </c>
      <c r="R14" s="114" t="n">
        <v>1</v>
      </c>
      <c r="S14" s="114" t="n">
        <v>0</v>
      </c>
      <c r="T14" s="114" t="inlineStr">
        <is>
          <t>https://doi.org/10.2196/89054</t>
        </is>
      </c>
      <c r="U14" s="114" t="str"/>
      <c r="V14" s="114" t="inlineStr">
        <is>
          <t>Revisión asistida por IA (un revisor; requiere verificación independiente)</t>
        </is>
      </c>
      <c r="W14" s="141" t="n">
        <v>46269</v>
      </c>
    </row>
    <row r="15" ht="55" customHeight="1">
      <c r="A15" s="104" t="n">
        <v>172</v>
      </c>
      <c r="B15" s="105" t="inlineStr">
        <is>
          <t>10.2196/74440</t>
        </is>
      </c>
      <c r="C15" s="114" t="inlineStr">
        <is>
          <t>Evaluating Public Sentiment on Attention-Deficit/Hyperactivity Disorder and Autism Spectrum Disorder Compared With Other Mental Health Disorders From Posts on X (Formerly Known as Twitter): Longitudinal Analysis</t>
        </is>
      </c>
      <c r="D15" s="114" t="inlineStr">
        <is>
          <t>Include</t>
        </is>
      </c>
      <c r="E15" s="114" t="n"/>
      <c r="F15" s="114" t="inlineStr">
        <is>
          <t>Text / NLP</t>
        </is>
      </c>
      <c r="G15" s="114" t="inlineStr">
        <is>
          <t>Machine Learning</t>
        </is>
      </c>
      <c r="H15" s="114" t="inlineStr">
        <is>
          <t>Supervised text classifiers</t>
        </is>
      </c>
      <c r="I15" s="114" t="inlineStr">
        <is>
          <t>Public-sentiment classification</t>
        </is>
      </c>
      <c r="J15" s="114" t="inlineStr">
        <is>
          <t>Not specified</t>
        </is>
      </c>
      <c r="K15" s="114" t="inlineStr">
        <is>
          <t>Research only</t>
        </is>
      </c>
      <c r="L15" s="114" t="inlineStr">
        <is>
          <t>Population discourse analysis</t>
        </is>
      </c>
      <c r="M15" s="114" t="n">
        <v>0</v>
      </c>
      <c r="N15" s="114" t="n">
        <v>0</v>
      </c>
      <c r="O15" s="114" t="n">
        <v>0</v>
      </c>
      <c r="P15" s="114" t="n">
        <v>0</v>
      </c>
      <c r="Q15" s="114" t="n">
        <v>0</v>
      </c>
      <c r="R15" s="114" t="n">
        <v>0</v>
      </c>
      <c r="S15" s="114" t="n">
        <v>0</v>
      </c>
      <c r="T15" s="114" t="inlineStr">
        <is>
          <t>https://doi.org/10.2196/74440</t>
        </is>
      </c>
      <c r="U15" s="114" t="inlineStr">
        <is>
          <t xml:space="preserve">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t>
        </is>
      </c>
      <c r="V15" s="114" t="inlineStr">
        <is>
          <t>Revisión asistida por IA (un revisor; requiere verificación independiente)</t>
        </is>
      </c>
      <c r="W15" s="141" t="n">
        <v>46269</v>
      </c>
    </row>
    <row r="16" ht="55" customHeight="1">
      <c r="A16" s="104" t="n">
        <v>173</v>
      </c>
      <c r="B16" s="105" t="inlineStr">
        <is>
          <t>10.2196/85196</t>
        </is>
      </c>
      <c r="C16" s="114" t="inlineStr">
        <is>
          <t>From Click to Chat: A Comparative, Bilingual Study of Autism-Related Information on Websites and General-Purpose AI Chatbots (Preprint)</t>
        </is>
      </c>
      <c r="D16" s="114" t="inlineStr">
        <is>
          <t>Include</t>
        </is>
      </c>
      <c r="E16" s="114" t="n"/>
      <c r="F16" s="114" t="inlineStr">
        <is>
          <t>Text / NLP</t>
        </is>
      </c>
      <c r="G16" s="114" t="inlineStr">
        <is>
          <t>Deep Learning</t>
        </is>
      </c>
      <c r="H16" s="114" t="inlineStr">
        <is>
          <t>General-purpose chatbots</t>
        </is>
      </c>
      <c r="I16" s="114" t="inlineStr">
        <is>
          <t>Information-quality evaluation</t>
        </is>
      </c>
      <c r="J16" s="114" t="inlineStr">
        <is>
          <t>Not specified</t>
        </is>
      </c>
      <c r="K16" s="114" t="inlineStr">
        <is>
          <t>Research only</t>
        </is>
      </c>
      <c r="L16" s="114" t="inlineStr">
        <is>
          <t>No care workflow</t>
        </is>
      </c>
      <c r="M16" s="114" t="n">
        <v>0</v>
      </c>
      <c r="N16" s="114" t="n">
        <v>0</v>
      </c>
      <c r="O16" s="114" t="n">
        <v>0</v>
      </c>
      <c r="P16" s="114" t="n">
        <v>0</v>
      </c>
      <c r="Q16" s="114" t="n">
        <v>0</v>
      </c>
      <c r="R16" s="114" t="n">
        <v>0</v>
      </c>
      <c r="S16" s="114" t="n">
        <v>0</v>
      </c>
      <c r="T16" s="114" t="inlineStr">
        <is>
          <t>https://doi.org/10.2196/85196</t>
        </is>
      </c>
      <c r="U16" s="114" t="str"/>
      <c r="V16" s="114" t="inlineStr">
        <is>
          <t>Revisión asistida por IA (un revisor; requiere verificación independiente)</t>
        </is>
      </c>
      <c r="W16" s="141" t="n">
        <v>46269</v>
      </c>
    </row>
    <row r="17" ht="55" customHeight="1">
      <c r="A17" s="104" t="n">
        <v>179</v>
      </c>
      <c r="B17" s="105" t="inlineStr">
        <is>
          <t>10.1002/hbm.70435</t>
        </is>
      </c>
      <c r="C17" s="114" t="inlineStr">
        <is>
          <t>Free Water Corrected Diffusion Magnetic Resonance Imaging Reveals Microstructural Alterations in Corpus Callosum Subregions of Preschool Children With Autism</t>
        </is>
      </c>
      <c r="D17" s="114" t="inlineStr">
        <is>
          <t>Include</t>
        </is>
      </c>
      <c r="E17" s="114" t="n"/>
      <c r="F17" s="114" t="inlineStr">
        <is>
          <t>Neuroimaging / diffusion MRI</t>
        </is>
      </c>
      <c r="G17" s="114" t="inlineStr">
        <is>
          <t>Machine Learning</t>
        </is>
      </c>
      <c r="H17" s="114" t="inlineStr">
        <is>
          <t>Atlas-based ML tract segmentation</t>
        </is>
      </c>
      <c r="I17" s="114" t="inlineStr">
        <is>
          <t>Segmentation and biomarker characterization</t>
        </is>
      </c>
      <c r="J17" s="114" t="inlineStr">
        <is>
          <t>Not specified</t>
        </is>
      </c>
      <c r="K17" s="114" t="inlineStr">
        <is>
          <t>Research only</t>
        </is>
      </c>
      <c r="L17" s="114" t="inlineStr">
        <is>
          <t>Research imaging analysis</t>
        </is>
      </c>
      <c r="M17" s="114" t="n">
        <v>1</v>
      </c>
      <c r="N17" s="114" t="n">
        <v>0</v>
      </c>
      <c r="O17" s="114" t="n">
        <v>0</v>
      </c>
      <c r="P17" s="114" t="n">
        <v>0</v>
      </c>
      <c r="Q17" s="114" t="n">
        <v>0</v>
      </c>
      <c r="R17" s="114" t="n">
        <v>0</v>
      </c>
      <c r="S17" s="114" t="n">
        <v>0</v>
      </c>
      <c r="T17" s="114" t="inlineStr">
        <is>
          <t>https://onlinelibrary.wiley.com/doi/pdfdirect/10.1002/hbm.70435</t>
        </is>
      </c>
      <c r="U17" s="11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t>
        </is>
      </c>
      <c r="V17" s="114" t="inlineStr">
        <is>
          <t>Revisión asistida por IA (un revisor; requiere verificación independiente)</t>
        </is>
      </c>
      <c r="W17" s="141" t="n">
        <v>46269</v>
      </c>
    </row>
    <row r="18" ht="55" customHeight="1">
      <c r="A18" s="104" t="n">
        <v>182</v>
      </c>
      <c r="B18" s="105" t="inlineStr">
        <is>
          <t>10.3389/fpubh.2026.1881829</t>
        </is>
      </c>
      <c r="C18" s="114" t="inlineStr">
        <is>
          <t>Label leakage unmasked: a trustworthy-AI audit of autism screening models using the CLEAR-RD framework.</t>
        </is>
      </c>
      <c r="D18" s="114" t="inlineStr">
        <is>
          <t>Include</t>
        </is>
      </c>
      <c r="E18" s="114" t="n"/>
      <c r="F18" s="114" t="inlineStr">
        <is>
          <t>Structured screening questionnaires</t>
        </is>
      </c>
      <c r="G18" s="114" t="inlineStr">
        <is>
          <t>Hybrid</t>
        </is>
      </c>
      <c r="H18" s="114" t="inlineStr">
        <is>
          <t>Classical/deep-tabular/prompt models</t>
        </is>
      </c>
      <c r="I18" s="114" t="inlineStr">
        <is>
          <t>Trustworthiness and label-leakage audit</t>
        </is>
      </c>
      <c r="J18" s="114" t="inlineStr">
        <is>
          <t>Screening</t>
        </is>
      </c>
      <c r="K18" s="114" t="inlineStr">
        <is>
          <t>Research only</t>
        </is>
      </c>
      <c r="L18" s="114" t="inlineStr">
        <is>
          <t>Audit; models not clinically deployable</t>
        </is>
      </c>
      <c r="M18" s="114" t="n">
        <v>0</v>
      </c>
      <c r="N18" s="114" t="n">
        <v>0</v>
      </c>
      <c r="O18" s="114" t="n">
        <v>0</v>
      </c>
      <c r="P18" s="114" t="n">
        <v>0</v>
      </c>
      <c r="Q18" s="114" t="n">
        <v>0</v>
      </c>
      <c r="R18" s="114" t="n">
        <v>1</v>
      </c>
      <c r="S18" s="114" t="n">
        <v>0</v>
      </c>
      <c r="T18" s="114" t="inlineStr">
        <is>
          <t>https://www.frontiersin.org/journals/public-health/articles/10.3389/fpubh.2026.1881829/pdf</t>
        </is>
      </c>
      <c r="U18" s="114" t="inlineStr">
        <is>
          <t xml:space="preserve">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t>
        </is>
      </c>
      <c r="V18" s="114" t="inlineStr">
        <is>
          <t>Revisión asistida por IA (un revisor; requiere verificación independiente)</t>
        </is>
      </c>
      <c r="W18" s="141" t="n">
        <v>46269</v>
      </c>
    </row>
    <row r="19" ht="55" customHeight="1">
      <c r="A19" s="104" t="n">
        <v>185</v>
      </c>
      <c r="B19" s="105" t="inlineStr">
        <is>
          <t>10.1016/j.ijchp.2026.100664</t>
        </is>
      </c>
      <c r="C19" s="114" t="inlineStr">
        <is>
          <t>Early multimodal behavioral cues in autism: a micro-analytical exploration of actions, gestures and speech during naturalistic parent-child interactions</t>
        </is>
      </c>
      <c r="D19" s="114" t="inlineStr">
        <is>
          <t>Include</t>
        </is>
      </c>
      <c r="E19" s="114" t="n"/>
      <c r="F19" s="114" t="inlineStr">
        <is>
          <t>Multimodal behavior / speech</t>
        </is>
      </c>
      <c r="G19" s="114" t="inlineStr">
        <is>
          <t>Machine Learning</t>
        </is>
      </c>
      <c r="H19" s="114" t="inlineStr">
        <is>
          <t>Logistic regression with feature selection</t>
        </is>
      </c>
      <c r="I19" s="114" t="inlineStr">
        <is>
          <t>Classification (autistic vs neurotypical)</t>
        </is>
      </c>
      <c r="J19" s="114" t="inlineStr">
        <is>
          <t>Screening</t>
        </is>
      </c>
      <c r="K19" s="114" t="inlineStr">
        <is>
          <t>Proposed only</t>
        </is>
      </c>
      <c r="L19" s="114" t="inlineStr">
        <is>
          <t>Early behavioral-marker research</t>
        </is>
      </c>
      <c r="M19" s="114" t="n">
        <v>0</v>
      </c>
      <c r="N19" s="114" t="n">
        <v>0</v>
      </c>
      <c r="O19" s="114" t="n">
        <v>0</v>
      </c>
      <c r="P19" s="114" t="n">
        <v>0</v>
      </c>
      <c r="Q19" s="114" t="n">
        <v>1</v>
      </c>
      <c r="R19" s="114" t="n">
        <v>0</v>
      </c>
      <c r="S19" s="114" t="n">
        <v>1</v>
      </c>
      <c r="T19" s="114" t="inlineStr">
        <is>
          <t>https://doi.org/10.1016/j.ijchp.2026.100664</t>
        </is>
      </c>
      <c r="U19" s="11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t>
        </is>
      </c>
      <c r="V19" s="114" t="inlineStr">
        <is>
          <t>Revisión asistida por IA (un revisor; requiere verificación independiente)</t>
        </is>
      </c>
      <c r="W19" s="141" t="n">
        <v>46269</v>
      </c>
    </row>
    <row r="20" ht="55" customHeight="1">
      <c r="A20" s="104" t="n">
        <v>186</v>
      </c>
      <c r="B20" s="105" t="inlineStr">
        <is>
          <t>10.1136/bmjment-2026-302488</t>
        </is>
      </c>
      <c r="C20" s="114" t="inlineStr">
        <is>
          <t>Mood instability and mental health service use in autism and attention-deficit/hyperactivity disorder: a natural language processing analysis of CRIS electronic healthcare records from 21 906 children and adolescents.</t>
        </is>
      </c>
      <c r="D20" s="114" t="inlineStr">
        <is>
          <t>Include</t>
        </is>
      </c>
      <c r="E20" s="114" t="n"/>
      <c r="F20" s="114" t="inlineStr">
        <is>
          <t>Clinical text / EHR</t>
        </is>
      </c>
      <c r="G20" s="114" t="inlineStr">
        <is>
          <t>Machine Learning</t>
        </is>
      </c>
      <c r="H20" s="114" t="inlineStr">
        <is>
          <t>NLP extraction + regression models</t>
        </is>
      </c>
      <c r="I20" s="114" t="inlineStr">
        <is>
          <t>Extraction and service-use prediction</t>
        </is>
      </c>
      <c r="J20" s="114" t="inlineStr">
        <is>
          <t>Monitoring/intervention</t>
        </is>
      </c>
      <c r="K20" s="114" t="inlineStr">
        <is>
          <t>Proposed only</t>
        </is>
      </c>
      <c r="L20" s="114" t="inlineStr">
        <is>
          <t>Retrospective EHR analysis</t>
        </is>
      </c>
      <c r="M20" s="114" t="n">
        <v>0</v>
      </c>
      <c r="N20" s="114" t="n">
        <v>0</v>
      </c>
      <c r="O20" s="114" t="n">
        <v>0</v>
      </c>
      <c r="P20" s="114" t="n">
        <v>0</v>
      </c>
      <c r="Q20" s="114" t="n">
        <v>0</v>
      </c>
      <c r="R20" s="114" t="n">
        <v>0</v>
      </c>
      <c r="S20" s="114" t="n">
        <v>0</v>
      </c>
      <c r="T20" s="114" t="inlineStr">
        <is>
          <t>https://mentalhealth.bmj.com/content/29/1/e302488.full.pdf</t>
        </is>
      </c>
      <c r="U20" s="11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t>
        </is>
      </c>
      <c r="V20" s="114" t="inlineStr">
        <is>
          <t>Revisión asistida por IA (un revisor; requiere verificación independiente)</t>
        </is>
      </c>
      <c r="W20" s="141" t="n">
        <v>46269</v>
      </c>
    </row>
    <row r="21" ht="55" customHeight="1">
      <c r="A21" s="104" t="n">
        <v>191</v>
      </c>
      <c r="B21" s="105" t="inlineStr">
        <is>
          <t>10.1016/j.neunet.2025.108295</t>
        </is>
      </c>
      <c r="C21" s="114" t="inlineStr">
        <is>
          <t>A functional system-informed graph neural network framework to quantify interpretable brain dysfunction in ASD</t>
        </is>
      </c>
      <c r="D21" s="114" t="inlineStr">
        <is>
          <t>Include</t>
        </is>
      </c>
      <c r="E21" s="114" t="n"/>
      <c r="F21" s="114" t="inlineStr">
        <is>
          <t>Neuroimaging / fMRI</t>
        </is>
      </c>
      <c r="G21" s="114" t="inlineStr">
        <is>
          <t>Deep Learning</t>
        </is>
      </c>
      <c r="H21" s="114" t="inlineStr">
        <is>
          <t>Functional system-informed graph neural network</t>
        </is>
      </c>
      <c r="I21" s="114" t="inlineStr">
        <is>
          <t>Classification (ASD vs control)</t>
        </is>
      </c>
      <c r="J21" s="114" t="inlineStr">
        <is>
          <t>Diagnosis</t>
        </is>
      </c>
      <c r="K21" s="114" t="inlineStr">
        <is>
          <t>Proposed only</t>
        </is>
      </c>
      <c r="L21" s="114" t="inlineStr">
        <is>
          <t>Retrospective diagnostic research</t>
        </is>
      </c>
      <c r="M21" s="114" t="n">
        <v>0</v>
      </c>
      <c r="N21" s="114" t="n">
        <v>1</v>
      </c>
      <c r="O21" s="114" t="n">
        <v>0</v>
      </c>
      <c r="P21" s="114" t="n">
        <v>0</v>
      </c>
      <c r="Q21" s="114" t="n">
        <v>0</v>
      </c>
      <c r="R21" s="114" t="n">
        <v>1</v>
      </c>
      <c r="S21" s="114" t="n">
        <v>0</v>
      </c>
      <c r="T21" s="114" t="inlineStr">
        <is>
          <t>https://pmc.ncbi.nlm.nih.gov/articles/PMC13179114/</t>
        </is>
      </c>
      <c r="U21" s="11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t>
        </is>
      </c>
      <c r="V21" s="114" t="inlineStr">
        <is>
          <t>Revisión asistida por IA (un revisor; requiere verificación independiente)</t>
        </is>
      </c>
      <c r="W21" s="141" t="n">
        <v>46269</v>
      </c>
    </row>
    <row r="22" ht="55" customHeight="1">
      <c r="A22" s="104" t="n">
        <v>197</v>
      </c>
      <c r="B22" s="105" t="inlineStr">
        <is>
          <t>10.1016/j.artmed.2025.103318</t>
        </is>
      </c>
      <c r="C22" s="114" t="inlineStr">
        <is>
          <t>Deep learning for autism detection using clinical notes: A comparison of transfer learning for a transparent and black-box approach</t>
        </is>
      </c>
      <c r="D22" s="114" t="inlineStr">
        <is>
          <t>Include</t>
        </is>
      </c>
      <c r="E22" s="114" t="n"/>
      <c r="F22" s="114" t="inlineStr">
        <is>
          <t>Clinical text / NLP</t>
        </is>
      </c>
      <c r="G22" s="114" t="inlineStr">
        <is>
          <t>Deep Learning</t>
        </is>
      </c>
      <c r="H22" s="114" t="inlineStr">
        <is>
          <t>BioBERT models</t>
        </is>
      </c>
      <c r="I22" s="114" t="inlineStr">
        <is>
          <t>Classification from clinical notes</t>
        </is>
      </c>
      <c r="J22" s="114" t="inlineStr">
        <is>
          <t>Diagnosis</t>
        </is>
      </c>
      <c r="K22" s="114" t="inlineStr">
        <is>
          <t>Proposed only</t>
        </is>
      </c>
      <c r="L22" s="114" t="inlineStr">
        <is>
          <t>Real-world records, not deployed</t>
        </is>
      </c>
      <c r="M22" s="114" t="n">
        <v>1</v>
      </c>
      <c r="N22" s="114" t="n">
        <v>0</v>
      </c>
      <c r="O22" s="114" t="n">
        <v>0</v>
      </c>
      <c r="P22" s="114" t="n">
        <v>0</v>
      </c>
      <c r="Q22" s="114" t="n">
        <v>0</v>
      </c>
      <c r="R22" s="114" t="n">
        <v>1</v>
      </c>
      <c r="S22" s="114" t="n">
        <v>0</v>
      </c>
      <c r="T22" s="114" t="inlineStr">
        <is>
          <t>https://doi.org/10.1016/j.artmed.2025.103318</t>
        </is>
      </c>
      <c r="U22" s="11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t>
        </is>
      </c>
      <c r="V22" s="114" t="inlineStr">
        <is>
          <t>Revisión asistida por IA (un revisor; requiere verificación independiente)</t>
        </is>
      </c>
      <c r="W22" s="141" t="n">
        <v>46269</v>
      </c>
    </row>
    <row r="23" ht="55" customHeight="1">
      <c r="A23" s="104" t="n">
        <v>200</v>
      </c>
      <c r="B23" s="105" t="inlineStr">
        <is>
          <t>10.1038/s41398-026-03823-y</t>
        </is>
      </c>
      <c r="C23" s="114" t="inlineStr">
        <is>
          <t>Finding the forest in the trees: Using machine learning and online cognitive and perceptual measures to predict adult autism diagnosis</t>
        </is>
      </c>
      <c r="D23" s="114" t="inlineStr">
        <is>
          <t>Include</t>
        </is>
      </c>
      <c r="E23" s="114" t="n"/>
      <c r="F23" s="114" t="inlineStr">
        <is>
          <t>Cognitive task and questionnaire data</t>
        </is>
      </c>
      <c r="G23" s="114" t="inlineStr">
        <is>
          <t>Machine Learning</t>
        </is>
      </c>
      <c r="H23" s="114" t="inlineStr">
        <is>
          <t>Random forest</t>
        </is>
      </c>
      <c r="I23" s="114" t="inlineStr">
        <is>
          <t>Classification / screening prediction</t>
        </is>
      </c>
      <c r="J23" s="114" t="inlineStr">
        <is>
          <t>Screening</t>
        </is>
      </c>
      <c r="K23" s="114" t="inlineStr">
        <is>
          <t>Proposed only</t>
        </is>
      </c>
      <c r="L23" s="114" t="inlineStr">
        <is>
          <t>Online screening augmentation</t>
        </is>
      </c>
      <c r="M23" s="114" t="n">
        <v>0</v>
      </c>
      <c r="N23" s="114" t="n">
        <v>0</v>
      </c>
      <c r="O23" s="114" t="n">
        <v>0</v>
      </c>
      <c r="P23" s="114" t="n">
        <v>0</v>
      </c>
      <c r="Q23" s="114" t="n">
        <v>0</v>
      </c>
      <c r="R23" s="114" t="n">
        <v>1</v>
      </c>
      <c r="S23" s="114" t="n">
        <v>0</v>
      </c>
      <c r="T23" s="114" t="inlineStr">
        <is>
          <t>https://www.nature.com/articles/s41398-026-03823-y.pdf</t>
        </is>
      </c>
      <c r="U23" s="11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
        </is>
      </c>
      <c r="V23" s="114" t="inlineStr">
        <is>
          <t>Revisión asistida por IA (un revisor; requiere verificación independiente)</t>
        </is>
      </c>
      <c r="W23" s="141" t="n">
        <v>46269</v>
      </c>
    </row>
    <row r="24" ht="55" customHeight="1">
      <c r="A24" s="104" t="n">
        <v>210</v>
      </c>
      <c r="B24" s="105" t="inlineStr">
        <is>
          <t>10.3390/s26061862</t>
        </is>
      </c>
      <c r="C24" s="114" t="inlineStr">
        <is>
          <t>Biomarker Discovery for Autism Prediction Using Massive Feature Extraction Based on EEG Signals</t>
        </is>
      </c>
      <c r="D24" s="114" t="inlineStr">
        <is>
          <t>Include</t>
        </is>
      </c>
      <c r="E24" s="114" t="n"/>
      <c r="F24" s="114" t="inlineStr">
        <is>
          <t>Physiological signals / EEG</t>
        </is>
      </c>
      <c r="G24" s="114" t="inlineStr">
        <is>
          <t>Machine Learning</t>
        </is>
      </c>
      <c r="H24" s="114" t="inlineStr">
        <is>
          <t>HCTSA + SVM/MLP/random forest</t>
        </is>
      </c>
      <c r="I24" s="114" t="inlineStr">
        <is>
          <t>Classification (ASD vs control)</t>
        </is>
      </c>
      <c r="J24" s="114" t="inlineStr">
        <is>
          <t>Diagnosis</t>
        </is>
      </c>
      <c r="K24" s="114" t="inlineStr">
        <is>
          <t>Proposed only</t>
        </is>
      </c>
      <c r="L24" s="114" t="inlineStr">
        <is>
          <t>Research biomarker model</t>
        </is>
      </c>
      <c r="M24" s="114" t="n">
        <v>0</v>
      </c>
      <c r="N24" s="114" t="n">
        <v>0</v>
      </c>
      <c r="O24" s="114" t="n">
        <v>0</v>
      </c>
      <c r="P24" s="114" t="n">
        <v>0</v>
      </c>
      <c r="Q24" s="114" t="n">
        <v>1</v>
      </c>
      <c r="R24" s="114" t="n">
        <v>0</v>
      </c>
      <c r="S24" s="114" t="n">
        <v>0</v>
      </c>
      <c r="T24" s="114" t="inlineStr">
        <is>
          <t>https://www.mdpi.com/1424-8220/26/6/1862/pdf?version=1773629441</t>
        </is>
      </c>
      <c r="U24" s="11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t>
        </is>
      </c>
      <c r="V24" s="114" t="inlineStr">
        <is>
          <t>Revisión asistida por IA (un revisor; requiere verificación independiente)</t>
        </is>
      </c>
      <c r="W24" s="141" t="n">
        <v>46269</v>
      </c>
    </row>
    <row r="25" ht="55" customHeight="1">
      <c r="A25" s="104" t="n">
        <v>212</v>
      </c>
      <c r="B25" s="105" t="inlineStr">
        <is>
          <t>10.1371/journal.pone.0345522</t>
        </is>
      </c>
      <c r="C25" s="114" t="inlineStr">
        <is>
          <t>Comparison of cognitive ability and its distribution between men with autism spectrum disorder and attention-deficit/hyperactivity disorder</t>
        </is>
      </c>
      <c r="D25" s="114" t="inlineStr">
        <is>
          <t>Include</t>
        </is>
      </c>
      <c r="E25" s="114" t="n"/>
      <c r="F25" s="114" t="inlineStr">
        <is>
          <t>Structured cognitive assessment</t>
        </is>
      </c>
      <c r="G25" s="114" t="inlineStr">
        <is>
          <t>Machine Learning</t>
        </is>
      </c>
      <c r="H25" s="114" t="inlineStr">
        <is>
          <t>Classifier + Gaussian-mixture clustering</t>
        </is>
      </c>
      <c r="I25" s="114" t="inlineStr">
        <is>
          <t>Differential classification and subtyping</t>
        </is>
      </c>
      <c r="J25" s="114" t="inlineStr">
        <is>
          <t>Diagnosis</t>
        </is>
      </c>
      <c r="K25" s="114" t="inlineStr">
        <is>
          <t>Research only</t>
        </is>
      </c>
      <c r="L25" s="114" t="inlineStr">
        <is>
          <t>ASD/ADHD cognitive profiling</t>
        </is>
      </c>
      <c r="M25" s="114" t="n">
        <v>0</v>
      </c>
      <c r="N25" s="114" t="n">
        <v>0</v>
      </c>
      <c r="O25" s="114" t="n">
        <v>0</v>
      </c>
      <c r="P25" s="114" t="n">
        <v>0</v>
      </c>
      <c r="Q25" s="114" t="n">
        <v>0</v>
      </c>
      <c r="R25" s="114" t="n">
        <v>0</v>
      </c>
      <c r="S25" s="114" t="n">
        <v>0</v>
      </c>
      <c r="T25" s="114" t="inlineStr">
        <is>
          <t>https://journals.plos.org/plosone/article/file?id=10.1371/journal.pone.0345522&amp;type=printable</t>
        </is>
      </c>
      <c r="U25" s="11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t>
        </is>
      </c>
      <c r="V25" s="114" t="inlineStr">
        <is>
          <t>Revisión asistida por IA (un revisor; requiere verificación independiente)</t>
        </is>
      </c>
      <c r="W25" s="141" t="n">
        <v>46269</v>
      </c>
    </row>
    <row r="26" ht="55" customHeight="1">
      <c r="A26" s="104" t="n">
        <v>214</v>
      </c>
      <c r="B26" s="105" t="inlineStr">
        <is>
          <t>10.1002/AUR.70124</t>
        </is>
      </c>
      <c r="C26" s="114" t="inlineStr">
        <is>
          <t>Hippocampal Subregion Function and Its Clinical Correlations in Childhood Autism Spectrum Disorders</t>
        </is>
      </c>
      <c r="D26" s="114" t="inlineStr">
        <is>
          <t>Include</t>
        </is>
      </c>
      <c r="E26" s="114" t="n"/>
      <c r="F26" s="114" t="inlineStr">
        <is>
          <t>Neuroimaging / rs-fMRI</t>
        </is>
      </c>
      <c r="G26" s="114" t="inlineStr">
        <is>
          <t>Machine Learning</t>
        </is>
      </c>
      <c r="H26" s="114" t="inlineStr">
        <is>
          <t>Random forest + SVM/logistic regression</t>
        </is>
      </c>
      <c r="I26" s="114" t="inlineStr">
        <is>
          <t>Classification and connectivity characterization</t>
        </is>
      </c>
      <c r="J26" s="114" t="inlineStr">
        <is>
          <t>Diagnosis</t>
        </is>
      </c>
      <c r="K26" s="114" t="inlineStr">
        <is>
          <t>Research only</t>
        </is>
      </c>
      <c r="L26" s="114" t="inlineStr">
        <is>
          <t>Retrospective ABIDE analysis</t>
        </is>
      </c>
      <c r="M26" s="114" t="n">
        <v>0</v>
      </c>
      <c r="N26" s="114" t="n">
        <v>1</v>
      </c>
      <c r="O26" s="114" t="n">
        <v>0</v>
      </c>
      <c r="P26" s="114" t="n">
        <v>0</v>
      </c>
      <c r="Q26" s="114" t="n">
        <v>0</v>
      </c>
      <c r="R26" s="114" t="n">
        <v>0</v>
      </c>
      <c r="S26" s="114" t="n">
        <v>0</v>
      </c>
      <c r="T26" s="114" t="inlineStr">
        <is>
          <t>https://onlinelibrary.wiley.com/doi/pdfdirect/10.1002/aur.70124</t>
        </is>
      </c>
      <c r="U26" s="11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t>
        </is>
      </c>
      <c r="V26" s="114" t="inlineStr">
        <is>
          <t>Revisión asistida por IA (un revisor; requiere verificación independiente)</t>
        </is>
      </c>
      <c r="W26" s="141" t="n">
        <v>46269</v>
      </c>
    </row>
    <row r="27" ht="55" customHeight="1">
      <c r="A27" s="104" t="n">
        <v>216</v>
      </c>
      <c r="B27" s="105" t="inlineStr">
        <is>
          <t>10.1002/AUR.70189</t>
        </is>
      </c>
      <c r="C27" s="114" t="inlineStr">
        <is>
          <t>Parental Stress and Caregiver Role Modulate Child–Caregiver Prosodic Synchrony in Autism: A Computational Analysis</t>
        </is>
      </c>
      <c r="D27" s="114" t="inlineStr">
        <is>
          <t>Include</t>
        </is>
      </c>
      <c r="E27" s="114" t="n"/>
      <c r="F27" s="114" t="inlineStr">
        <is>
          <t>Audio / voice</t>
        </is>
      </c>
      <c r="G27" s="114" t="inlineStr">
        <is>
          <t>Deep Learning</t>
        </is>
      </c>
      <c r="H27" s="114" t="inlineStr">
        <is>
          <t>Speech segmentation + CRQA</t>
        </is>
      </c>
      <c r="I27" s="114" t="inlineStr">
        <is>
          <t>Segmentation and synchrony characterization</t>
        </is>
      </c>
      <c r="J27" s="114" t="inlineStr">
        <is>
          <t>Monitoring/intervention</t>
        </is>
      </c>
      <c r="K27" s="114" t="inlineStr">
        <is>
          <t>Research only</t>
        </is>
      </c>
      <c r="L27" s="114" t="inlineStr">
        <is>
          <t>Longitudinal interaction analysis</t>
        </is>
      </c>
      <c r="M27" s="114" t="n">
        <v>0</v>
      </c>
      <c r="N27" s="114" t="n">
        <v>0</v>
      </c>
      <c r="O27" s="114" t="n">
        <v>0</v>
      </c>
      <c r="P27" s="114" t="n">
        <v>0</v>
      </c>
      <c r="Q27" s="114" t="n">
        <v>0</v>
      </c>
      <c r="R27" s="114" t="n">
        <v>0</v>
      </c>
      <c r="S27" s="114" t="n">
        <v>0</v>
      </c>
      <c r="T27" s="114" t="inlineStr">
        <is>
          <t>https://onlinelibrary.wiley.com/doi/pdfdirect/10.1002/aur.70189</t>
        </is>
      </c>
      <c r="U27" s="11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t>
        </is>
      </c>
      <c r="V27" s="114" t="inlineStr">
        <is>
          <t>Revisión asistida por IA (un revisor; requiere verificación independiente)</t>
        </is>
      </c>
      <c r="W27" s="141" t="n">
        <v>46269</v>
      </c>
    </row>
    <row r="28" ht="55" customHeight="1">
      <c r="A28" s="104" t="n">
        <v>217</v>
      </c>
      <c r="B28" s="105" t="inlineStr">
        <is>
          <t>10.1002/PED4.70064</t>
        </is>
      </c>
      <c r="C28" s="114" t="inlineStr">
        <is>
          <t>Predicting brain age in children aged 2–6 years with autism spectrum disorders using routine T1- and T2-weighted magnetic resonance imaging</t>
        </is>
      </c>
      <c r="D28" s="114" t="inlineStr">
        <is>
          <t>Include</t>
        </is>
      </c>
      <c r="E28" s="114" t="n"/>
      <c r="F28" s="114" t="inlineStr">
        <is>
          <t>Neuroimaging / T1-T2 MRI</t>
        </is>
      </c>
      <c r="G28" s="114" t="inlineStr">
        <is>
          <t>Machine Learning</t>
        </is>
      </c>
      <c r="H28" s="114" t="inlineStr">
        <is>
          <t>Ridge-regression brain-age model</t>
        </is>
      </c>
      <c r="I28" s="114" t="inlineStr">
        <is>
          <t>Brain-age prediction</t>
        </is>
      </c>
      <c r="J28" s="114" t="inlineStr">
        <is>
          <t>Prognosis</t>
        </is>
      </c>
      <c r="K28" s="114" t="inlineStr">
        <is>
          <t>Research only</t>
        </is>
      </c>
      <c r="L28" s="114" t="inlineStr">
        <is>
          <t>Developmental characterization</t>
        </is>
      </c>
      <c r="M28" s="114" t="n">
        <v>1</v>
      </c>
      <c r="N28" s="114" t="n">
        <v>0</v>
      </c>
      <c r="O28" s="114" t="n">
        <v>0</v>
      </c>
      <c r="P28" s="114" t="n">
        <v>0</v>
      </c>
      <c r="Q28" s="114" t="n">
        <v>0</v>
      </c>
      <c r="R28" s="114" t="n">
        <v>0</v>
      </c>
      <c r="S28" s="114" t="n">
        <v>0</v>
      </c>
      <c r="T28" s="114" t="inlineStr">
        <is>
          <t>https://doi.org/10.1002/ped4.70064</t>
        </is>
      </c>
      <c r="U28" s="11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t>
        </is>
      </c>
      <c r="V28" s="114" t="inlineStr">
        <is>
          <t>Revisión asistida por IA (un revisor; requiere verificación independiente)</t>
        </is>
      </c>
      <c r="W28" s="141" t="n">
        <v>46269</v>
      </c>
    </row>
    <row r="29" ht="55" customHeight="1">
      <c r="A29" s="104" t="n">
        <v>228</v>
      </c>
      <c r="B29" s="105" t="inlineStr">
        <is>
          <t>10.3390/biom16030340</t>
        </is>
      </c>
      <c r="C29" s="114" t="inlineStr">
        <is>
          <t>Unveiling Diagnostic Biomarkers in Autism: A Comparative Proteome Analysis of CNTNAP2 Knockout Mice and Human ASD Patients</t>
        </is>
      </c>
      <c r="D29" s="114" t="inlineStr">
        <is>
          <t>Include</t>
        </is>
      </c>
      <c r="E29" s="114" t="n"/>
      <c r="F29" s="114" t="inlineStr">
        <is>
          <t>Biological/omics / proteomics</t>
        </is>
      </c>
      <c r="G29" s="114" t="inlineStr">
        <is>
          <t>Machine Learning</t>
        </is>
      </c>
      <c r="H29" s="114" t="inlineStr">
        <is>
          <t>Extra Trees + XGBoost</t>
        </is>
      </c>
      <c r="I29" s="114" t="inlineStr">
        <is>
          <t>Biomarker classification</t>
        </is>
      </c>
      <c r="J29" s="114" t="inlineStr">
        <is>
          <t>Not specified</t>
        </is>
      </c>
      <c r="K29" s="114" t="inlineStr">
        <is>
          <t>Research only</t>
        </is>
      </c>
      <c r="L29" s="114" t="inlineStr">
        <is>
          <t>Cross-species biomarker research</t>
        </is>
      </c>
      <c r="M29" s="114" t="n">
        <v>0</v>
      </c>
      <c r="N29" s="114" t="n">
        <v>0</v>
      </c>
      <c r="O29" s="114" t="n">
        <v>0</v>
      </c>
      <c r="P29" s="114" t="n">
        <v>0</v>
      </c>
      <c r="Q29" s="114" t="n">
        <v>0</v>
      </c>
      <c r="R29" s="114" t="n">
        <v>1</v>
      </c>
      <c r="S29" s="114" t="n">
        <v>1</v>
      </c>
      <c r="T29" s="114" t="inlineStr">
        <is>
          <t>https://doi.org/10.3390/biom16030340</t>
        </is>
      </c>
      <c r="U29" s="11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t>
        </is>
      </c>
      <c r="V29" s="114" t="inlineStr">
        <is>
          <t>Revisión asistida por IA (un revisor; requiere verificación independiente)</t>
        </is>
      </c>
      <c r="W29" s="141" t="n">
        <v>46269</v>
      </c>
    </row>
    <row r="30" ht="55" customHeight="1">
      <c r="A30" s="104" t="n">
        <v>237</v>
      </c>
      <c r="B30" s="105" t="inlineStr">
        <is>
          <t>10.3390/s25247485</t>
        </is>
      </c>
      <c r="C30" s="114" t="inlineStr">
        <is>
          <t>Late Fusion Model for Emotion Recognition from Facial Expressions and Biosignals in a Dataset of Children with Autism Spectrum Disorder</t>
        </is>
      </c>
      <c r="D30" s="114" t="inlineStr">
        <is>
          <t>Include</t>
        </is>
      </c>
      <c r="E30" s="114" t="n"/>
      <c r="F30" s="114" t="inlineStr">
        <is>
          <t>Multimodal</t>
        </is>
      </c>
      <c r="G30" s="114" t="inlineStr">
        <is>
          <t>Hybrid</t>
        </is>
      </c>
      <c r="H30" s="114" t="inlineStr">
        <is>
          <t>Modality-specific models + late fusion</t>
        </is>
      </c>
      <c r="I30" s="114" t="inlineStr">
        <is>
          <t>Emotion recognition</t>
        </is>
      </c>
      <c r="J30" s="114" t="inlineStr">
        <is>
          <t>Monitoring/intervention</t>
        </is>
      </c>
      <c r="K30" s="114" t="inlineStr">
        <is>
          <t>Research only</t>
        </is>
      </c>
      <c r="L30" s="114" t="inlineStr">
        <is>
          <t>Assistive-robotics research</t>
        </is>
      </c>
      <c r="M30" s="114" t="n">
        <v>0</v>
      </c>
      <c r="N30" s="114" t="n">
        <v>0</v>
      </c>
      <c r="O30" s="114" t="n">
        <v>0</v>
      </c>
      <c r="P30" s="114" t="n">
        <v>0</v>
      </c>
      <c r="Q30" s="114" t="n">
        <v>0</v>
      </c>
      <c r="R30" s="114" t="n">
        <v>0</v>
      </c>
      <c r="S30" s="114" t="n">
        <v>1</v>
      </c>
      <c r="T30" s="114" t="inlineStr">
        <is>
          <t>https://www.mdpi.com/1424-8220/25/24/7485/pdf?version=1765281915</t>
        </is>
      </c>
      <c r="U30" s="114" t="inlineStr">
        <is>
          <t xml:space="preserve">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t>
        </is>
      </c>
      <c r="V30" s="114" t="inlineStr">
        <is>
          <t>Revisión asistida por IA (un revisor; requiere verificación independiente)</t>
        </is>
      </c>
      <c r="W30" s="141" t="n">
        <v>46269</v>
      </c>
    </row>
    <row r="31" ht="55" customHeight="1">
      <c r="A31" s="104" t="n">
        <v>247</v>
      </c>
      <c r="B31" s="105" t="inlineStr">
        <is>
          <t>10.1038/s41598-025-26307-3</t>
        </is>
      </c>
      <c r="C31" s="114" t="inlineStr">
        <is>
          <t>New intelligent music therapy method for applications of enhancing social skills of autism children based on TL-GCN and deep learning</t>
        </is>
      </c>
      <c r="D31" s="114" t="inlineStr">
        <is>
          <t>Include</t>
        </is>
      </c>
      <c r="E31" s="114" t="n"/>
      <c r="F31" s="114" t="inlineStr">
        <is>
          <t>Multimodal</t>
        </is>
      </c>
      <c r="G31" s="114" t="inlineStr">
        <is>
          <t>Deep Learning</t>
        </is>
      </c>
      <c r="H31" s="114" t="inlineStr">
        <is>
          <t>Transformer + transfer-learning GCN</t>
        </is>
      </c>
      <c r="I31" s="114" t="inlineStr">
        <is>
          <t>Emotion recognition and adaptive intervention</t>
        </is>
      </c>
      <c r="J31" s="114" t="inlineStr">
        <is>
          <t>Monitoring/intervention</t>
        </is>
      </c>
      <c r="K31" s="114" t="inlineStr">
        <is>
          <t>Confirmed in intervention</t>
        </is>
      </c>
      <c r="L31" s="114" t="inlineStr">
        <is>
          <t>Evaluated real-world intervention</t>
        </is>
      </c>
      <c r="M31" s="114" t="n">
        <v>0</v>
      </c>
      <c r="N31" s="114" t="n">
        <v>0</v>
      </c>
      <c r="O31" s="114" t="n">
        <v>0</v>
      </c>
      <c r="P31" s="114" t="n">
        <v>1</v>
      </c>
      <c r="Q31" s="114" t="n">
        <v>0</v>
      </c>
      <c r="R31" s="114" t="n">
        <v>0</v>
      </c>
      <c r="S31" s="114" t="n">
        <v>1</v>
      </c>
      <c r="T31" s="114" t="inlineStr">
        <is>
          <t>https://www.nature.com/articles/s41598-025-26307-3.pdf</t>
        </is>
      </c>
      <c r="U31" s="11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t>
        </is>
      </c>
      <c r="V31" s="114" t="inlineStr">
        <is>
          <t>Revisión asistida por IA (un revisor; requiere verificación independiente)</t>
        </is>
      </c>
      <c r="W31" s="141" t="n">
        <v>46269</v>
      </c>
    </row>
    <row r="32" ht="55" customHeight="1">
      <c r="A32" s="104" t="n">
        <v>257</v>
      </c>
      <c r="B32" s="105" t="inlineStr">
        <is>
          <t>10.3233/SHTI251499</t>
        </is>
      </c>
      <c r="C32" s="114" t="inlineStr">
        <is>
          <t>The Use of the Social Robot LOVOT for Children with Autism Spectrum Disorder: A Feasibility Study</t>
        </is>
      </c>
      <c r="D32" s="114" t="inlineStr">
        <is>
          <t>Include</t>
        </is>
      </c>
      <c r="E32" s="114" t="n"/>
      <c r="F32" s="114" t="inlineStr">
        <is>
          <t>Social-robot interaction</t>
        </is>
      </c>
      <c r="G32" s="114" t="inlineStr">
        <is>
          <t>Not specified</t>
        </is>
      </c>
      <c r="H32" s="114" t="inlineStr">
        <is>
          <t>LOVOT social robot</t>
        </is>
      </c>
      <c r="I32" s="114" t="inlineStr">
        <is>
          <t>Robot-assisted pedagogical intervention</t>
        </is>
      </c>
      <c r="J32" s="114" t="inlineStr">
        <is>
          <t>Monitoring/intervention</t>
        </is>
      </c>
      <c r="K32" s="114" t="inlineStr">
        <is>
          <t>Confirmed in intervention</t>
        </is>
      </c>
      <c r="L32" s="114" t="inlineStr">
        <is>
          <t>Feasibility study in special education</t>
        </is>
      </c>
      <c r="M32" s="114" t="n">
        <v>0</v>
      </c>
      <c r="N32" s="114" t="n">
        <v>0</v>
      </c>
      <c r="O32" s="114" t="n">
        <v>0</v>
      </c>
      <c r="P32" s="114" t="n">
        <v>1</v>
      </c>
      <c r="Q32" s="114" t="n">
        <v>0</v>
      </c>
      <c r="R32" s="114" t="n">
        <v>0</v>
      </c>
      <c r="S32" s="114" t="n">
        <v>0</v>
      </c>
      <c r="T32" s="114" t="inlineStr">
        <is>
          <t>https://doi.org/10.3233/shti251499</t>
        </is>
      </c>
      <c r="U32" s="11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t>
        </is>
      </c>
      <c r="V32" s="114" t="inlineStr">
        <is>
          <t>Revisión asistida por IA (un revisor; requiere verificación independiente)</t>
        </is>
      </c>
      <c r="W32" s="141" t="n">
        <v>46269</v>
      </c>
    </row>
    <row r="33" ht="55" customHeight="1">
      <c r="A33" s="104" t="n">
        <v>259</v>
      </c>
      <c r="B33" s="105" t="inlineStr">
        <is>
          <t>10.1155/HBE2/1923339</t>
        </is>
      </c>
      <c r="C33" s="114" t="inlineStr">
        <is>
          <t>Data-Driven and Explainable Discovery of Autism Spectrum Disorder Patterns Across Age Groups</t>
        </is>
      </c>
      <c r="D33" s="114" t="inlineStr">
        <is>
          <t>Include</t>
        </is>
      </c>
      <c r="E33" s="114" t="n"/>
      <c r="F33" s="114" t="inlineStr">
        <is>
          <t>Structured screening questionnaire</t>
        </is>
      </c>
      <c r="G33" s="114" t="inlineStr">
        <is>
          <t>Machine Learning</t>
        </is>
      </c>
      <c r="H33" s="114" t="inlineStr">
        <is>
          <t>C4.5 decision tree</t>
        </is>
      </c>
      <c r="I33" s="114" t="inlineStr">
        <is>
          <t>Age-specific screening classification</t>
        </is>
      </c>
      <c r="J33" s="114" t="inlineStr">
        <is>
          <t>Screening</t>
        </is>
      </c>
      <c r="K33" s="114" t="inlineStr">
        <is>
          <t>Proposed only</t>
        </is>
      </c>
      <c r="L33" s="114" t="inlineStr">
        <is>
          <t>Interpretable screening model</t>
        </is>
      </c>
      <c r="M33" s="114" t="n">
        <v>0</v>
      </c>
      <c r="N33" s="114" t="n">
        <v>0</v>
      </c>
      <c r="O33" s="114" t="n">
        <v>0</v>
      </c>
      <c r="P33" s="114" t="n">
        <v>0</v>
      </c>
      <c r="Q33" s="114" t="n">
        <v>0</v>
      </c>
      <c r="R33" s="114" t="n">
        <v>1</v>
      </c>
      <c r="S33" s="114" t="n">
        <v>0</v>
      </c>
      <c r="T33" s="114" t="inlineStr">
        <is>
          <t>https://doi.org/10.1155/hbe2/1923339</t>
        </is>
      </c>
      <c r="U33" s="114" t="inlineStr">
        <is>
          <t xml:space="preserve">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t>
        </is>
      </c>
      <c r="V33" s="114" t="inlineStr">
        <is>
          <t>Revisión asistida por IA (un revisor; requiere verificación independiente)</t>
        </is>
      </c>
      <c r="W33" s="141" t="n">
        <v>46269</v>
      </c>
    </row>
    <row r="34" ht="55" customHeight="1">
      <c r="A34" s="104" t="n">
        <v>261</v>
      </c>
      <c r="B34" s="105" t="inlineStr">
        <is>
          <t>10.1002/AUR.70135</t>
        </is>
      </c>
      <c r="C34" s="114" t="inlineStr">
        <is>
          <t>Artificial Intelligence Networks Combining Histopathology and Machine Learning Can Extract Axon Pathology in Autism Spectrum Disorder</t>
        </is>
      </c>
      <c r="D34" s="114" t="inlineStr">
        <is>
          <t>Include</t>
        </is>
      </c>
      <c r="E34" s="114" t="n"/>
      <c r="F34" s="114" t="inlineStr">
        <is>
          <t>Histopathology images</t>
        </is>
      </c>
      <c r="G34" s="114" t="inlineStr">
        <is>
          <t>Deep Learning</t>
        </is>
      </c>
      <c r="H34" s="114" t="inlineStr">
        <is>
          <t>Convolutional/deep neural network</t>
        </is>
      </c>
      <c r="I34" s="114" t="inlineStr">
        <is>
          <t>Pathology classification</t>
        </is>
      </c>
      <c r="J34" s="114" t="inlineStr">
        <is>
          <t>Not specified</t>
        </is>
      </c>
      <c r="K34" s="114" t="inlineStr">
        <is>
          <t>Research only</t>
        </is>
      </c>
      <c r="L34" s="114" t="inlineStr">
        <is>
          <t>Postmortem pathology research</t>
        </is>
      </c>
      <c r="M34" s="114" t="n">
        <v>0</v>
      </c>
      <c r="N34" s="114" t="n">
        <v>0</v>
      </c>
      <c r="O34" s="114" t="n">
        <v>0</v>
      </c>
      <c r="P34" s="114" t="n">
        <v>0</v>
      </c>
      <c r="Q34" s="114" t="n">
        <v>1</v>
      </c>
      <c r="R34" s="114" t="n">
        <v>0</v>
      </c>
      <c r="S34" s="114" t="n">
        <v>1</v>
      </c>
      <c r="T34" s="114" t="inlineStr">
        <is>
          <t>https://onlinelibrary.wiley.com/doi/pdfdirect/10.1002/aur.70135</t>
        </is>
      </c>
      <c r="U34" s="11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t>
        </is>
      </c>
      <c r="V34" s="114" t="inlineStr">
        <is>
          <t>Revisión asistida por IA (un revisor; requiere verificación independiente)</t>
        </is>
      </c>
      <c r="W34" s="141" t="n">
        <v>46269</v>
      </c>
    </row>
    <row r="35" ht="55" customHeight="1">
      <c r="A35" s="104" t="n">
        <v>262</v>
      </c>
      <c r="B35" s="105" t="inlineStr">
        <is>
          <t>10.1186/s12888-025-07754-8</t>
        </is>
      </c>
      <c r="C35" s="114" t="inlineStr">
        <is>
          <t>Profiling Chinese children with symptoms of SpLD, ADHD, or ASD: a transdiagnostic and biopsychosocial study</t>
        </is>
      </c>
      <c r="D35" s="114" t="inlineStr">
        <is>
          <t>Include</t>
        </is>
      </c>
      <c r="E35" s="114" t="n"/>
      <c r="F35" s="114" t="inlineStr">
        <is>
          <t>Structured psychosocial data</t>
        </is>
      </c>
      <c r="G35" s="114" t="inlineStr">
        <is>
          <t>Machine Learning</t>
        </is>
      </c>
      <c r="H35" s="114" t="inlineStr">
        <is>
          <t>k-means clustering</t>
        </is>
      </c>
      <c r="I35" s="114" t="inlineStr">
        <is>
          <t>Transdiagnostic subtyping</t>
        </is>
      </c>
      <c r="J35" s="114" t="inlineStr">
        <is>
          <t>Not specified</t>
        </is>
      </c>
      <c r="K35" s="114" t="inlineStr">
        <is>
          <t>Research only</t>
        </is>
      </c>
      <c r="L35" s="114" t="inlineStr">
        <is>
          <t>Research profiling</t>
        </is>
      </c>
      <c r="M35" s="114" t="n">
        <v>0</v>
      </c>
      <c r="N35" s="114" t="n">
        <v>0</v>
      </c>
      <c r="O35" s="114" t="n">
        <v>0</v>
      </c>
      <c r="P35" s="114" t="n">
        <v>0</v>
      </c>
      <c r="Q35" s="114" t="n">
        <v>0</v>
      </c>
      <c r="R35" s="114" t="n">
        <v>1</v>
      </c>
      <c r="S35" s="114" t="n">
        <v>0</v>
      </c>
      <c r="T35" s="114" t="inlineStr">
        <is>
          <t>https://doi.org/10.1186/s12888-025-07754-8</t>
        </is>
      </c>
      <c r="U35" s="11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t>
        </is>
      </c>
      <c r="V35" s="114" t="inlineStr">
        <is>
          <t>Revisión asistida por IA (un revisor; requiere verificación independiente)</t>
        </is>
      </c>
      <c r="W35" s="141" t="n">
        <v>46269</v>
      </c>
    </row>
    <row r="36" ht="55" customHeight="1">
      <c r="A36" s="104" t="n">
        <v>263</v>
      </c>
      <c r="B36" s="105" t="inlineStr">
        <is>
          <t>10.1109/JBHI.2025.3599643</t>
        </is>
      </c>
      <c r="C36" s="114" t="inlineStr">
        <is>
          <t>Enhancing Psychological Assessments with Open-Ended Questionnaires and Large Language Models: An ASD Case Study</t>
        </is>
      </c>
      <c r="D36" s="114" t="inlineStr">
        <is>
          <t>Include</t>
        </is>
      </c>
      <c r="E36" s="114" t="n"/>
      <c r="F36" s="114" t="inlineStr">
        <is>
          <t>Text / open-ended questionnaires</t>
        </is>
      </c>
      <c r="G36" s="114" t="inlineStr">
        <is>
          <t>Deep Learning</t>
        </is>
      </c>
      <c r="H36" s="114" t="inlineStr">
        <is>
          <t>Fine-tuned LLMs, embeddings and GPT-4o</t>
        </is>
      </c>
      <c r="I36" s="114" t="inlineStr">
        <is>
          <t>Classification from parental reports</t>
        </is>
      </c>
      <c r="J36" s="114" t="inlineStr">
        <is>
          <t>Diagnosis</t>
        </is>
      </c>
      <c r="K36" s="114" t="inlineStr">
        <is>
          <t>Proposed only</t>
        </is>
      </c>
      <c r="L36" s="114" t="inlineStr">
        <is>
          <t>Research assessment model</t>
        </is>
      </c>
      <c r="M36" s="114" t="n">
        <v>0</v>
      </c>
      <c r="N36" s="114" t="n">
        <v>0</v>
      </c>
      <c r="O36" s="114" t="n">
        <v>0</v>
      </c>
      <c r="P36" s="114" t="n">
        <v>0</v>
      </c>
      <c r="Q36" s="114" t="n">
        <v>1</v>
      </c>
      <c r="R36" s="114" t="n">
        <v>0</v>
      </c>
      <c r="S36" s="114" t="n">
        <v>0</v>
      </c>
      <c r="T36" s="114" t="inlineStr">
        <is>
          <t>https://doi.org/10.1109/jbhi.2025.3599643</t>
        </is>
      </c>
      <c r="U36" s="11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t>
        </is>
      </c>
      <c r="V36" s="114" t="inlineStr">
        <is>
          <t>Revisión asistida por IA (un revisor; requiere verificación independiente)</t>
        </is>
      </c>
      <c r="W36" s="141" t="n">
        <v>46269</v>
      </c>
    </row>
    <row r="37" ht="55" customHeight="1">
      <c r="A37" s="104" t="n">
        <v>268</v>
      </c>
      <c r="B37" s="105" t="inlineStr">
        <is>
          <t>10.1038/s41598-025-26131-9</t>
        </is>
      </c>
      <c r="C37" s="114" t="inlineStr">
        <is>
          <t>Compact subsets of autism screening items predict clinical diagnoses with a machine learning analysis of the QCHAT-10</t>
        </is>
      </c>
      <c r="D37" s="114" t="inlineStr">
        <is>
          <t>Include</t>
        </is>
      </c>
      <c r="E37" s="114" t="n"/>
      <c r="F37" s="114" t="inlineStr">
        <is>
          <t>Structured screening questionnaire</t>
        </is>
      </c>
      <c r="G37" s="114" t="inlineStr">
        <is>
          <t>Machine Learning</t>
        </is>
      </c>
      <c r="H37" s="114" t="inlineStr">
        <is>
          <t>XGBoost/RF/decision tree + RFE</t>
        </is>
      </c>
      <c r="I37" s="114" t="inlineStr">
        <is>
          <t>Compact-item screening prediction</t>
        </is>
      </c>
      <c r="J37" s="114" t="inlineStr">
        <is>
          <t>Screening</t>
        </is>
      </c>
      <c r="K37" s="114" t="inlineStr">
        <is>
          <t>Proposed only</t>
        </is>
      </c>
      <c r="L37" s="114" t="inlineStr">
        <is>
          <t>Externally tested screening model</t>
        </is>
      </c>
      <c r="M37" s="114" t="n">
        <v>1</v>
      </c>
      <c r="N37" s="114" t="n">
        <v>0</v>
      </c>
      <c r="O37" s="114" t="n">
        <v>0</v>
      </c>
      <c r="P37" s="114" t="n">
        <v>0</v>
      </c>
      <c r="Q37" s="114" t="n">
        <v>0</v>
      </c>
      <c r="R37" s="114" t="n">
        <v>1</v>
      </c>
      <c r="S37" s="114" t="n">
        <v>0</v>
      </c>
      <c r="T37" s="114" t="inlineStr">
        <is>
          <t>https://www.nature.com/articles/s41598-025-26131-9.pdf</t>
        </is>
      </c>
      <c r="U37" s="11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t>
        </is>
      </c>
      <c r="V37" s="114" t="inlineStr">
        <is>
          <t>Revisión asistida por IA (un revisor; requiere verificación independiente)</t>
        </is>
      </c>
      <c r="W37" s="141" t="n">
        <v>46269</v>
      </c>
    </row>
    <row r="38" ht="55" customHeight="1">
      <c r="A38" s="104" t="n">
        <v>288</v>
      </c>
      <c r="B38" s="105" t="inlineStr">
        <is>
          <t>10.1093/biomtc/ujag099</t>
        </is>
      </c>
      <c r="C38" s="114" t="inlineStr">
        <is>
          <t>Nonparametric motion control in functional connectivity studies in children with autism spectrum disorder</t>
        </is>
      </c>
      <c r="D38" s="114" t="inlineStr">
        <is>
          <t>Include</t>
        </is>
      </c>
      <c r="E38" s="114" t="n"/>
      <c r="F38" s="114" t="inlineStr">
        <is>
          <t>Neuroimaging / functional connectivity</t>
        </is>
      </c>
      <c r="G38" s="114" t="inlineStr">
        <is>
          <t>Machine Learning</t>
        </is>
      </c>
      <c r="H38" s="114" t="inlineStr">
        <is>
          <t>Super Learner / highly adaptive lasso</t>
        </is>
      </c>
      <c r="I38" s="114" t="inlineStr">
        <is>
          <t>Motion-control estimation</t>
        </is>
      </c>
      <c r="J38" s="114" t="inlineStr">
        <is>
          <t>Not specified</t>
        </is>
      </c>
      <c r="K38" s="114" t="inlineStr">
        <is>
          <t>Research only</t>
        </is>
      </c>
      <c r="L38" s="114" t="inlineStr">
        <is>
          <t>Methodological neuroimaging analysis</t>
        </is>
      </c>
      <c r="M38" s="114" t="n">
        <v>0</v>
      </c>
      <c r="N38" s="114" t="n">
        <v>0</v>
      </c>
      <c r="O38" s="114" t="n">
        <v>0</v>
      </c>
      <c r="P38" s="114" t="n">
        <v>0</v>
      </c>
      <c r="Q38" s="114" t="n">
        <v>0</v>
      </c>
      <c r="R38" s="114" t="n">
        <v>0</v>
      </c>
      <c r="S38" s="114" t="n">
        <v>0</v>
      </c>
      <c r="T38" s="114" t="inlineStr">
        <is>
          <t>https://arxiv.org/pdf/2406.13111</t>
        </is>
      </c>
      <c r="U38" s="11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
        </is>
      </c>
      <c r="V38" s="114" t="inlineStr">
        <is>
          <t>Revisión asistida por IA (un revisor; requiere verificación independiente)</t>
        </is>
      </c>
      <c r="W38" s="141" t="n">
        <v>46269</v>
      </c>
    </row>
    <row r="39" ht="55" customHeight="1">
      <c r="A39" s="104" t="n">
        <v>305</v>
      </c>
      <c r="B39" s="105" t="inlineStr">
        <is>
          <t>10.31083/JIN48212</t>
        </is>
      </c>
      <c r="C39" s="114" t="inlineStr">
        <is>
          <t>Integrating Multimodal Neuroimaging and Physical-Health Markers for Autism Spectrum Disorder in the ABCD Study</t>
        </is>
      </c>
      <c r="D39" s="114" t="inlineStr">
        <is>
          <t>Include</t>
        </is>
      </c>
      <c r="E39" s="114" t="n"/>
      <c r="F39" s="114" t="inlineStr">
        <is>
          <t>Multimodal</t>
        </is>
      </c>
      <c r="G39" s="114" t="inlineStr">
        <is>
          <t>Machine Learning</t>
        </is>
      </c>
      <c r="H39" s="114" t="inlineStr">
        <is>
          <t>Multimodal ML classifiers</t>
        </is>
      </c>
      <c r="I39" s="114" t="inlineStr">
        <is>
          <t>Classification (ASD vs non-ASD)</t>
        </is>
      </c>
      <c r="J39" s="114" t="inlineStr">
        <is>
          <t>Diagnosis</t>
        </is>
      </c>
      <c r="K39" s="114" t="inlineStr">
        <is>
          <t>Research only</t>
        </is>
      </c>
      <c r="L39" s="114" t="inlineStr">
        <is>
          <t>Population-cohort proof of concept</t>
        </is>
      </c>
      <c r="M39" s="114" t="n">
        <v>0</v>
      </c>
      <c r="N39" s="114" t="n">
        <v>1</v>
      </c>
      <c r="O39" s="114" t="n">
        <v>0</v>
      </c>
      <c r="P39" s="114" t="n">
        <v>0</v>
      </c>
      <c r="Q39" s="114" t="n">
        <v>0</v>
      </c>
      <c r="R39" s="114" t="n">
        <v>1</v>
      </c>
      <c r="S39" s="114" t="n">
        <v>1</v>
      </c>
      <c r="T39" s="114" t="inlineStr">
        <is>
          <t>https://storage.imrpress.com/IMR/2026939320888299500/application/1757-448X-25-2-48212.pdf</t>
        </is>
      </c>
      <c r="U39" s="114" t="inlineStr">
        <is>
          <t xml:space="preserve">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t>
        </is>
      </c>
      <c r="V39" s="114" t="inlineStr">
        <is>
          <t>Revisión asistida por IA (un revisor; requiere verificación independiente)</t>
        </is>
      </c>
      <c r="W39" s="141" t="n">
        <v>46269</v>
      </c>
    </row>
    <row r="40" ht="55" customHeight="1">
      <c r="A40" s="104" t="n">
        <v>307</v>
      </c>
      <c r="B40" s="105" t="inlineStr">
        <is>
          <t>10.1038/s41598-026-48562-8</t>
        </is>
      </c>
      <c r="C40" s="114" t="inlineStr">
        <is>
          <t>Spatial structure based deep feature fusion network for autism spectrum disorder classification</t>
        </is>
      </c>
      <c r="D40" s="114" t="inlineStr">
        <is>
          <t>Include</t>
        </is>
      </c>
      <c r="E40" s="114" t="n"/>
      <c r="F40" s="114" t="inlineStr">
        <is>
          <t>Physiological signals / EEG</t>
        </is>
      </c>
      <c r="G40" s="114" t="inlineStr">
        <is>
          <t>Deep Learning</t>
        </is>
      </c>
      <c r="H40" s="114" t="inlineStr">
        <is>
          <t>SSFFN graph model + LSTM</t>
        </is>
      </c>
      <c r="I40" s="114" t="inlineStr">
        <is>
          <t>Classification (ASD vs control)</t>
        </is>
      </c>
      <c r="J40" s="114" t="inlineStr">
        <is>
          <t>Diagnosis</t>
        </is>
      </c>
      <c r="K40" s="114" t="inlineStr">
        <is>
          <t>Proposed only</t>
        </is>
      </c>
      <c r="L40" s="114" t="inlineStr">
        <is>
          <t>Diagnostic-support research</t>
        </is>
      </c>
      <c r="M40" s="114" t="n">
        <v>1</v>
      </c>
      <c r="N40" s="114" t="n">
        <v>0</v>
      </c>
      <c r="O40" s="114" t="n">
        <v>0</v>
      </c>
      <c r="P40" s="114" t="n">
        <v>0</v>
      </c>
      <c r="Q40" s="114" t="n">
        <v>0</v>
      </c>
      <c r="R40" s="114" t="n">
        <v>1</v>
      </c>
      <c r="S40" s="114" t="n">
        <v>0</v>
      </c>
      <c r="T40" s="114" t="inlineStr">
        <is>
          <t>https://www.nature.com/articles/s41598-026-48562-8_reference.pdf</t>
        </is>
      </c>
      <c r="U40" s="11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t>
        </is>
      </c>
      <c r="V40" s="114" t="inlineStr">
        <is>
          <t>Revisión asistida por IA (un revisor; requiere verificación independiente)</t>
        </is>
      </c>
      <c r="W40" s="141" t="n">
        <v>46269</v>
      </c>
    </row>
    <row r="41" ht="55" customHeight="1">
      <c r="A41" s="104" t="n">
        <v>313</v>
      </c>
      <c r="B41" s="105" t="inlineStr">
        <is>
          <t>10.1038/s41598-026-58789-0</t>
        </is>
      </c>
      <c r="C41" s="114" t="inlineStr">
        <is>
          <t>Metaheuristic hyperparameter optimization of deep neural networks for demographic-aware autism spectrum disorder classification.</t>
        </is>
      </c>
      <c r="D41" s="114" t="inlineStr">
        <is>
          <t>Include</t>
        </is>
      </c>
      <c r="E41" s="114" t="n"/>
      <c r="F41" s="114" t="inlineStr">
        <is>
          <t>Neuroimaging / structural MRI</t>
        </is>
      </c>
      <c r="G41" s="114" t="inlineStr">
        <is>
          <t>Deep Learning</t>
        </is>
      </c>
      <c r="H41" s="114" t="inlineStr">
        <is>
          <t>CNN optimized with OptABC</t>
        </is>
      </c>
      <c r="I41" s="114" t="inlineStr">
        <is>
          <t>Demographic-aware classification</t>
        </is>
      </c>
      <c r="J41" s="114" t="inlineStr">
        <is>
          <t>Diagnosis</t>
        </is>
      </c>
      <c r="K41" s="114" t="inlineStr">
        <is>
          <t>Research only</t>
        </is>
      </c>
      <c r="L41" s="114" t="inlineStr">
        <is>
          <t>Retrospective ABIDE model</t>
        </is>
      </c>
      <c r="M41" s="114" t="n">
        <v>0</v>
      </c>
      <c r="N41" s="114" t="n">
        <v>1</v>
      </c>
      <c r="O41" s="114" t="n">
        <v>0</v>
      </c>
      <c r="P41" s="114" t="n">
        <v>0</v>
      </c>
      <c r="Q41" s="114" t="n">
        <v>0</v>
      </c>
      <c r="R41" s="114" t="n">
        <v>0</v>
      </c>
      <c r="S41" s="114" t="n">
        <v>0</v>
      </c>
      <c r="T41" s="114" t="inlineStr">
        <is>
          <t>https://www.nature.com/articles/s41598-026-58789-0.pdf</t>
        </is>
      </c>
      <c r="U41" s="11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t>
        </is>
      </c>
      <c r="V41" s="114" t="inlineStr">
        <is>
          <t>Revisión asistida por IA (un revisor; requiere verificación independiente)</t>
        </is>
      </c>
      <c r="W41" s="141" t="n">
        <v>46269</v>
      </c>
    </row>
    <row r="42" ht="55" customHeight="1">
      <c r="A42" s="104" t="n">
        <v>321</v>
      </c>
      <c r="B42" s="105" t="inlineStr">
        <is>
          <t>10.1038/s41598-025-24662-9</t>
        </is>
      </c>
      <c r="C42" s="114" t="inlineStr">
        <is>
          <t>Bridging the gap: explainable ai for autism diagnosis and parental support with TabPFNMix and SHAP</t>
        </is>
      </c>
      <c r="D42" s="114" t="inlineStr">
        <is>
          <t>Include</t>
        </is>
      </c>
      <c r="E42" s="114" t="n"/>
      <c r="F42" s="114" t="inlineStr">
        <is>
          <t>Structured screening questionnaire</t>
        </is>
      </c>
      <c r="G42" s="114" t="inlineStr">
        <is>
          <t>Hybrid</t>
        </is>
      </c>
      <c r="H42" s="114" t="inlineStr">
        <is>
          <t>TabPFNMix + SHAP</t>
        </is>
      </c>
      <c r="I42" s="114" t="inlineStr">
        <is>
          <t>Classification and explanation</t>
        </is>
      </c>
      <c r="J42" s="114" t="inlineStr">
        <is>
          <t>Screening</t>
        </is>
      </c>
      <c r="K42" s="114" t="inlineStr">
        <is>
          <t>Proposed only</t>
        </is>
      </c>
      <c r="L42" s="114" t="inlineStr">
        <is>
          <t>Research prototype</t>
        </is>
      </c>
      <c r="M42" s="114" t="n">
        <v>0</v>
      </c>
      <c r="N42" s="114" t="n">
        <v>0</v>
      </c>
      <c r="O42" s="114" t="n">
        <v>0</v>
      </c>
      <c r="P42" s="114" t="n">
        <v>0</v>
      </c>
      <c r="Q42" s="114" t="n">
        <v>1</v>
      </c>
      <c r="R42" s="114" t="n">
        <v>0</v>
      </c>
      <c r="S42" s="114" t="n">
        <v>0</v>
      </c>
      <c r="T42" s="114" t="inlineStr">
        <is>
          <t>https://www.nature.com/articles/s41598-025-24662-9.pdf</t>
        </is>
      </c>
      <c r="U42" s="11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t>
        </is>
      </c>
      <c r="V42" s="114" t="inlineStr">
        <is>
          <t>Revisión asistida por IA (un revisor; requiere verificación independiente)</t>
        </is>
      </c>
      <c r="W42" s="141" t="n">
        <v>46269</v>
      </c>
    </row>
    <row r="43" ht="55" customHeight="1">
      <c r="A43" s="104" t="n">
        <v>331</v>
      </c>
      <c r="B43" s="105" t="inlineStr">
        <is>
          <t>10.1371/journal.pone.0339921</t>
        </is>
      </c>
      <c r="C43" s="114" t="inlineStr">
        <is>
          <t>Hybrid deep learning and feature selection approach for autism detection from rs-fMRI data</t>
        </is>
      </c>
      <c r="D43" s="114" t="inlineStr">
        <is>
          <t>Include</t>
        </is>
      </c>
      <c r="E43" s="114" t="n"/>
      <c r="F43" s="114" t="inlineStr">
        <is>
          <t>Neuroimaging / rs-fMRI</t>
        </is>
      </c>
      <c r="G43" s="114" t="inlineStr">
        <is>
          <t>Deep Learning</t>
        </is>
      </c>
      <c r="H43" s="114" t="inlineStr">
        <is>
          <t>Hybrid deep learning + feature selection</t>
        </is>
      </c>
      <c r="I43" s="114" t="inlineStr">
        <is>
          <t>Classification (ASD vs control)</t>
        </is>
      </c>
      <c r="J43" s="114" t="inlineStr">
        <is>
          <t>Diagnosis</t>
        </is>
      </c>
      <c r="K43" s="114" t="inlineStr">
        <is>
          <t>Research only</t>
        </is>
      </c>
      <c r="L43" s="114" t="inlineStr">
        <is>
          <t>Retrospective fMRI model</t>
        </is>
      </c>
      <c r="M43" s="114" t="n">
        <v>0</v>
      </c>
      <c r="N43" s="114" t="n">
        <v>1</v>
      </c>
      <c r="O43" s="114" t="n">
        <v>0</v>
      </c>
      <c r="P43" s="114" t="n">
        <v>0</v>
      </c>
      <c r="Q43" s="114" t="n">
        <v>0</v>
      </c>
      <c r="R43" s="114" t="n">
        <v>0</v>
      </c>
      <c r="S43" s="114" t="n">
        <v>0</v>
      </c>
      <c r="T43" s="114" t="inlineStr">
        <is>
          <t>https://journals.plos.org/plosone/article/file?id=10.1371/journal.pone.0339921&amp;type=printable</t>
        </is>
      </c>
      <c r="U43" s="11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t>
        </is>
      </c>
      <c r="V43" s="114" t="inlineStr">
        <is>
          <t>Revisión asistida por IA (un revisor; requiere verificación independiente)</t>
        </is>
      </c>
      <c r="W43" s="141" t="n">
        <v>46269</v>
      </c>
    </row>
    <row r="44" ht="55" customHeight="1">
      <c r="A44" s="104" t="n">
        <v>335</v>
      </c>
      <c r="B44" s="105" t="inlineStr">
        <is>
          <t>10.1007/s12021-026-09782-5</t>
        </is>
      </c>
      <c r="C44" s="114" t="inlineStr">
        <is>
          <t>Diagnostic Classification of Autism Spectrum Disorder in the Frequency Domain Using Resting-State fMRI</t>
        </is>
      </c>
      <c r="D44" s="114" t="inlineStr">
        <is>
          <t>Include</t>
        </is>
      </c>
      <c r="E44" s="114" t="n"/>
      <c r="F44" s="114" t="inlineStr">
        <is>
          <t>Neuroimaging / rs-fMRI</t>
        </is>
      </c>
      <c r="G44" s="114" t="inlineStr">
        <is>
          <t>Machine Learning</t>
        </is>
      </c>
      <c r="H44" s="114" t="inlineStr">
        <is>
          <t>Frequency-domain connectivity classifiers</t>
        </is>
      </c>
      <c r="I44" s="114" t="inlineStr">
        <is>
          <t>Classification (ASD vs control)</t>
        </is>
      </c>
      <c r="J44" s="114" t="inlineStr">
        <is>
          <t>Diagnosis</t>
        </is>
      </c>
      <c r="K44" s="114" t="inlineStr">
        <is>
          <t>Research only</t>
        </is>
      </c>
      <c r="L44" s="114" t="inlineStr">
        <is>
          <t>Retrospective fMRI model</t>
        </is>
      </c>
      <c r="M44" s="114" t="n">
        <v>0</v>
      </c>
      <c r="N44" s="114" t="n">
        <v>1</v>
      </c>
      <c r="O44" s="114" t="n">
        <v>0</v>
      </c>
      <c r="P44" s="114" t="n">
        <v>0</v>
      </c>
      <c r="Q44" s="114" t="n">
        <v>0</v>
      </c>
      <c r="R44" s="114" t="n">
        <v>0</v>
      </c>
      <c r="S44" s="114" t="n">
        <v>0</v>
      </c>
      <c r="T44" s="114" t="inlineStr">
        <is>
          <t>https://www.researchsquare.com/article/rs-3427251/latest.pdf</t>
        </is>
      </c>
      <c r="U44" s="114" t="inlineStr">
        <is>
          <t xml:space="preserve">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t>
        </is>
      </c>
      <c r="V44" s="114" t="inlineStr">
        <is>
          <t>Revisión asistida por IA (un revisor; requiere verificación independiente)</t>
        </is>
      </c>
      <c r="W44" s="141" t="n">
        <v>46269</v>
      </c>
    </row>
    <row r="45" ht="55" customHeight="1">
      <c r="A45" s="104" t="n">
        <v>352</v>
      </c>
      <c r="B45" s="105" t="inlineStr">
        <is>
          <t>10.1007/S41870-025-02987-Y</t>
        </is>
      </c>
      <c r="C45" s="114" t="inlineStr">
        <is>
          <t>Efficient Kulczynski EEG feature selection for autism spectrum disorder diagnosis over fog and cloud computing</t>
        </is>
      </c>
      <c r="D45" s="114" t="inlineStr">
        <is>
          <t>Include</t>
        </is>
      </c>
      <c r="E45" s="114" t="n"/>
      <c r="F45" s="114" t="inlineStr">
        <is>
          <t>Physiological signals / EEG</t>
        </is>
      </c>
      <c r="G45" s="114" t="inlineStr">
        <is>
          <t>Machine Learning</t>
        </is>
      </c>
      <c r="H45" s="114" t="inlineStr">
        <is>
          <t>Kulczynski + KNN/XGBoost/RF/SVM/DT</t>
        </is>
      </c>
      <c r="I45" s="114" t="inlineStr">
        <is>
          <t>Classification (ASD vs control)</t>
        </is>
      </c>
      <c r="J45" s="114" t="inlineStr">
        <is>
          <t>Diagnosis</t>
        </is>
      </c>
      <c r="K45" s="114" t="inlineStr">
        <is>
          <t>Proposed only</t>
        </is>
      </c>
      <c r="L45" s="114" t="inlineStr">
        <is>
          <t>Prospective diagnostic-system research</t>
        </is>
      </c>
      <c r="M45" s="114" t="n">
        <v>0</v>
      </c>
      <c r="N45" s="114" t="n">
        <v>0</v>
      </c>
      <c r="O45" s="114" t="n">
        <v>0</v>
      </c>
      <c r="P45" s="114" t="n">
        <v>0</v>
      </c>
      <c r="Q45" s="114" t="n">
        <v>0</v>
      </c>
      <c r="R45" s="114" t="n">
        <v>1</v>
      </c>
      <c r="S45" s="114" t="n">
        <v>0</v>
      </c>
      <c r="T45" s="114" t="inlineStr">
        <is>
          <t>https://link.springer.com/content/pdf/10.1007/s41870-025-02987-y.pdf</t>
        </is>
      </c>
      <c r="U45" s="11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t>
        </is>
      </c>
      <c r="V45" s="114" t="inlineStr">
        <is>
          <t>Revisión asistida por IA (un revisor; requiere verificación independiente)</t>
        </is>
      </c>
      <c r="W45" s="141" t="n">
        <v>46269</v>
      </c>
    </row>
    <row r="46" ht="55" customHeight="1">
      <c r="A46" s="104" t="n">
        <v>359</v>
      </c>
      <c r="B46" s="105" t="inlineStr">
        <is>
          <t>10.1007/S44163-026-01103-8</t>
        </is>
      </c>
      <c r="C46" s="114" t="inlineStr">
        <is>
          <t>Privacy preserving federated framework for autism spectrum disorder screening with ensemble stacking and deep learning approaches</t>
        </is>
      </c>
      <c r="D46" s="114" t="inlineStr">
        <is>
          <t>Include</t>
        </is>
      </c>
      <c r="E46" s="114" t="n"/>
      <c r="F46" s="114" t="inlineStr">
        <is>
          <t>Structured screening data</t>
        </is>
      </c>
      <c r="G46" s="114" t="inlineStr">
        <is>
          <t>Hybrid</t>
        </is>
      </c>
      <c r="H46" s="114" t="inlineStr">
        <is>
          <t>Federated stacking + federated deep network</t>
        </is>
      </c>
      <c r="I46" s="114" t="inlineStr">
        <is>
          <t>Screening classification</t>
        </is>
      </c>
      <c r="J46" s="114" t="inlineStr">
        <is>
          <t>Screening</t>
        </is>
      </c>
      <c r="K46" s="114" t="inlineStr">
        <is>
          <t>Proposed only</t>
        </is>
      </c>
      <c r="L46" s="114" t="inlineStr">
        <is>
          <t>Federated-learning simulation</t>
        </is>
      </c>
      <c r="M46" s="114" t="n">
        <v>0</v>
      </c>
      <c r="N46" s="114" t="n">
        <v>0</v>
      </c>
      <c r="O46" s="114" t="n">
        <v>0</v>
      </c>
      <c r="P46" s="114" t="n">
        <v>0</v>
      </c>
      <c r="Q46" s="114" t="n">
        <v>0</v>
      </c>
      <c r="R46" s="114" t="n">
        <v>1</v>
      </c>
      <c r="S46" s="114" t="n">
        <v>0</v>
      </c>
      <c r="T46" s="114" t="inlineStr">
        <is>
          <t>https://doi.org/10.1007/s44163-026-01103-8</t>
        </is>
      </c>
      <c r="U46" s="11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t>
        </is>
      </c>
      <c r="V46" s="114" t="inlineStr">
        <is>
          <t>Revisión asistida por IA (un revisor; requiere verificación independiente)</t>
        </is>
      </c>
      <c r="W46" s="141" t="n">
        <v>46269</v>
      </c>
    </row>
    <row r="47" ht="55" customHeight="1">
      <c r="A47" s="104" t="n">
        <v>372</v>
      </c>
      <c r="B47" s="105" t="inlineStr">
        <is>
          <t>10.1038/S41598-025-95291-5</t>
        </is>
      </c>
      <c r="C47" s="114" t="inlineStr">
        <is>
          <t>Machine learning of clinical phenotypes facilitates autism screening and identifies novel subgroups with distinct transcriptomic profiles</t>
        </is>
      </c>
      <c r="D47" s="114" t="inlineStr">
        <is>
          <t>Include</t>
        </is>
      </c>
      <c r="E47" s="114" t="n"/>
      <c r="F47" s="114" t="inlineStr">
        <is>
          <t>Multimodal</t>
        </is>
      </c>
      <c r="G47" s="114" t="inlineStr">
        <is>
          <t>Hybrid</t>
        </is>
      </c>
      <c r="H47" s="114" t="inlineStr">
        <is>
          <t>Deep classifier + clinical/transcriptomic clustering</t>
        </is>
      </c>
      <c r="I47" s="114" t="inlineStr">
        <is>
          <t>Screening and subtyping</t>
        </is>
      </c>
      <c r="J47" s="114" t="inlineStr">
        <is>
          <t>Screening</t>
        </is>
      </c>
      <c r="K47" s="114" t="inlineStr">
        <is>
          <t>Proposed only</t>
        </is>
      </c>
      <c r="L47" s="114" t="inlineStr">
        <is>
          <t>Research framework</t>
        </is>
      </c>
      <c r="M47" s="114" t="n">
        <v>0</v>
      </c>
      <c r="N47" s="114" t="n">
        <v>0</v>
      </c>
      <c r="O47" s="114" t="n">
        <v>0</v>
      </c>
      <c r="P47" s="114" t="n">
        <v>0</v>
      </c>
      <c r="Q47" s="114" t="n">
        <v>0</v>
      </c>
      <c r="R47" s="114" t="n">
        <v>0</v>
      </c>
      <c r="S47" s="114" t="n">
        <v>1</v>
      </c>
      <c r="T47" s="114" t="inlineStr">
        <is>
          <t>https://doi.org/10.1038/s41598-025-95291-5</t>
        </is>
      </c>
      <c r="U47" s="11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t>
        </is>
      </c>
      <c r="V47" s="114" t="inlineStr">
        <is>
          <t>Revisión asistida por IA (un revisor; requiere verificación independiente)</t>
        </is>
      </c>
      <c r="W47" s="141" t="n">
        <v>46269</v>
      </c>
    </row>
    <row r="48" ht="55" customHeight="1">
      <c r="A48" s="104" t="n">
        <v>378</v>
      </c>
      <c r="B48" s="105" t="inlineStr">
        <is>
          <t>10.3390/genes16091109</t>
        </is>
      </c>
      <c r="C48" s="114" t="inlineStr">
        <is>
          <t>Integrating Network Analysis and Machine Learning Identifies Key Autism Spectrum Disorder Genes Linked to Immune Dysregulation and Therapeutic Targets</t>
        </is>
      </c>
      <c r="D48" s="114" t="inlineStr">
        <is>
          <t>Include</t>
        </is>
      </c>
      <c r="E48" s="114" t="n"/>
      <c r="F48" s="114" t="inlineStr">
        <is>
          <t>Biological/omics / transcriptomics</t>
        </is>
      </c>
      <c r="G48" s="114" t="inlineStr">
        <is>
          <t>Machine Learning</t>
        </is>
      </c>
      <c r="H48" s="114" t="inlineStr">
        <is>
          <t>Random forest + network analysis</t>
        </is>
      </c>
      <c r="I48" s="114" t="inlineStr">
        <is>
          <t>Biomarker and target discovery</t>
        </is>
      </c>
      <c r="J48" s="114" t="inlineStr">
        <is>
          <t>Not specified</t>
        </is>
      </c>
      <c r="K48" s="114" t="inlineStr">
        <is>
          <t>Research only</t>
        </is>
      </c>
      <c r="L48" s="114" t="inlineStr">
        <is>
          <t>Biomarker discovery</t>
        </is>
      </c>
      <c r="M48" s="114" t="n">
        <v>0</v>
      </c>
      <c r="N48" s="114" t="n">
        <v>0</v>
      </c>
      <c r="O48" s="114" t="n">
        <v>0</v>
      </c>
      <c r="P48" s="114" t="n">
        <v>0</v>
      </c>
      <c r="Q48" s="114" t="n">
        <v>0</v>
      </c>
      <c r="R48" s="114" t="n">
        <v>1</v>
      </c>
      <c r="S48" s="114" t="n">
        <v>0</v>
      </c>
      <c r="T48" s="114" t="inlineStr">
        <is>
          <t>https://www.mdpi.com/2073-4425/16/9/1109/pdf?version=1758266110</t>
        </is>
      </c>
      <c r="U48" s="11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t>
        </is>
      </c>
      <c r="V48" s="114" t="inlineStr">
        <is>
          <t>Revisión asistida por IA (un revisor; requiere verificación independiente)</t>
        </is>
      </c>
      <c r="W48" s="141" t="n">
        <v>46269</v>
      </c>
    </row>
    <row r="49" ht="55" customHeight="1">
      <c r="A49" s="104" t="n">
        <v>384</v>
      </c>
      <c r="B49" s="105" t="inlineStr">
        <is>
          <t>10.1016/j.envres.2026.125213</t>
        </is>
      </c>
      <c r="C49" s="114" t="inlineStr">
        <is>
          <t>Air pollution and autism-like traits: Sensitive periods and joint effects of exposure to sources and constituents of fine particulate matter</t>
        </is>
      </c>
      <c r="D49" s="114" t="inlineStr">
        <is>
          <t>Include</t>
        </is>
      </c>
      <c r="E49" s="114" t="n"/>
      <c r="F49" s="114" t="inlineStr">
        <is>
          <t>Environmental exposure + behavioral scale</t>
        </is>
      </c>
      <c r="G49" s="114" t="inlineStr">
        <is>
          <t>Machine Learning</t>
        </is>
      </c>
      <c r="H49" s="114" t="inlineStr">
        <is>
          <t>Neural network/RF/gradient boosting</t>
        </is>
      </c>
      <c r="I49" s="114" t="inlineStr">
        <is>
          <t>Exposure estimation and ASD-trait risk</t>
        </is>
      </c>
      <c r="J49" s="114" t="inlineStr">
        <is>
          <t>Prognosis</t>
        </is>
      </c>
      <c r="K49" s="114" t="inlineStr">
        <is>
          <t>Research only</t>
        </is>
      </c>
      <c r="L49" s="114" t="inlineStr">
        <is>
          <t>Epidemiologic risk analysis</t>
        </is>
      </c>
      <c r="M49" s="114" t="n">
        <v>0</v>
      </c>
      <c r="N49" s="114" t="n">
        <v>0</v>
      </c>
      <c r="O49" s="114" t="n">
        <v>0</v>
      </c>
      <c r="P49" s="114" t="n">
        <v>0</v>
      </c>
      <c r="Q49" s="114" t="n">
        <v>0</v>
      </c>
      <c r="R49" s="114" t="n">
        <v>0</v>
      </c>
      <c r="S49" s="114" t="n">
        <v>0</v>
      </c>
      <c r="T49" s="114" t="inlineStr">
        <is>
          <t>https://pmc.ncbi.nlm.nih.gov/articles/PMC13470885/</t>
        </is>
      </c>
      <c r="U49" s="114" t="inlineStr">
        <is>
          <t xml:space="preserve">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t>
        </is>
      </c>
      <c r="V49" s="114" t="inlineStr">
        <is>
          <t>Revisión asistida por IA (un revisor; requiere verificación independiente)</t>
        </is>
      </c>
      <c r="W49" s="141" t="n">
        <v>46269</v>
      </c>
    </row>
    <row r="50" ht="55" customHeight="1">
      <c r="A50" s="104" t="n">
        <v>395</v>
      </c>
      <c r="B50" s="105" t="inlineStr">
        <is>
          <t>10.1186/s13073-025-01552-3</t>
        </is>
      </c>
      <c r="C50" s="114" t="inlineStr">
        <is>
          <t>Prematurity and genetic liability for autism spectrum disorder</t>
        </is>
      </c>
      <c r="D50" s="114" t="inlineStr">
        <is>
          <t>Include</t>
        </is>
      </c>
      <c r="E50" s="114" t="n"/>
      <c r="F50" s="114" t="inlineStr">
        <is>
          <t>Multimodal</t>
        </is>
      </c>
      <c r="G50" s="114" t="inlineStr">
        <is>
          <t>Machine Learning</t>
        </is>
      </c>
      <c r="H50" s="114" t="inlineStr">
        <is>
          <t>XGBoost/random forest + SHAP</t>
        </is>
      </c>
      <c r="I50" s="114" t="inlineStr">
        <is>
          <t>Risk prediction in preterm children</t>
        </is>
      </c>
      <c r="J50" s="114" t="inlineStr">
        <is>
          <t>Prognosis</t>
        </is>
      </c>
      <c r="K50" s="114" t="inlineStr">
        <is>
          <t>Research only</t>
        </is>
      </c>
      <c r="L50" s="114" t="inlineStr">
        <is>
          <t>Research risk model</t>
        </is>
      </c>
      <c r="M50" s="114" t="n">
        <v>1</v>
      </c>
      <c r="N50" s="114" t="n">
        <v>0</v>
      </c>
      <c r="O50" s="114" t="n">
        <v>0</v>
      </c>
      <c r="P50" s="114" t="n">
        <v>0</v>
      </c>
      <c r="Q50" s="114" t="n">
        <v>1</v>
      </c>
      <c r="R50" s="114" t="n">
        <v>0</v>
      </c>
      <c r="S50" s="114" t="n">
        <v>1</v>
      </c>
      <c r="T50" s="114" t="inlineStr">
        <is>
          <t>https://genomemedicine.biomedcentral.com/counter/pdf/10.1186/s13073-025-01552-3</t>
        </is>
      </c>
      <c r="U50" s="11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t>
        </is>
      </c>
      <c r="V50" s="114" t="inlineStr">
        <is>
          <t>Revisión asistida por IA (un revisor; requiere verificación independiente)</t>
        </is>
      </c>
      <c r="W50" s="141" t="n">
        <v>46269</v>
      </c>
    </row>
    <row r="51" ht="55" customHeight="1">
      <c r="A51" s="104" t="n">
        <v>406</v>
      </c>
      <c r="B51" s="105" t="inlineStr">
        <is>
          <t>10.1007/S41666-026-00243-X</t>
        </is>
      </c>
      <c r="C51" s="114" t="inlineStr">
        <is>
          <t>NeuroCypher ASD: Machine Learning with Knowledge Graph-Based Representation for ASD Screening in Toddlers</t>
        </is>
      </c>
      <c r="D51" s="114" t="inlineStr">
        <is>
          <t>Include</t>
        </is>
      </c>
      <c r="E51" s="114" t="n"/>
      <c r="F51" s="114" t="inlineStr">
        <is>
          <t>Multimodal</t>
        </is>
      </c>
      <c r="G51" s="114" t="inlineStr">
        <is>
          <t>Hybrid</t>
        </is>
      </c>
      <c r="H51" s="114" t="inlineStr">
        <is>
          <t>Tabular ML + knowledge graph + NLP interface</t>
        </is>
      </c>
      <c r="I51" s="114" t="inlineStr">
        <is>
          <t>Screening and case exploration</t>
        </is>
      </c>
      <c r="J51" s="114" t="inlineStr">
        <is>
          <t>Screening</t>
        </is>
      </c>
      <c r="K51" s="114" t="inlineStr">
        <is>
          <t>Proposed only</t>
        </is>
      </c>
      <c r="L51" s="114" t="inlineStr">
        <is>
          <t>Clinician/educator-facing prototype</t>
        </is>
      </c>
      <c r="M51" s="114" t="n">
        <v>0</v>
      </c>
      <c r="N51" s="114" t="n">
        <v>0</v>
      </c>
      <c r="O51" s="114" t="n">
        <v>0</v>
      </c>
      <c r="P51" s="114" t="n">
        <v>0</v>
      </c>
      <c r="Q51" s="114" t="n">
        <v>1</v>
      </c>
      <c r="R51" s="114" t="n">
        <v>0</v>
      </c>
      <c r="S51" s="114" t="n">
        <v>1</v>
      </c>
      <c r="T51" s="114" t="inlineStr">
        <is>
          <t>https://link.springer.com/content/pdf/10.1007/s41666-026-00243-x.pdf</t>
        </is>
      </c>
      <c r="U51" s="114" t="inlineStr">
        <is>
          <t xml:space="preserve">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t>
        </is>
      </c>
      <c r="V51" s="114" t="inlineStr">
        <is>
          <t>Revisión asistida por IA (un revisor; requiere verificación independiente)</t>
        </is>
      </c>
      <c r="W51" s="141" t="n">
        <v>46269</v>
      </c>
    </row>
    <row r="52" ht="55" customHeight="1">
      <c r="A52" s="104" t="n">
        <v>410</v>
      </c>
      <c r="B52" s="105" t="inlineStr">
        <is>
          <t>10.1007/S44163-026-01299-9</t>
        </is>
      </c>
      <c r="C52" s="114" t="inlineStr">
        <is>
          <t>Robust deep learning pipeline to improve access to autism triage and diagnosis</t>
        </is>
      </c>
      <c r="D52" s="114" t="inlineStr">
        <is>
          <t>Include</t>
        </is>
      </c>
      <c r="E52" s="114" t="n"/>
      <c r="F52" s="114" t="inlineStr">
        <is>
          <t>Multimodal</t>
        </is>
      </c>
      <c r="G52" s="114" t="inlineStr">
        <is>
          <t>Hybrid</t>
        </is>
      </c>
      <c r="H52" s="114" t="inlineStr">
        <is>
          <t>3D deep networks + Lasso GLM</t>
        </is>
      </c>
      <c r="I52" s="114" t="inlineStr">
        <is>
          <t>Triage / diagnostic prediction</t>
        </is>
      </c>
      <c r="J52" s="114" t="inlineStr">
        <is>
          <t>Screening</t>
        </is>
      </c>
      <c r="K52" s="114" t="inlineStr">
        <is>
          <t>Proposed only</t>
        </is>
      </c>
      <c r="L52" s="114" t="inlineStr">
        <is>
          <t>Proposed triage pipeline</t>
        </is>
      </c>
      <c r="M52" s="114" t="n">
        <v>0</v>
      </c>
      <c r="N52" s="114" t="n">
        <v>1</v>
      </c>
      <c r="O52" s="114" t="n">
        <v>0</v>
      </c>
      <c r="P52" s="114" t="n">
        <v>0</v>
      </c>
      <c r="Q52" s="114" t="n">
        <v>0</v>
      </c>
      <c r="R52" s="114" t="n">
        <v>0</v>
      </c>
      <c r="S52" s="114" t="n">
        <v>1</v>
      </c>
      <c r="T52" s="114" t="inlineStr">
        <is>
          <t>https://doi.org/10.1007/s44163-026-01299-9</t>
        </is>
      </c>
      <c r="U52" s="11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t>
        </is>
      </c>
      <c r="V52" s="114" t="inlineStr">
        <is>
          <t>Revisión asistida por IA (un revisor; requiere verificación independiente)</t>
        </is>
      </c>
      <c r="W52" s="141" t="n">
        <v>46269</v>
      </c>
    </row>
    <row r="53" ht="55" customHeight="1">
      <c r="A53" s="104" t="n">
        <v>417</v>
      </c>
      <c r="B53" s="105" t="inlineStr">
        <is>
          <t>10.1002/jmri.70023</t>
        </is>
      </c>
      <c r="C53" s="114" t="inlineStr">
        <is>
          <t>Perivascular Space Burden in Children With Autism Spectrum Disorder Correlates With Neurodevelopmental Severity</t>
        </is>
      </c>
      <c r="D53" s="114" t="inlineStr">
        <is>
          <t>Include</t>
        </is>
      </c>
      <c r="E53" s="114" t="n"/>
      <c r="F53" s="114" t="inlineStr">
        <is>
          <t>Neuroimaging / MRI</t>
        </is>
      </c>
      <c r="G53" s="114" t="inlineStr">
        <is>
          <t>Deep Learning</t>
        </is>
      </c>
      <c r="H53" s="114" t="inlineStr">
        <is>
          <t>Weakly supervised PVS segmentation</t>
        </is>
      </c>
      <c r="I53" s="114" t="inlineStr">
        <is>
          <t>Segmentation and severity characterization</t>
        </is>
      </c>
      <c r="J53" s="114" t="inlineStr">
        <is>
          <t>Not specified</t>
        </is>
      </c>
      <c r="K53" s="114" t="inlineStr">
        <is>
          <t>Research only</t>
        </is>
      </c>
      <c r="L53" s="114" t="inlineStr">
        <is>
          <t>Retrospective MRI analysis</t>
        </is>
      </c>
      <c r="M53" s="114" t="n">
        <v>0</v>
      </c>
      <c r="N53" s="114" t="n">
        <v>0</v>
      </c>
      <c r="O53" s="114" t="n">
        <v>0</v>
      </c>
      <c r="P53" s="114" t="n">
        <v>0</v>
      </c>
      <c r="Q53" s="114" t="n">
        <v>0</v>
      </c>
      <c r="R53" s="114" t="n">
        <v>0</v>
      </c>
      <c r="S53" s="114" t="n">
        <v>0</v>
      </c>
      <c r="T53" s="114" t="inlineStr">
        <is>
          <t>https://onlinelibrary.wiley.com/doi/pdfdirect/10.1002/jmri.70023</t>
        </is>
      </c>
      <c r="U53" s="11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t>
        </is>
      </c>
      <c r="V53" s="114" t="inlineStr">
        <is>
          <t>Revisión asistida por IA (un revisor; requiere verificación independiente)</t>
        </is>
      </c>
      <c r="W53" s="141" t="n">
        <v>46269</v>
      </c>
    </row>
    <row r="54" ht="55" customHeight="1">
      <c r="A54" s="104" t="n">
        <v>420</v>
      </c>
      <c r="B54" s="105" t="inlineStr">
        <is>
          <t>10.1038/S41598-025-93802-Y</t>
        </is>
      </c>
      <c r="C54" s="114" t="inlineStr">
        <is>
          <t>Two-tier nature inspired optimization-driven ensemble of deep learning models for effective autism spectrum disorder diagnosis in disabled persons</t>
        </is>
      </c>
      <c r="D54" s="114" t="inlineStr">
        <is>
          <t>Include</t>
        </is>
      </c>
      <c r="E54" s="114" t="n"/>
      <c r="F54" s="114" t="inlineStr">
        <is>
          <t>Structured screening data</t>
        </is>
      </c>
      <c r="G54" s="114" t="inlineStr">
        <is>
          <t>Deep Learning</t>
        </is>
      </c>
      <c r="H54" s="114" t="inlineStr">
        <is>
          <t>Autoencoder + LSTM + DBN ensemble</t>
        </is>
      </c>
      <c r="I54" s="114" t="inlineStr">
        <is>
          <t>ASD-stage classification</t>
        </is>
      </c>
      <c r="J54" s="114" t="inlineStr">
        <is>
          <t>Diagnosis</t>
        </is>
      </c>
      <c r="K54" s="114" t="inlineStr">
        <is>
          <t>Proposed only</t>
        </is>
      </c>
      <c r="L54" s="114" t="inlineStr">
        <is>
          <t>Simulation on public datasets</t>
        </is>
      </c>
      <c r="M54" s="114" t="n">
        <v>0</v>
      </c>
      <c r="N54" s="114" t="n">
        <v>0</v>
      </c>
      <c r="O54" s="114" t="n">
        <v>0</v>
      </c>
      <c r="P54" s="114" t="n">
        <v>0</v>
      </c>
      <c r="Q54" s="114" t="n">
        <v>0</v>
      </c>
      <c r="R54" s="114" t="n">
        <v>0</v>
      </c>
      <c r="S54" s="114" t="n">
        <v>0</v>
      </c>
      <c r="T54" s="114" t="inlineStr">
        <is>
          <t>https://doi.org/10.1038/s41598-025-93802-y</t>
        </is>
      </c>
      <c r="U54" s="11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t>
        </is>
      </c>
      <c r="V54" s="114" t="inlineStr">
        <is>
          <t>Revisión asistida por IA (un revisor; requiere verificación independiente)</t>
        </is>
      </c>
      <c r="W54" s="141" t="n">
        <v>46269</v>
      </c>
    </row>
    <row r="55" ht="55" customHeight="1">
      <c r="A55" s="104" t="n">
        <v>422</v>
      </c>
      <c r="B55" s="105" t="inlineStr">
        <is>
          <t>10.1109/ACCESS.2026.3688987</t>
        </is>
      </c>
      <c r="C55" s="114" t="inlineStr">
        <is>
          <t>MIND-TEA: An Adaptive Multi-Agent Framework for Multimodal Autism Diagnosis</t>
        </is>
      </c>
      <c r="D55" s="114" t="inlineStr">
        <is>
          <t>Include</t>
        </is>
      </c>
      <c r="E55" s="114" t="n"/>
      <c r="F55" s="114" t="inlineStr">
        <is>
          <t>Multimodal</t>
        </is>
      </c>
      <c r="G55" s="114" t="inlineStr">
        <is>
          <t>Deep Learning</t>
        </is>
      </c>
      <c r="H55" s="114" t="inlineStr">
        <is>
          <t>MIND-TEA multi-agent/meta-learning</t>
        </is>
      </c>
      <c r="I55" s="114" t="inlineStr">
        <is>
          <t>Multimodal diagnostic classification</t>
        </is>
      </c>
      <c r="J55" s="114" t="inlineStr">
        <is>
          <t>Diagnosis</t>
        </is>
      </c>
      <c r="K55" s="114" t="inlineStr">
        <is>
          <t>Proposed only</t>
        </is>
      </c>
      <c r="L55" s="114" t="inlineStr">
        <is>
          <t>Research framework</t>
        </is>
      </c>
      <c r="M55" s="114" t="n">
        <v>1</v>
      </c>
      <c r="N55" s="114" t="n">
        <v>1</v>
      </c>
      <c r="O55" s="114" t="n">
        <v>1</v>
      </c>
      <c r="P55" s="114" t="n">
        <v>0</v>
      </c>
      <c r="Q55" s="114" t="n">
        <v>0</v>
      </c>
      <c r="R55" s="114" t="n">
        <v>0</v>
      </c>
      <c r="S55" s="114" t="n">
        <v>1</v>
      </c>
      <c r="T55" s="114" t="inlineStr">
        <is>
          <t>https://doi.org/10.1109/access.2026.3688987</t>
        </is>
      </c>
      <c r="U55" s="11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is>
      </c>
      <c r="V55" s="114" t="inlineStr">
        <is>
          <t>Revisión asistida por IA (un revisor; requiere verificación independiente)</t>
        </is>
      </c>
      <c r="W55" s="141" t="n">
        <v>46269</v>
      </c>
    </row>
    <row r="56" ht="55" customHeight="1">
      <c r="A56" s="104" t="n">
        <v>424</v>
      </c>
      <c r="B56" s="105" t="inlineStr">
        <is>
          <t>10.1109/ACCESS.2025.3642950</t>
        </is>
      </c>
      <c r="C56" s="114" t="inlineStr">
        <is>
          <t>Interpretable Autism Screening via Object-Based Analysis of Child-Drawn Sketches</t>
        </is>
      </c>
      <c r="D56" s="114" t="inlineStr">
        <is>
          <t>Include</t>
        </is>
      </c>
      <c r="E56" s="114" t="n"/>
      <c r="F56" s="114" t="inlineStr">
        <is>
          <t>Child-drawn images</t>
        </is>
      </c>
      <c r="G56" s="114" t="inlineStr">
        <is>
          <t>Deep Learning</t>
        </is>
      </c>
      <c r="H56" s="114" t="inlineStr">
        <is>
          <t>Vision Transformer + LRP</t>
        </is>
      </c>
      <c r="I56" s="114" t="inlineStr">
        <is>
          <t>Interpretable screening classification</t>
        </is>
      </c>
      <c r="J56" s="114" t="inlineStr">
        <is>
          <t>Screening</t>
        </is>
      </c>
      <c r="K56" s="114" t="inlineStr">
        <is>
          <t>Proposed only</t>
        </is>
      </c>
      <c r="L56" s="114" t="inlineStr">
        <is>
          <t>Developmental-assessment research</t>
        </is>
      </c>
      <c r="M56" s="114" t="n">
        <v>0</v>
      </c>
      <c r="N56" s="114" t="n">
        <v>0</v>
      </c>
      <c r="O56" s="114" t="n">
        <v>0</v>
      </c>
      <c r="P56" s="114" t="n">
        <v>0</v>
      </c>
      <c r="Q56" s="114" t="n">
        <v>1</v>
      </c>
      <c r="R56" s="114" t="n">
        <v>0</v>
      </c>
      <c r="S56" s="114" t="n">
        <v>0</v>
      </c>
      <c r="T56" s="114" t="inlineStr">
        <is>
          <t>https://doi.org/10.1109/access.2025.3642950</t>
        </is>
      </c>
      <c r="U56" s="11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t>
        </is>
      </c>
      <c r="V56" s="114" t="inlineStr">
        <is>
          <t>Revisión asistida por IA (un revisor; requiere verificación independiente)</t>
        </is>
      </c>
      <c r="W56" s="141" t="n">
        <v>46269</v>
      </c>
    </row>
    <row r="57" ht="55" customHeight="1">
      <c r="A57" s="104" t="n">
        <v>425</v>
      </c>
      <c r="B57" s="105" t="inlineStr">
        <is>
          <t>10.1109/ACCESS.2025.3646589</t>
        </is>
      </c>
      <c r="C57" s="114" t="inlineStr">
        <is>
          <t>Bridging Deep Learning and Quantum Computing for EEG-Driven P300 Targeted ASD Response Detection</t>
        </is>
      </c>
      <c r="D57" s="114" t="inlineStr">
        <is>
          <t>Include</t>
        </is>
      </c>
      <c r="E57" s="114" t="n"/>
      <c r="F57" s="114" t="inlineStr">
        <is>
          <t>Physiological signals / EEG P300</t>
        </is>
      </c>
      <c r="G57" s="114" t="inlineStr">
        <is>
          <t>Hybrid</t>
        </is>
      </c>
      <c r="H57" s="114" t="inlineStr">
        <is>
          <t>Transformer + quantum neural network</t>
        </is>
      </c>
      <c r="I57" s="114" t="inlineStr">
        <is>
          <t>P300 response classification</t>
        </is>
      </c>
      <c r="J57" s="114" t="inlineStr">
        <is>
          <t>Monitoring/intervention</t>
        </is>
      </c>
      <c r="K57" s="114" t="inlineStr">
        <is>
          <t>Research only</t>
        </is>
      </c>
      <c r="L57" s="114" t="inlineStr">
        <is>
          <t>BCI-response research</t>
        </is>
      </c>
      <c r="M57" s="114" t="n">
        <v>0</v>
      </c>
      <c r="N57" s="114" t="n">
        <v>0</v>
      </c>
      <c r="O57" s="114" t="n">
        <v>0</v>
      </c>
      <c r="P57" s="114" t="n">
        <v>0</v>
      </c>
      <c r="Q57" s="114" t="n">
        <v>0</v>
      </c>
      <c r="R57" s="114" t="n">
        <v>1</v>
      </c>
      <c r="S57" s="114" t="n">
        <v>0</v>
      </c>
      <c r="T57" s="114" t="inlineStr">
        <is>
          <t>https://doi.org/10.1109/access.2025.3646589</t>
        </is>
      </c>
      <c r="U57" s="114" t="inlineStr">
        <is>
          <t xml:space="preserve">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t>
        </is>
      </c>
      <c r="V57" s="114" t="inlineStr">
        <is>
          <t>Revisión asistida por IA (un revisor; requiere verificación independiente)</t>
        </is>
      </c>
      <c r="W57" s="141" t="n">
        <v>46269</v>
      </c>
    </row>
    <row r="58" ht="55" customHeight="1">
      <c r="A58" s="104" t="n">
        <v>427</v>
      </c>
      <c r="B58" s="105" t="inlineStr">
        <is>
          <t>10.1109/ACCESS.2026.3704046</t>
        </is>
      </c>
      <c r="C58" s="114" t="inlineStr">
        <is>
          <t>A Hybrid Multi-Branch Deep Learning Model for Autism Spectrum Disorder Detection Using Spatiotemporal Gait Analysis</t>
        </is>
      </c>
      <c r="D58" s="114" t="inlineStr">
        <is>
          <t>Include</t>
        </is>
      </c>
      <c r="E58" s="114" t="n"/>
      <c r="F58" s="114" t="inlineStr">
        <is>
          <t>Kinematic gait / depth-camera data</t>
        </is>
      </c>
      <c r="G58" s="114" t="inlineStr">
        <is>
          <t>Deep Learning</t>
        </is>
      </c>
      <c r="H58" s="114" t="inlineStr">
        <is>
          <t>Transformer + CNN-BiLSTM/BiGRU</t>
        </is>
      </c>
      <c r="I58" s="114" t="inlineStr">
        <is>
          <t>Classification (ASD vs control)</t>
        </is>
      </c>
      <c r="J58" s="114" t="inlineStr">
        <is>
          <t>Diagnosis</t>
        </is>
      </c>
      <c r="K58" s="114" t="inlineStr">
        <is>
          <t>Proposed only</t>
        </is>
      </c>
      <c r="L58" s="114" t="inlineStr">
        <is>
          <t>Motor-biomarker research</t>
        </is>
      </c>
      <c r="M58" s="114" t="n">
        <v>0</v>
      </c>
      <c r="N58" s="114" t="n">
        <v>0</v>
      </c>
      <c r="O58" s="114" t="n">
        <v>0</v>
      </c>
      <c r="P58" s="114" t="n">
        <v>0</v>
      </c>
      <c r="Q58" s="114" t="n">
        <v>0</v>
      </c>
      <c r="R58" s="114" t="n">
        <v>0</v>
      </c>
      <c r="S58" s="114" t="n">
        <v>0</v>
      </c>
      <c r="T58" s="114" t="inlineStr">
        <is>
          <t>https://doi.org/10.1109/access.2026.3704046</t>
        </is>
      </c>
      <c r="U58" s="114" t="inlineStr">
        <is>
          <t xml:space="preserve">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t>
        </is>
      </c>
      <c r="V58" s="114" t="inlineStr">
        <is>
          <t>Revisión asistida por IA (un revisor; requiere verificación independiente)</t>
        </is>
      </c>
      <c r="W58" s="141" t="n">
        <v>46269</v>
      </c>
    </row>
    <row r="59" ht="55" customHeight="1">
      <c r="A59" s="104" t="n">
        <v>428</v>
      </c>
      <c r="B59" s="105" t="inlineStr">
        <is>
          <t>10.1109/ACCESS.2026.3686583</t>
        </is>
      </c>
      <c r="C59" s="114" t="inlineStr">
        <is>
          <t>Autism Action Dataset (AAD): A Comprehensive Video Benchmark for ASD Behavior Recognition Using Deep Learning</t>
        </is>
      </c>
      <c r="D59" s="114" t="inlineStr">
        <is>
          <t>Include</t>
        </is>
      </c>
      <c r="E59" s="114" t="n"/>
      <c r="F59" s="114" t="inlineStr">
        <is>
          <t>Behavioral video</t>
        </is>
      </c>
      <c r="G59" s="114" t="inlineStr">
        <is>
          <t>Deep Learning</t>
        </is>
      </c>
      <c r="H59" s="114" t="inlineStr">
        <is>
          <t>CNN-LSTM/I3D/SlowFast/X3D/ViViT/MViT</t>
        </is>
      </c>
      <c r="I59" s="114" t="inlineStr">
        <is>
          <t>ASD-related action recognition</t>
        </is>
      </c>
      <c r="J59" s="114" t="inlineStr">
        <is>
          <t>Monitoring/intervention</t>
        </is>
      </c>
      <c r="K59" s="114" t="inlineStr">
        <is>
          <t>Research only</t>
        </is>
      </c>
      <c r="L59" s="114" t="inlineStr">
        <is>
          <t>Dataset benchmark</t>
        </is>
      </c>
      <c r="M59" s="114" t="n">
        <v>0</v>
      </c>
      <c r="N59" s="114" t="n">
        <v>0</v>
      </c>
      <c r="O59" s="114" t="n">
        <v>0</v>
      </c>
      <c r="P59" s="114" t="n">
        <v>0</v>
      </c>
      <c r="Q59" s="114" t="n">
        <v>1</v>
      </c>
      <c r="R59" s="114" t="n">
        <v>0</v>
      </c>
      <c r="S59" s="114" t="n">
        <v>0</v>
      </c>
      <c r="T59" s="114" t="inlineStr">
        <is>
          <t>https://doi.org/10.1109/access.2026.3686583</t>
        </is>
      </c>
      <c r="U59" s="11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t>
        </is>
      </c>
      <c r="V59" s="114" t="inlineStr">
        <is>
          <t>Revisión asistida por IA (un revisor; requiere verificación independiente)</t>
        </is>
      </c>
      <c r="W59" s="141" t="n">
        <v>46269</v>
      </c>
    </row>
    <row r="60" ht="55" customHeight="1">
      <c r="A60" s="107" t="n">
        <v>429</v>
      </c>
      <c r="B60" s="108" t="inlineStr">
        <is>
          <t>10.1109/ACCESS.2026.3650856</t>
        </is>
      </c>
      <c r="C60" s="116" t="inlineStr">
        <is>
          <t>A Data-Driven Approach for Autism Spectrum Disorder Screening</t>
        </is>
      </c>
      <c r="D60" s="116" t="inlineStr">
        <is>
          <t>Include</t>
        </is>
      </c>
      <c r="E60" s="116" t="n"/>
      <c r="F60" s="116" t="inlineStr">
        <is>
          <t>Healthcare administrative/claims data</t>
        </is>
      </c>
      <c r="G60" s="116" t="inlineStr">
        <is>
          <t>Machine Learning</t>
        </is>
      </c>
      <c r="H60" s="116" t="inlineStr">
        <is>
          <t>RF/XGBoost/CatBoost + stacking</t>
        </is>
      </c>
      <c r="I60" s="116" t="inlineStr">
        <is>
          <t>Risk screening</t>
        </is>
      </c>
      <c r="J60" s="116" t="inlineStr">
        <is>
          <t>Screening</t>
        </is>
      </c>
      <c r="K60" s="116" t="inlineStr">
        <is>
          <t>Confirmed in workflow</t>
        </is>
      </c>
      <c r="L60" s="116" t="inlineStr">
        <is>
          <t>Operating in a healthcare provider</t>
        </is>
      </c>
      <c r="M60" s="116" t="n">
        <v>0</v>
      </c>
      <c r="N60" s="116" t="n">
        <v>0</v>
      </c>
      <c r="O60" s="116" t="n">
        <v>0</v>
      </c>
      <c r="P60" s="116" t="n">
        <v>0</v>
      </c>
      <c r="Q60" s="116" t="n">
        <v>0</v>
      </c>
      <c r="R60" s="116" t="n">
        <v>0</v>
      </c>
      <c r="S60" s="116" t="n">
        <v>0</v>
      </c>
      <c r="T60" s="116" t="inlineStr">
        <is>
          <t>https://doi.org/10.1109/access.2026.3650856</t>
        </is>
      </c>
      <c r="U60" s="116"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t>
        </is>
      </c>
      <c r="V60" s="116" t="inlineStr">
        <is>
          <t>Revisión asistida por IA (un revisor; requiere verificación independiente)</t>
        </is>
      </c>
      <c r="W60" s="142" t="n">
        <v>46269</v>
      </c>
    </row>
    <row r="61">
      <c r="A61" s="107" t="n">
        <v>1</v>
      </c>
      <c r="B61" s="108" t="inlineStr">
        <is>
          <t>10.1016/j.bspc.2024.107009</t>
        </is>
      </c>
      <c r="C61" s="116" t="inlineStr">
        <is>
          <t>A novel thermal imaging-based framework for continuous ASD classification and behavior analysis using facial mood and skin temperature features</t>
        </is>
      </c>
      <c r="D61" s="116" t="inlineStr">
        <is>
          <t>Include</t>
        </is>
      </c>
      <c r="E61" s="116" t="n"/>
      <c r="F61" s="116" t="inlineStr">
        <is>
          <t>Thermal facial imaging / skin temperature</t>
        </is>
      </c>
      <c r="G61" s="116" t="inlineStr">
        <is>
          <t>Hybrid</t>
        </is>
      </c>
      <c r="H61" s="116" t="inlineStr">
        <is>
          <t>DN-FME + Random Forest/SVM severity classifiers</t>
        </is>
      </c>
      <c r="I61" s="116" t="inlineStr">
        <is>
          <t>ASD severity classification and continuous behavioral monitoring</t>
        </is>
      </c>
      <c r="J61" s="116" t="inlineStr">
        <is>
          <t>Monitoring/intervention</t>
        </is>
      </c>
      <c r="K61" s="116" t="inlineStr">
        <is>
          <t>Proposed only</t>
        </is>
      </c>
      <c r="L61" s="116" t="inlineStr">
        <is>
          <t>Proposed continuous thermal monitoring to inform ASD severity and medication adjustment</t>
        </is>
      </c>
      <c r="M61" s="116" t="n">
        <v>0</v>
      </c>
      <c r="N61" s="116" t="n">
        <v>0</v>
      </c>
      <c r="O61" s="116" t="n">
        <v>0</v>
      </c>
      <c r="P61" s="116" t="n">
        <v>0</v>
      </c>
      <c r="Q61" s="116" t="n">
        <v>0</v>
      </c>
      <c r="R61" s="116" t="n">
        <v>0</v>
      </c>
      <c r="S61" s="116" t="n">
        <v>0</v>
      </c>
      <c r="T61" s="116" t="inlineStr">
        <is>
          <t>https://www.sciencedirect.com/science/article/pii/S174680942401067X</t>
        </is>
      </c>
      <c r="U61" s="116" t="inlineStr">
        <is>
          <t>El marco extrae estado afectivo y temperatura cutánea de imágenes térmicas; DN-FME reporta 96.39% de accuracy y RF/SVM 98.33% para clasificación de severidad. La propuesta de ajustar dosis farmacológica no fue evaluada como intervención clínica prospectiva en el texto recuperado; debe tratarse como integración propuesta, no como eficacia clínica demostrada.</t>
        </is>
      </c>
      <c r="V61" s="116" t="inlineStr">
        <is>
          <t>Revisión asistida por IA (un revisor; requiere verificación independiente)</t>
        </is>
      </c>
      <c r="W61" s="142" t="n">
        <v>46269</v>
      </c>
    </row>
    <row r="62">
      <c r="A62" s="107" t="n">
        <v>3</v>
      </c>
      <c r="B62" s="108" t="inlineStr">
        <is>
          <t>10.1016/j.bspc.2024.106949</t>
        </is>
      </c>
      <c r="C62" s="116" t="inlineStr">
        <is>
          <t>Efficient machine learning models across multiple datasets for autism spectrum disorder diagnoses</t>
        </is>
      </c>
      <c r="D62" s="116" t="inlineStr">
        <is>
          <t>Include</t>
        </is>
      </c>
      <c r="E62" s="116" t="n"/>
      <c r="F62" s="116" t="inlineStr">
        <is>
          <t>Structured behavioral / demographic screening datasets</t>
        </is>
      </c>
      <c r="G62" s="116" t="inlineStr">
        <is>
          <t>Machine Learning</t>
        </is>
      </c>
      <c r="H62" s="116" t="inlineStr">
        <is>
          <t>AutoML/ensemble framework (27 ML models; voting/bagging)</t>
        </is>
      </c>
      <c r="I62" s="116" t="inlineStr">
        <is>
          <t>ASD screening/classification across age-group datasets</t>
        </is>
      </c>
      <c r="J62" s="116" t="inlineStr">
        <is>
          <t>Screening</t>
        </is>
      </c>
      <c r="K62" s="116" t="inlineStr">
        <is>
          <t>Research only</t>
        </is>
      </c>
      <c r="L62" s="116" t="inlineStr">
        <is>
          <t>Experimental AutoML framework for ASD screening/classification</t>
        </is>
      </c>
      <c r="M62" s="116" t="n">
        <v>0</v>
      </c>
      <c r="N62" s="116" t="n">
        <v>0</v>
      </c>
      <c r="O62" s="116" t="n">
        <v>0</v>
      </c>
      <c r="P62" s="116" t="n">
        <v>0</v>
      </c>
      <c r="Q62" s="116" t="n">
        <v>0</v>
      </c>
      <c r="R62" s="116" t="n">
        <v>0</v>
      </c>
      <c r="S62" s="116" t="n">
        <v>0</v>
      </c>
      <c r="T62" s="116" t="inlineStr">
        <is>
          <t>https://www.sciencedirect.com/science/article/pii/S1746809424010073</t>
        </is>
      </c>
      <c r="U62" s="116" t="inlineStr">
        <is>
          <t>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t>
        </is>
      </c>
      <c r="V62" s="116" t="inlineStr">
        <is>
          <t>Revisión asistida por IA (un revisor; requiere verificación independiente)</t>
        </is>
      </c>
      <c r="W62" s="142" t="n">
        <v>46269</v>
      </c>
    </row>
    <row r="63">
      <c r="A63" s="107" t="n">
        <v>4</v>
      </c>
      <c r="B63" s="108" t="inlineStr">
        <is>
          <t>10.1016/j.ijhcs.2025.103486</t>
        </is>
      </c>
      <c r="C63" s="116" t="inlineStr">
        <is>
          <t>EmoLand: Utilizing narrative animations, multilevel games, and affective computing to foster emotional development in children with autism spectrum disorder</t>
        </is>
      </c>
      <c r="D63" s="116" t="inlineStr">
        <is>
          <t>Include</t>
        </is>
      </c>
      <c r="E63" s="116" t="n"/>
      <c r="F63" s="116" t="inlineStr">
        <is>
          <t>Behavioral video / facial expressions</t>
        </is>
      </c>
      <c r="G63" s="116" t="inlineStr">
        <is>
          <t>Deep Learning</t>
        </is>
      </c>
      <c r="H63" s="116" t="inlineStr">
        <is>
          <t>CNN facial-expression recognition</t>
        </is>
      </c>
      <c r="I63" s="116" t="inlineStr">
        <is>
          <t>Facial-expression recognition and adaptive affective feedback</t>
        </is>
      </c>
      <c r="J63" s="116" t="inlineStr">
        <is>
          <t>Monitoring/intervention</t>
        </is>
      </c>
      <c r="K63" s="116" t="inlineStr">
        <is>
          <t>Confirmed in care delivery</t>
        </is>
      </c>
      <c r="L63" s="116" t="inlineStr">
        <is>
          <t>AI facial-expression feedback embedded in an emotion-learning intervention</t>
        </is>
      </c>
      <c r="M63" s="116" t="n">
        <v>0</v>
      </c>
      <c r="N63" s="116" t="n">
        <v>0</v>
      </c>
      <c r="O63" s="116" t="n">
        <v>0</v>
      </c>
      <c r="P63" s="116" t="n">
        <v>1</v>
      </c>
      <c r="Q63" s="116" t="n">
        <v>0</v>
      </c>
      <c r="R63" s="116" t="n">
        <v>0</v>
      </c>
      <c r="S63" s="116" t="n">
        <v>0</v>
      </c>
      <c r="T63" s="116" t="inlineStr">
        <is>
          <t>https://www.researchgate.net/publication/389491878_EmoLand_Utilizing_Narrative_Animations_Multilevel_Games_and_Affective_Computing_to_Foster_Emotional_Development_in_Children_with_Autism_Spectrum_Disorder</t>
        </is>
      </c>
      <c r="U63" s="116" t="inlineStr">
        <is>
          <t>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t>
        </is>
      </c>
      <c r="V63" s="116" t="inlineStr">
        <is>
          <t>Revisión asistida por IA (un revisor; requiere verificación independiente)</t>
        </is>
      </c>
      <c r="W63" s="142" t="n">
        <v>46269</v>
      </c>
    </row>
    <row r="64">
      <c r="A64" s="107" t="n">
        <v>7</v>
      </c>
      <c r="B64" s="108" t="inlineStr">
        <is>
          <t>10.1016/j.compbiolchem.2024.108335</t>
        </is>
      </c>
      <c r="C64" s="116" t="inlineStr">
        <is>
          <t>Hybrid optimization enabled DenseNet for autism spectrum disorders using MRI image</t>
        </is>
      </c>
      <c r="D64" s="116" t="inlineStr">
        <is>
          <t>Include</t>
        </is>
      </c>
      <c r="E64" s="116" t="n"/>
      <c r="F64" s="116" t="inlineStr">
        <is>
          <t>Neuroimaging (MRI / ABIDE-derived brain imaging)</t>
        </is>
      </c>
      <c r="G64" s="116" t="inlineStr">
        <is>
          <t>Deep Learning</t>
        </is>
      </c>
      <c r="H64" s="116" t="inlineStr">
        <is>
          <t>JSTO-optimized DenseNet</t>
        </is>
      </c>
      <c r="I64" s="116" t="inlineStr">
        <is>
          <t>ASD vs control classification from MRI</t>
        </is>
      </c>
      <c r="J64" s="116" t="inlineStr">
        <is>
          <t>Diagnosis</t>
        </is>
      </c>
      <c r="K64" s="116" t="inlineStr">
        <is>
          <t>Research only</t>
        </is>
      </c>
      <c r="L64" s="116" t="inlineStr">
        <is>
          <t>Experimental MRI-based ASD classifier</t>
        </is>
      </c>
      <c r="M64" s="116" t="n">
        <v>0</v>
      </c>
      <c r="N64" s="116" t="n">
        <v>0</v>
      </c>
      <c r="O64" s="116" t="n">
        <v>0</v>
      </c>
      <c r="P64" s="116" t="n">
        <v>0</v>
      </c>
      <c r="Q64" s="116" t="n">
        <v>0</v>
      </c>
      <c r="R64" s="116" t="n">
        <v>0</v>
      </c>
      <c r="S64" s="116" t="n">
        <v>0</v>
      </c>
      <c r="T64" s="116" t="inlineStr">
        <is>
          <t>https://www.sciencedirect.com/science/article/pii/S1476927124003232</t>
        </is>
      </c>
      <c r="U64" s="116" t="inlineStr">
        <is>
          <t>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t>
        </is>
      </c>
      <c r="V64" s="116" t="inlineStr">
        <is>
          <t>Revisión asistida por IA (un revisor; requiere verificación independiente)</t>
        </is>
      </c>
      <c r="W64" s="142" t="n">
        <v>46269</v>
      </c>
    </row>
    <row r="65">
      <c r="A65" s="107" t="n">
        <v>15</v>
      </c>
      <c r="B65" s="108" t="inlineStr">
        <is>
          <t>10.1016/j.biopsycho.2024.108976</t>
        </is>
      </c>
      <c r="C65" s="116" t="inlineStr">
        <is>
          <t>MCBERT: A multi-modal framework for the diagnosis of autism spectrum disorder</t>
        </is>
      </c>
      <c r="D65" s="116" t="inlineStr">
        <is>
          <t>Include</t>
        </is>
      </c>
      <c r="E65" s="116" t="n"/>
      <c r="F65" s="116" t="inlineStr">
        <is>
          <t>Multimodal (brain MRI + phenotypic/meta-features)</t>
        </is>
      </c>
      <c r="G65" s="116" t="inlineStr">
        <is>
          <t>Deep Learning</t>
        </is>
      </c>
      <c r="H65" s="116" t="inlineStr">
        <is>
          <t>MCBERT (multi-head CNN + BERT with spatial/channel attention)</t>
        </is>
      </c>
      <c r="I65" s="116" t="inlineStr">
        <is>
          <t>ASD diagnostic classification</t>
        </is>
      </c>
      <c r="J65" s="116" t="inlineStr">
        <is>
          <t>Diagnosis</t>
        </is>
      </c>
      <c r="K65" s="116" t="inlineStr">
        <is>
          <t>Research only</t>
        </is>
      </c>
      <c r="L65" s="116" t="inlineStr">
        <is>
          <t>Experimental multimodal diagnostic classifier</t>
        </is>
      </c>
      <c r="M65" s="116" t="n">
        <v>1</v>
      </c>
      <c r="N65" s="116" t="n">
        <v>1</v>
      </c>
      <c r="O65" s="116" t="n">
        <v>1</v>
      </c>
      <c r="P65" s="116" t="n">
        <v>0</v>
      </c>
      <c r="Q65" s="116" t="n">
        <v>0</v>
      </c>
      <c r="R65" s="116" t="n">
        <v>0</v>
      </c>
      <c r="S65" s="116" t="n">
        <v>1</v>
      </c>
      <c r="T65" s="116" t="inlineStr">
        <is>
          <t>https://www.sciencedirect.com/science/article/pii/S0301051124002369</t>
        </is>
      </c>
      <c r="U65" s="116" t="inlineStr">
        <is>
          <t>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t>
        </is>
      </c>
      <c r="V65" s="116" t="inlineStr">
        <is>
          <t>Revisión asistida por IA (un revisor; requiere verificación independiente)</t>
        </is>
      </c>
      <c r="W65" s="142" t="n">
        <v>46269</v>
      </c>
    </row>
    <row r="66">
      <c r="A66" s="107" t="n">
        <v>21</v>
      </c>
      <c r="B66" s="108" t="inlineStr">
        <is>
          <t>10.1016/j.cca.2024.120018</t>
        </is>
      </c>
      <c r="C66" s="116" t="inlineStr">
        <is>
          <t>Screening biomarkers for autism spectrum disorder using plasma proteomics combined with machine learning methods</t>
        </is>
      </c>
      <c r="D66" s="116" t="inlineStr">
        <is>
          <t>Include</t>
        </is>
      </c>
      <c r="E66" s="116" t="n"/>
      <c r="F66" s="116" t="inlineStr">
        <is>
          <t>Biological/omics (plasma proteomics)</t>
        </is>
      </c>
      <c r="G66" s="116" t="inlineStr">
        <is>
          <t>Machine Learning</t>
        </is>
      </c>
      <c r="H66" s="116" t="inlineStr">
        <is>
          <t>Machine-learning biomarker selection pipeline</t>
        </is>
      </c>
      <c r="I66" s="116" t="inlineStr">
        <is>
          <t>ASD biomarker screening / classification</t>
        </is>
      </c>
      <c r="J66" s="116" t="inlineStr">
        <is>
          <t>Screening</t>
        </is>
      </c>
      <c r="K66" s="116" t="inlineStr">
        <is>
          <t>Research only</t>
        </is>
      </c>
      <c r="L66" s="116" t="inlineStr">
        <is>
          <t>Experimental blood-biomarker screening panel</t>
        </is>
      </c>
      <c r="M66" s="116" t="n">
        <v>1</v>
      </c>
      <c r="N66" s="116" t="n">
        <v>0</v>
      </c>
      <c r="O66" s="116" t="n">
        <v>0</v>
      </c>
      <c r="P66" s="116" t="n">
        <v>0</v>
      </c>
      <c r="Q66" s="116" t="n">
        <v>0</v>
      </c>
      <c r="R66" s="116" t="n">
        <v>0</v>
      </c>
      <c r="S66" s="116" t="n">
        <v>0</v>
      </c>
      <c r="T66" s="116" t="inlineStr">
        <is>
          <t>https://www.sciencedirect.com/science/article/pii/S000989812402271X</t>
        </is>
      </c>
      <c r="U66" s="116" t="inlineStr">
        <is>
          <t>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t>
        </is>
      </c>
      <c r="V66" s="116" t="inlineStr">
        <is>
          <t>Revisión asistida por IA (un revisor; requiere verificación independiente)</t>
        </is>
      </c>
      <c r="W66" s="142" t="n">
        <v>46269</v>
      </c>
    </row>
    <row r="67">
      <c r="A67" s="107" t="n">
        <v>23</v>
      </c>
      <c r="B67" s="108" t="inlineStr">
        <is>
          <t>10.1016/j.eswa.2024.126295</t>
        </is>
      </c>
      <c r="C67" s="116" t="inlineStr">
        <is>
          <t>Introducing 3DCNN ResNets for ASD full-body kinematic assessment: A comparison with hand-crafted features</t>
        </is>
      </c>
      <c r="D67" s="116" t="inlineStr">
        <is>
          <t>Include</t>
        </is>
      </c>
      <c r="E67" s="116" t="n"/>
      <c r="F67" s="116" t="inlineStr">
        <is>
          <t>Behavioral motor kinematics / full-body motion</t>
        </is>
      </c>
      <c r="G67" s="116" t="inlineStr">
        <is>
          <t>Deep Learning</t>
        </is>
      </c>
      <c r="H67" s="116" t="inlineStr">
        <is>
          <t>PoseConv3D / SlowOnly 3D CNN-ResNet</t>
        </is>
      </c>
      <c r="I67" s="116" t="inlineStr">
        <is>
          <t>ASD vs TD classification from full-body kinematic sequences</t>
        </is>
      </c>
      <c r="J67" s="116" t="inlineStr">
        <is>
          <t>Diagnosis</t>
        </is>
      </c>
      <c r="K67" s="116" t="inlineStr">
        <is>
          <t>Research only</t>
        </is>
      </c>
      <c r="L67" s="116" t="inlineStr">
        <is>
          <t>Experimental motor-kinematic ASD assessment</t>
        </is>
      </c>
      <c r="M67" s="116" t="n">
        <v>0</v>
      </c>
      <c r="N67" s="116" t="n">
        <v>0</v>
      </c>
      <c r="O67" s="116" t="n">
        <v>0</v>
      </c>
      <c r="P67" s="116" t="n">
        <v>0</v>
      </c>
      <c r="Q67" s="116" t="n">
        <v>1</v>
      </c>
      <c r="R67" s="116" t="n">
        <v>0</v>
      </c>
      <c r="S67" s="116" t="n">
        <v>0</v>
      </c>
      <c r="T67" s="116" t="inlineStr">
        <is>
          <t>https://riunet.upv.es/bitstreams/7dfd9135-24ed-4b77-af02-6141eb544c60/download</t>
        </is>
      </c>
      <c r="U67" s="116" t="inlineStr">
        <is>
          <t>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t>
        </is>
      </c>
      <c r="V67" s="116" t="inlineStr">
        <is>
          <t>Revisión asistida por IA (un revisor; requiere verificación independiente)</t>
        </is>
      </c>
      <c r="W67" s="142" t="n">
        <v>46269</v>
      </c>
    </row>
    <row r="68">
      <c r="A68" s="107" t="n">
        <v>37</v>
      </c>
      <c r="B68" s="108" t="inlineStr">
        <is>
          <t>10.1016/j.eswa.2024.125399</t>
        </is>
      </c>
      <c r="C68" s="116" t="inlineStr">
        <is>
          <t>Design of adaptive recommendation system for autism children using optimal feature selection-based adaptive dilated 1DCNN-LSTM with attention mechanism</t>
        </is>
      </c>
      <c r="D68" s="116" t="inlineStr">
        <is>
          <t>Include</t>
        </is>
      </c>
      <c r="E68" s="116" t="n"/>
      <c r="F68" s="116" t="inlineStr">
        <is>
          <t>Not specified</t>
        </is>
      </c>
      <c r="G68" s="116" t="inlineStr">
        <is>
          <t>Deep Learning</t>
        </is>
      </c>
      <c r="H68" s="116" t="inlineStr">
        <is>
          <t>MGSOA-optimized adaptive dilated 1DCNN-LSTM with attention</t>
        </is>
      </c>
      <c r="I68" s="116" t="inlineStr">
        <is>
          <t>Detection of distraction/anxiety states and adaptive recommendation</t>
        </is>
      </c>
      <c r="J68" s="116" t="inlineStr">
        <is>
          <t>Monitoring/intervention</t>
        </is>
      </c>
      <c r="K68" s="116" t="inlineStr">
        <is>
          <t>Proposed only</t>
        </is>
      </c>
      <c r="L68" s="116" t="inlineStr">
        <is>
          <t>Proposed adaptive recommendation/intervention support for autistic children</t>
        </is>
      </c>
      <c r="M68" s="116" t="n">
        <v>0</v>
      </c>
      <c r="N68" s="116" t="n">
        <v>0</v>
      </c>
      <c r="O68" s="116" t="n">
        <v>0</v>
      </c>
      <c r="P68" s="116" t="n">
        <v>0</v>
      </c>
      <c r="Q68" s="116" t="n">
        <v>0</v>
      </c>
      <c r="R68" s="116" t="n">
        <v>0</v>
      </c>
      <c r="S68" s="116" t="n">
        <v>0</v>
      </c>
      <c r="T68" s="116" t="inlineStr">
        <is>
          <t>https://www.sciencedirect.com/science/article/abs/pii/S0957417424022668</t>
        </is>
      </c>
      <c r="U68" s="116" t="inlineStr">
        <is>
          <t>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t>
        </is>
      </c>
      <c r="V68" s="116" t="inlineStr">
        <is>
          <t>Revisión asistida por IA (un revisor; requiere verificación independiente)</t>
        </is>
      </c>
      <c r="W68" s="142" t="n">
        <v>46269</v>
      </c>
    </row>
    <row r="69">
      <c r="A69" s="107" t="n">
        <v>38</v>
      </c>
      <c r="B69" s="108" t="inlineStr">
        <is>
          <t>10.1016/j.jneumeth.2024.110315</t>
        </is>
      </c>
      <c r="C69" s="116" t="inlineStr">
        <is>
          <t>Early detection of autism spectrum disorder using explainable AI and optimized teaching strategies</t>
        </is>
      </c>
      <c r="D69" s="116" t="inlineStr">
        <is>
          <t>Include</t>
        </is>
      </c>
      <c r="E69" s="116" t="n"/>
      <c r="F69" s="116" t="inlineStr">
        <is>
          <t>Structured behavioral / screening questionnaire data</t>
        </is>
      </c>
      <c r="G69" s="116" t="inlineStr">
        <is>
          <t>Machine Learning</t>
        </is>
      </c>
      <c r="H69" s="116" t="inlineStr">
        <is>
          <t>LR-SVM soft-voting ensemble with Chi-square feature selection</t>
        </is>
      </c>
      <c r="I69" s="116" t="inlineStr">
        <is>
          <t>ASD screening classification and teaching-strategy recommendation</t>
        </is>
      </c>
      <c r="J69" s="116" t="inlineStr">
        <is>
          <t>Screening</t>
        </is>
      </c>
      <c r="K69" s="116" t="inlineStr">
        <is>
          <t>Proposed only</t>
        </is>
      </c>
      <c r="L69" s="116" t="inlineStr">
        <is>
          <t>Proposed early-screening classifier with post-screening teaching recommendation</t>
        </is>
      </c>
      <c r="M69" s="116" t="n">
        <v>0</v>
      </c>
      <c r="N69" s="116" t="n">
        <v>0</v>
      </c>
      <c r="O69" s="116" t="n">
        <v>0</v>
      </c>
      <c r="P69" s="116" t="n">
        <v>0</v>
      </c>
      <c r="Q69" s="116" t="n">
        <v>0</v>
      </c>
      <c r="R69" s="116" t="n">
        <v>1</v>
      </c>
      <c r="S69" s="116" t="n">
        <v>0</v>
      </c>
      <c r="T69" s="116" t="inlineStr">
        <is>
          <t>https://www.sciencedirect.com/science/article/abs/pii/S0165027024002607</t>
        </is>
      </c>
      <c r="U69" s="116" t="inlineStr">
        <is>
          <t>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t>
        </is>
      </c>
      <c r="V69" s="116" t="inlineStr">
        <is>
          <t>Revisión asistida por IA (un revisor; requiere verificación independiente)</t>
        </is>
      </c>
      <c r="W69" s="142" t="n">
        <v>46269</v>
      </c>
    </row>
    <row r="70">
      <c r="A70" s="107" t="n">
        <v>41</v>
      </c>
      <c r="B70" s="108" t="inlineStr">
        <is>
          <t>10.1016/j.bspc.2024.107414</t>
        </is>
      </c>
      <c r="C70" s="116" t="inlineStr">
        <is>
          <t>A systematic evaluation of autism spectrum disorder identification with Scanpath Trend Analysis (STA)</t>
        </is>
      </c>
      <c r="D70" s="116" t="inlineStr">
        <is>
          <t>Include</t>
        </is>
      </c>
      <c r="E70" s="116" t="n"/>
      <c r="F70" s="116" t="inlineStr">
        <is>
          <t>Eye-tracking / scanpaths</t>
        </is>
      </c>
      <c r="G70" s="116" t="inlineStr">
        <is>
          <t>Machine Learning</t>
        </is>
      </c>
      <c r="H70" s="116" t="inlineStr">
        <is>
          <t>Scanpath Trend Analysis (STA)</t>
        </is>
      </c>
      <c r="I70" s="116" t="inlineStr">
        <is>
          <t>ASD vs non-ASD classification from eye-tracking scanpaths</t>
        </is>
      </c>
      <c r="J70" s="116" t="inlineStr">
        <is>
          <t>Screening</t>
        </is>
      </c>
      <c r="K70" s="116" t="inlineStr">
        <is>
          <t>Research only</t>
        </is>
      </c>
      <c r="L70" s="116" t="inlineStr">
        <is>
          <t>Experimental eye-tracking screening classifier</t>
        </is>
      </c>
      <c r="M70" s="116" t="n">
        <v>0</v>
      </c>
      <c r="N70" s="116" t="n">
        <v>0</v>
      </c>
      <c r="O70" s="116" t="n">
        <v>0</v>
      </c>
      <c r="P70" s="116" t="n">
        <v>0</v>
      </c>
      <c r="Q70" s="116" t="n">
        <v>0</v>
      </c>
      <c r="R70" s="116" t="n">
        <v>0</v>
      </c>
      <c r="S70" s="116" t="n">
        <v>0</v>
      </c>
      <c r="T70" s="116" t="inlineStr">
        <is>
          <t>https://www.sciencedirect.com/science/article/pii/S1746809424014721</t>
        </is>
      </c>
      <c r="U70" s="116" t="inlineStr">
        <is>
          <t>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t>
        </is>
      </c>
      <c r="V70" s="116" t="inlineStr">
        <is>
          <t>Revisión asistida por IA (un revisor; requiere verificación independiente)</t>
        </is>
      </c>
      <c r="W70" s="142" t="n">
        <v>46269</v>
      </c>
    </row>
    <row r="71">
      <c r="A71" s="107" t="n">
        <v>46</v>
      </c>
      <c r="B71" s="108" t="inlineStr">
        <is>
          <t>10.1016/j.ijmedinf.2024.105707</t>
        </is>
      </c>
      <c r="C71" s="116" t="inlineStr">
        <is>
          <t>Recognition of autism in subcortical brain volumetric images using autoencoding-based region selection method and Siamese Convolutional Neural Network</t>
        </is>
      </c>
      <c r="D71" s="116" t="inlineStr">
        <is>
          <t>Include</t>
        </is>
      </c>
      <c r="E71" s="116" t="n"/>
      <c r="F71" s="116" t="inlineStr">
        <is>
          <t>Neuroimaging (structural MRI / subcortical images)</t>
        </is>
      </c>
      <c r="G71" s="116" t="inlineStr">
        <is>
          <t>Deep Learning</t>
        </is>
      </c>
      <c r="H71" s="116" t="inlineStr">
        <is>
          <t>3D autoencoder + Siamese CNN</t>
        </is>
      </c>
      <c r="I71" s="116" t="inlineStr">
        <is>
          <t>ASD vs control classification from subcortical MRI</t>
        </is>
      </c>
      <c r="J71" s="116" t="inlineStr">
        <is>
          <t>Diagnosis</t>
        </is>
      </c>
      <c r="K71" s="116" t="inlineStr">
        <is>
          <t>Research only</t>
        </is>
      </c>
      <c r="L71" s="116" t="inlineStr">
        <is>
          <t>Experimental neuroimaging diagnostic classifier</t>
        </is>
      </c>
      <c r="M71" s="116" t="n">
        <v>0</v>
      </c>
      <c r="N71" s="116" t="n">
        <v>1</v>
      </c>
      <c r="O71" s="116" t="n">
        <v>0</v>
      </c>
      <c r="P71" s="116" t="n">
        <v>0</v>
      </c>
      <c r="Q71" s="116" t="n">
        <v>0</v>
      </c>
      <c r="R71" s="116" t="n">
        <v>1</v>
      </c>
      <c r="S71" s="116" t="n">
        <v>0</v>
      </c>
      <c r="T71" s="116" t="inlineStr">
        <is>
          <t>https://www.sciencedirect.com/science/article/pii/S1386505624003708</t>
        </is>
      </c>
      <c r="U71" s="116" t="inlineStr">
        <is>
          <t>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t>
        </is>
      </c>
      <c r="V71" s="116" t="inlineStr">
        <is>
          <t>Revisión asistida por IA (un revisor; requiere verificación independiente)</t>
        </is>
      </c>
      <c r="W71" s="142" t="n">
        <v>46269</v>
      </c>
    </row>
    <row r="72">
      <c r="A72" s="107" t="n">
        <v>47</v>
      </c>
      <c r="B72" s="108" t="inlineStr">
        <is>
          <t>10.1016/j.rineng.2025.104444</t>
        </is>
      </c>
      <c r="C72" s="116" t="inlineStr">
        <is>
          <t>Leveraging deep learning for enhanced diagnosis of autism spectrum disorder using resting-state functional magnetic resonance imaging and clinical data</t>
        </is>
      </c>
      <c r="D72" s="116" t="inlineStr">
        <is>
          <t>Include</t>
        </is>
      </c>
      <c r="E72" s="116" t="n"/>
      <c r="F72" s="116" t="inlineStr">
        <is>
          <t>Multimodal (rs-fMRI functional connectivity + phenotypic/clinical data)</t>
        </is>
      </c>
      <c r="G72" s="116" t="inlineStr">
        <is>
          <t>Deep Learning</t>
        </is>
      </c>
      <c r="H72" s="116" t="inlineStr">
        <is>
          <t>CNN-BiLSTM with attention</t>
        </is>
      </c>
      <c r="I72" s="116" t="inlineStr">
        <is>
          <t>ASD vs TD diagnostic classification</t>
        </is>
      </c>
      <c r="J72" s="116" t="inlineStr">
        <is>
          <t>Diagnosis</t>
        </is>
      </c>
      <c r="K72" s="116" t="inlineStr">
        <is>
          <t>Proposed only</t>
        </is>
      </c>
      <c r="L72" s="116" t="inlineStr">
        <is>
          <t>Proposed neuroimaging/phenotypic diagnostic decision-support classifier</t>
        </is>
      </c>
      <c r="M72" s="116" t="n">
        <v>0</v>
      </c>
      <c r="N72" s="116" t="n">
        <v>1</v>
      </c>
      <c r="O72" s="116" t="n">
        <v>0</v>
      </c>
      <c r="P72" s="116" t="n">
        <v>0</v>
      </c>
      <c r="Q72" s="116" t="n">
        <v>0</v>
      </c>
      <c r="R72" s="116" t="n">
        <v>0</v>
      </c>
      <c r="S72" s="116" t="n">
        <v>1</v>
      </c>
      <c r="T72" s="116" t="inlineStr">
        <is>
          <t>https://doi.org/10.1016/j.rineng.2025.104444</t>
        </is>
      </c>
      <c r="U72" s="116" t="inlineStr">
        <is>
          <t>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t>
        </is>
      </c>
      <c r="V72" s="116" t="inlineStr">
        <is>
          <t>Revisión asistida por IA (un revisor; requiere verificación independiente)</t>
        </is>
      </c>
      <c r="W72" s="142" t="n">
        <v>46269</v>
      </c>
    </row>
    <row r="73">
      <c r="A73" s="107" t="n">
        <v>51</v>
      </c>
      <c r="B73" s="108" t="inlineStr">
        <is>
          <t>10.1016/j.engappai.2024.109475</t>
        </is>
      </c>
      <c r="C73" s="116" t="inlineStr">
        <is>
          <t>Involution fused convolution for classifying eye-tracking patterns of children with Autism Spectrum Disorder</t>
        </is>
      </c>
      <c r="D73" s="116" t="inlineStr">
        <is>
          <t>Include</t>
        </is>
      </c>
      <c r="E73" s="116" t="n"/>
      <c r="F73" s="116" t="inlineStr">
        <is>
          <t>Eye-tracking / scanpath images</t>
        </is>
      </c>
      <c r="G73" s="116" t="inlineStr">
        <is>
          <t>Deep Learning</t>
        </is>
      </c>
      <c r="H73" s="116" t="inlineStr">
        <is>
          <t>Hybrid involution-convolution neural network</t>
        </is>
      </c>
      <c r="I73" s="116" t="inlineStr">
        <is>
          <t>ASD vs TD classification from eye-tracking images</t>
        </is>
      </c>
      <c r="J73" s="116" t="inlineStr">
        <is>
          <t>Screening</t>
        </is>
      </c>
      <c r="K73" s="116" t="inlineStr">
        <is>
          <t>Research only</t>
        </is>
      </c>
      <c r="L73" s="116" t="inlineStr">
        <is>
          <t>Experimental eye-tracking classifier for ASD screening/detection</t>
        </is>
      </c>
      <c r="M73" s="116" t="n">
        <v>0</v>
      </c>
      <c r="N73" s="116" t="n">
        <v>0</v>
      </c>
      <c r="O73" s="116" t="n">
        <v>0</v>
      </c>
      <c r="P73" s="116" t="n">
        <v>0</v>
      </c>
      <c r="Q73" s="116" t="n">
        <v>0</v>
      </c>
      <c r="R73" s="116" t="n">
        <v>0</v>
      </c>
      <c r="S73" s="116" t="n">
        <v>0</v>
      </c>
      <c r="T73" s="116" t="inlineStr">
        <is>
          <t>https://arxiv.org/pdf/2401.03575</t>
        </is>
      </c>
      <c r="U73" s="116" t="inlineStr">
        <is>
          <t>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t>
        </is>
      </c>
      <c r="V73" s="116" t="inlineStr">
        <is>
          <t>Revisión asistida por IA (un revisor; requiere verificación independiente)</t>
        </is>
      </c>
      <c r="W73" s="142" t="n">
        <v>46269</v>
      </c>
    </row>
    <row r="74">
      <c r="A74" s="107" t="n">
        <v>59</v>
      </c>
      <c r="B74" s="108" t="inlineStr">
        <is>
          <t>10.1016/j.eswa.2025.127013</t>
        </is>
      </c>
      <c r="C74" s="116" t="inlineStr">
        <is>
          <t>Advanced autism detection and visualization through XGBoost algorithm for fNIRS hemo-dynamic signals</t>
        </is>
      </c>
      <c r="D74" s="116" t="inlineStr">
        <is>
          <t>Include</t>
        </is>
      </c>
      <c r="E74" s="116" t="n"/>
      <c r="F74" s="116" t="inlineStr">
        <is>
          <t>Physiological signals (fNIRS hemodynamics)</t>
        </is>
      </c>
      <c r="G74" s="116" t="inlineStr">
        <is>
          <t>Machine Learning</t>
        </is>
      </c>
      <c r="H74" s="116" t="inlineStr">
        <is>
          <t>XGBoost</t>
        </is>
      </c>
      <c r="I74" s="116" t="inlineStr">
        <is>
          <t>ASD vs TD diagnostic classification from fNIRS</t>
        </is>
      </c>
      <c r="J74" s="116" t="inlineStr">
        <is>
          <t>Diagnosis</t>
        </is>
      </c>
      <c r="K74" s="116" t="inlineStr">
        <is>
          <t>Research only</t>
        </is>
      </c>
      <c r="L74" s="116" t="inlineStr">
        <is>
          <t>Clinic-based experimental fNIRS classifier proposed for objective ASD diagnostic support</t>
        </is>
      </c>
      <c r="M74" s="116" t="n">
        <v>0</v>
      </c>
      <c r="N74" s="116" t="n">
        <v>0</v>
      </c>
      <c r="O74" s="116" t="n">
        <v>0</v>
      </c>
      <c r="P74" s="116" t="n">
        <v>1</v>
      </c>
      <c r="Q74" s="116" t="n">
        <v>0</v>
      </c>
      <c r="R74" s="116" t="n">
        <v>0</v>
      </c>
      <c r="S74" s="116" t="n">
        <v>0</v>
      </c>
      <c r="T74" s="116" t="inlineStr">
        <is>
          <t>https://doi.org/10.1016/j.eswa.2025.127013</t>
        </is>
      </c>
      <c r="U74" s="116" t="inlineStr">
        <is>
          <t>Estudio clínico prospectivo con 24 ASD y 27 TD, fNIRS de 41 canales y XGBoost con validación anidada (outer 10, inner 5); reporta accuracy 96%. La validación es interna. Los autores reconocen muestra pequeña y ausencia de ADI-R/ADOS como gold-standard; no hay cohorte externa.</t>
        </is>
      </c>
      <c r="V74" s="116" t="inlineStr">
        <is>
          <t>Revisión asistida por IA (un revisor; requiere verificación independiente)</t>
        </is>
      </c>
      <c r="W74" s="142" t="n">
        <v>46269</v>
      </c>
    </row>
    <row r="75">
      <c r="A75" s="107" t="n">
        <v>60</v>
      </c>
      <c r="B75" s="108" t="inlineStr">
        <is>
          <t>10.1016/j.ibmed.2025.100213</t>
        </is>
      </c>
      <c r="C75" s="116" t="inlineStr">
        <is>
          <t>Using convolutional network in graphical model detection of autism disorders with fuzzy inference systems</t>
        </is>
      </c>
      <c r="D75" s="116" t="inlineStr">
        <is>
          <t>Include</t>
        </is>
      </c>
      <c r="E75" s="116" t="n"/>
      <c r="F75" s="116" t="inlineStr">
        <is>
          <t>Multimodal (rs-fMRI functional connectivity + phenotypic data)</t>
        </is>
      </c>
      <c r="G75" s="116" t="inlineStr">
        <is>
          <t>Hybrid</t>
        </is>
      </c>
      <c r="H75" s="116" t="inlineStr">
        <is>
          <t>Fuzzy multi-scale enhanced graph convolutional network (MSE-GCN)</t>
        </is>
      </c>
      <c r="I75" s="116" t="inlineStr">
        <is>
          <t>ASD vs TD diagnostic classification</t>
        </is>
      </c>
      <c r="J75" s="116" t="inlineStr">
        <is>
          <t>Diagnosis</t>
        </is>
      </c>
      <c r="K75" s="116" t="inlineStr">
        <is>
          <t>Research only</t>
        </is>
      </c>
      <c r="L75" s="116" t="inlineStr">
        <is>
          <t>Experimental multimodal graph-based ASD diagnostic classifier</t>
        </is>
      </c>
      <c r="M75" s="116" t="n">
        <v>0</v>
      </c>
      <c r="N75" s="116" t="n">
        <v>1</v>
      </c>
      <c r="O75" s="116" t="n">
        <v>0</v>
      </c>
      <c r="P75" s="116" t="n">
        <v>0</v>
      </c>
      <c r="Q75" s="116" t="n">
        <v>0</v>
      </c>
      <c r="R75" s="116" t="n">
        <v>1</v>
      </c>
      <c r="S75" s="116" t="n">
        <v>1</v>
      </c>
      <c r="T75" s="116" t="inlineStr">
        <is>
          <t>https://doi.org/10.1016/j.ibmed.2025.100213</t>
        </is>
      </c>
      <c r="U75" s="116" t="inlineStr">
        <is>
          <t>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t>
        </is>
      </c>
      <c r="V75" s="116" t="inlineStr">
        <is>
          <t>Revisión asistida por IA (un revisor; requiere verificación independiente)</t>
        </is>
      </c>
      <c r="W75" s="142" t="n">
        <v>46269</v>
      </c>
    </row>
    <row r="76">
      <c r="A76" s="107" t="n">
        <v>63</v>
      </c>
      <c r="B76" s="108" t="inlineStr">
        <is>
          <t>10.1016/j.engappai.2025.110430</t>
        </is>
      </c>
      <c r="C76" s="116" t="inlineStr">
        <is>
          <t>Enhancing autism spectrum disorder early detection with parent-child dyads block-play protocol and attention-enhanced hybrid deep learning framework</t>
        </is>
      </c>
      <c r="D76" s="116" t="inlineStr">
        <is>
          <t>Include</t>
        </is>
      </c>
      <c r="E76" s="116" t="n"/>
      <c r="F76" s="116" t="inlineStr">
        <is>
          <t>Behavioral video / parent-child interaction skeleton kinematics</t>
        </is>
      </c>
      <c r="G76" s="116" t="inlineStr">
        <is>
          <t>Deep Learning</t>
        </is>
      </c>
      <c r="H76" s="116" t="inlineStr">
        <is>
          <t>2sGCN-AxLSTM (two-stream GCN + attention-enhanced xLSTM)</t>
        </is>
      </c>
      <c r="I76" s="116" t="inlineStr">
        <is>
          <t>Early ASD screening from parent-child block-play behavior</t>
        </is>
      </c>
      <c r="J76" s="116" t="inlineStr">
        <is>
          <t>Screening</t>
        </is>
      </c>
      <c r="K76" s="116" t="inlineStr">
        <is>
          <t>Research only</t>
        </is>
      </c>
      <c r="L76" s="116" t="inlineStr">
        <is>
          <t>Experimental video-based early ASD screening during parent-child block play</t>
        </is>
      </c>
      <c r="M76" s="116" t="n">
        <v>0</v>
      </c>
      <c r="N76" s="116" t="n">
        <v>0</v>
      </c>
      <c r="O76" s="116" t="n">
        <v>0</v>
      </c>
      <c r="P76" s="116" t="n">
        <v>1</v>
      </c>
      <c r="Q76" s="116" t="n">
        <v>0</v>
      </c>
      <c r="R76" s="116" t="n">
        <v>0</v>
      </c>
      <c r="S76" s="116" t="n">
        <v>0</v>
      </c>
      <c r="T76" s="116" t="inlineStr">
        <is>
          <t>https://arxiv.org/pdf/2408.16924</t>
        </is>
      </c>
      <c r="U76" s="116" t="inlineStr">
        <is>
          <t>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t>
        </is>
      </c>
      <c r="V76" s="116" t="inlineStr">
        <is>
          <t>Revisión asistida por IA (un revisor; requiere verificación independiente)</t>
        </is>
      </c>
      <c r="W76" s="142" t="n">
        <v>46269</v>
      </c>
    </row>
    <row r="77">
      <c r="A77" s="107" t="n">
        <v>64</v>
      </c>
      <c r="B77" s="108" t="inlineStr">
        <is>
          <t>10.1016/j.lfs.2025.123531</t>
        </is>
      </c>
      <c r="C77" s="116" t="inlineStr">
        <is>
          <t>Involvement of disulfidptosis in the pathophysiology of autism spectrum disorder</t>
        </is>
      </c>
      <c r="D77" s="116" t="inlineStr">
        <is>
          <t>Include</t>
        </is>
      </c>
      <c r="E77" s="116" t="n"/>
      <c r="F77" s="116" t="inlineStr">
        <is>
          <t>Biological/omics (transcriptomic/gene-expression datasets)</t>
        </is>
      </c>
      <c r="G77" s="116" t="inlineStr">
        <is>
          <t>Machine Learning</t>
        </is>
      </c>
      <c r="H77" s="116" t="inlineStr">
        <is>
          <t>ML gene-signature predictive model (7-gene panel; final classifier not clearly specified in indexed text)</t>
        </is>
      </c>
      <c r="I77" s="116" t="inlineStr">
        <is>
          <t>ASD-related molecular biomarker/pathogenesis characterization and prediction</t>
        </is>
      </c>
      <c r="J77" s="116" t="inlineStr">
        <is>
          <t>Not specified</t>
        </is>
      </c>
      <c r="K77" s="116" t="inlineStr">
        <is>
          <t>Research only</t>
        </is>
      </c>
      <c r="L77" s="116" t="inlineStr">
        <is>
          <t>Research biomarker model; no demonstrated clinical workflow deployment</t>
        </is>
      </c>
      <c r="M77" s="116" t="n">
        <v>1</v>
      </c>
      <c r="N77" s="116" t="n">
        <v>0</v>
      </c>
      <c r="O77" s="116" t="n">
        <v>0</v>
      </c>
      <c r="P77" s="116" t="n">
        <v>0</v>
      </c>
      <c r="Q77" s="116" t="n">
        <v>0</v>
      </c>
      <c r="R77" s="116" t="n">
        <v>0</v>
      </c>
      <c r="S77" s="116" t="n">
        <v>0</v>
      </c>
      <c r="T77" s="116" t="inlineStr">
        <is>
          <t>https://www.sciencedirect.com/science/article/pii/S0024320525001651</t>
        </is>
      </c>
      <c r="U77" s="116" t="inlineStr">
        <is>
          <t>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t>
        </is>
      </c>
      <c r="V77" s="116" t="inlineStr">
        <is>
          <t>Revisión asistida por IA (un revisor; requiere verificación independiente)</t>
        </is>
      </c>
      <c r="W77" s="142" t="n">
        <v>46269</v>
      </c>
    </row>
    <row r="78">
      <c r="A78" s="107" t="n">
        <v>67</v>
      </c>
      <c r="B78" s="108" t="inlineStr">
        <is>
          <t>10.1016/j.bspc.2024.107433</t>
        </is>
      </c>
      <c r="C78" s="116" t="inlineStr">
        <is>
          <t>Enhancing the identification of autism spectrum disorder in facial expressions using DenseResNet-Based transfer learning approach</t>
        </is>
      </c>
      <c r="D78" s="116" t="inlineStr">
        <is>
          <t>Include</t>
        </is>
      </c>
      <c r="E78" s="116" t="n"/>
      <c r="F78" s="116" t="inlineStr">
        <is>
          <t>Facial images</t>
        </is>
      </c>
      <c r="G78" s="116" t="inlineStr">
        <is>
          <t>Deep Learning</t>
        </is>
      </c>
      <c r="H78" s="116" t="inlineStr">
        <is>
          <t>DenseResNet transfer learning (DenseNet + ResNet)</t>
        </is>
      </c>
      <c r="I78" s="116" t="inlineStr">
        <is>
          <t>ASD vs non-ASD facial-image classification / early identification</t>
        </is>
      </c>
      <c r="J78" s="116" t="inlineStr">
        <is>
          <t>Screening</t>
        </is>
      </c>
      <c r="K78" s="116" t="inlineStr">
        <is>
          <t>Proposed only</t>
        </is>
      </c>
      <c r="L78" s="116" t="inlineStr">
        <is>
          <t>Proposed facial-image support for early ASD identification</t>
        </is>
      </c>
      <c r="M78" s="116" t="n">
        <v>0</v>
      </c>
      <c r="N78" s="116" t="n">
        <v>0</v>
      </c>
      <c r="O78" s="116" t="n">
        <v>0</v>
      </c>
      <c r="P78" s="116" t="n">
        <v>0</v>
      </c>
      <c r="Q78" s="116" t="n">
        <v>0</v>
      </c>
      <c r="R78" s="116" t="n">
        <v>0</v>
      </c>
      <c r="S78" s="116" t="n">
        <v>0</v>
      </c>
      <c r="T78" s="116" t="inlineStr">
        <is>
          <t>https://www.sciencedirect.com/science/article/pii/S1746809424014915</t>
        </is>
      </c>
      <c r="U78" s="116" t="inlineStr">
        <is>
          <t>DenseResNet combines DenseNet and ResNet transfer learning on facial images; 2526 training and 200 test images; reported accuracy 97.07%. Internal dataset evaluation only. No independent external cohort, prospective clinical workflow, cross-site test, or formal XAI was identified.</t>
        </is>
      </c>
      <c r="V78" s="116" t="inlineStr">
        <is>
          <t>Revisión asistida por IA (un revisor; requiere verificación independiente)</t>
        </is>
      </c>
      <c r="W78" s="142" t="n">
        <v>46269</v>
      </c>
    </row>
    <row r="79">
      <c r="A79" s="107" t="n">
        <v>74</v>
      </c>
      <c r="B79" s="108" t="inlineStr">
        <is>
          <t>10.1016/j.neucom.2025.130353</t>
        </is>
      </c>
      <c r="C79" s="116" t="inlineStr">
        <is>
          <t>Deep neurocomputational fusion for ASD diagnosis using multi-domain EEG analysis</t>
        </is>
      </c>
      <c r="D79" s="116" t="inlineStr">
        <is>
          <t>Include</t>
        </is>
      </c>
      <c r="E79" s="116" t="n"/>
      <c r="F79" s="116" t="inlineStr">
        <is>
          <t>Physiological signals (EEG)</t>
        </is>
      </c>
      <c r="G79" s="116" t="inlineStr">
        <is>
          <t>Hybrid</t>
        </is>
      </c>
      <c r="H79" s="116" t="inlineStr">
        <is>
          <t>EEFM (LSTM autoencoder + XGBoost regressor + linear regression)</t>
        </is>
      </c>
      <c r="I79" s="116" t="inlineStr">
        <is>
          <t>EEG-based ASD vs TD classification</t>
        </is>
      </c>
      <c r="J79" s="116" t="inlineStr">
        <is>
          <t>Diagnosis</t>
        </is>
      </c>
      <c r="K79" s="116" t="inlineStr">
        <is>
          <t>Research only</t>
        </is>
      </c>
      <c r="L79" s="116" t="inlineStr">
        <is>
          <t>Experimental EEG diagnostic classifier</t>
        </is>
      </c>
      <c r="M79" s="116" t="n">
        <v>0</v>
      </c>
      <c r="N79" s="116" t="n">
        <v>0</v>
      </c>
      <c r="O79" s="116" t="n">
        <v>0</v>
      </c>
      <c r="P79" s="116" t="n">
        <v>0</v>
      </c>
      <c r="Q79" s="116" t="n">
        <v>0</v>
      </c>
      <c r="R79" s="116" t="n">
        <v>0</v>
      </c>
      <c r="S79" s="116" t="n">
        <v>0</v>
      </c>
      <c r="T79" s="116" t="inlineStr">
        <is>
          <t>https://www.sciencedirect.com/science/article/pii/S0925231225010252</t>
        </is>
      </c>
      <c r="U79" s="116" t="inlineStr">
        <is>
          <t>EEFM fuses time/frequency EEG features using an LSTM autoencoder, XGBoost and linear regression; reported ASD-vs-TD accuracy is 93%. Multiple EEG collections do not by themselves establish independent external validation or cross-site robustness; no formal XAI was reported.</t>
        </is>
      </c>
      <c r="V79" s="116" t="inlineStr">
        <is>
          <t>Revisión asistida por IA (un revisor; requiere verificación independiente)</t>
        </is>
      </c>
      <c r="W79" s="142" t="n">
        <v>46269</v>
      </c>
    </row>
    <row r="80">
      <c r="A80" s="107" t="n">
        <v>76</v>
      </c>
      <c r="B80" s="108" t="inlineStr">
        <is>
          <t>10.1016/j.compbiomed.2025.109926</t>
        </is>
      </c>
      <c r="C80" s="116" t="inlineStr">
        <is>
          <t>Female autism categorization using CNN based NeuroNet57 and ant colony optimization</t>
        </is>
      </c>
      <c r="D80" s="116" t="inlineStr">
        <is>
          <t>Include</t>
        </is>
      </c>
      <c r="E80" s="116" t="n"/>
      <c r="F80" s="116" t="inlineStr">
        <is>
          <t>Neuroimaging (brain MRI/fMRI from ABIDE-I and ABIDE-II)</t>
        </is>
      </c>
      <c r="G80" s="116" t="inlineStr">
        <is>
          <t>Hybrid</t>
        </is>
      </c>
      <c r="H80" s="116" t="inlineStr">
        <is>
          <t>NeuroNet57 + ant colony optimization + FineKNN</t>
        </is>
      </c>
      <c r="I80" s="116" t="inlineStr">
        <is>
          <t>Female ASD vs control classification</t>
        </is>
      </c>
      <c r="J80" s="116" t="inlineStr">
        <is>
          <t>Diagnosis</t>
        </is>
      </c>
      <c r="K80" s="116" t="inlineStr">
        <is>
          <t>Research only</t>
        </is>
      </c>
      <c r="L80" s="116" t="inlineStr">
        <is>
          <t>Experimental female-specific neuroimaging diagnostic classifier</t>
        </is>
      </c>
      <c r="M80" s="116" t="n">
        <v>0</v>
      </c>
      <c r="N80" s="116" t="n">
        <v>1</v>
      </c>
      <c r="O80" s="116" t="n">
        <v>0</v>
      </c>
      <c r="P80" s="116" t="n">
        <v>0</v>
      </c>
      <c r="Q80" s="116" t="n">
        <v>0</v>
      </c>
      <c r="R80" s="116" t="n">
        <v>0</v>
      </c>
      <c r="S80" s="116" t="n">
        <v>0</v>
      </c>
      <c r="T80" s="116" t="inlineStr">
        <is>
          <t>https://www.sciencedirect.com/science/article/pii/S001048252500277X</t>
        </is>
      </c>
      <c r="U80" s="116" t="inlineStr">
        <is>
          <t>NeuroNet57 extracts ABIDE-I/II features, ACO selects features, and FineKNN reports 92.21% accuracy on ABIDE-I and 93.49% on ABIDE-II. ABIDE is multisite, but the recovered text did not document site-held-out testing or a fixed development-versus-external validation design.</t>
        </is>
      </c>
      <c r="V80" s="116" t="inlineStr">
        <is>
          <t>Revisión asistida por IA (un revisor; requiere verificación independiente)</t>
        </is>
      </c>
      <c r="W80" s="142" t="n">
        <v>46269</v>
      </c>
    </row>
    <row r="81">
      <c r="A81" s="107" t="n">
        <v>78</v>
      </c>
      <c r="B81" s="108" t="inlineStr">
        <is>
          <t>10.1016/j.compbiomed.2025.110038</t>
        </is>
      </c>
      <c r="C81" s="116" t="inlineStr">
        <is>
          <t>Capsule DenseNet++: Enhanced autism detection framework with deep learning and reinforcement learning-based lifestyle recommendation</t>
        </is>
      </c>
      <c r="D81" s="116" t="inlineStr">
        <is>
          <t>Include</t>
        </is>
      </c>
      <c r="E81" s="116" t="n"/>
      <c r="F81" s="116" t="inlineStr">
        <is>
          <t>Structured behavioral / questionnaire screening data</t>
        </is>
      </c>
      <c r="G81" s="116" t="inlineStr">
        <is>
          <t>Hybrid</t>
        </is>
      </c>
      <c r="H81" s="116" t="inlineStr">
        <is>
          <t>Capsule DenseNet++ + CosmoNest optimization + PPO recommendation</t>
        </is>
      </c>
      <c r="I81" s="116" t="inlineStr">
        <is>
          <t>ASD screening classification plus lifestyle recommendation</t>
        </is>
      </c>
      <c r="J81" s="116" t="inlineStr">
        <is>
          <t>Screening</t>
        </is>
      </c>
      <c r="K81" s="116" t="inlineStr">
        <is>
          <t>Proposed only</t>
        </is>
      </c>
      <c r="L81" s="116" t="inlineStr">
        <is>
          <t>Proposed screening classifier with post-screening lifestyle recommendation</t>
        </is>
      </c>
      <c r="M81" s="116" t="n">
        <v>0</v>
      </c>
      <c r="N81" s="116" t="n">
        <v>0</v>
      </c>
      <c r="O81" s="116" t="n">
        <v>0</v>
      </c>
      <c r="P81" s="116" t="n">
        <v>0</v>
      </c>
      <c r="Q81" s="116" t="n">
        <v>0</v>
      </c>
      <c r="R81" s="116" t="n">
        <v>0</v>
      </c>
      <c r="S81" s="116" t="n">
        <v>0</v>
      </c>
      <c r="T81" s="116" t="inlineStr">
        <is>
          <t>https://www.sciencedirect.com/science/article/pii/S0010482525003890</t>
        </is>
      </c>
      <c r="U81" s="116" t="inlineStr">
        <is>
          <t>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t>
        </is>
      </c>
      <c r="V81" s="116" t="inlineStr">
        <is>
          <t>Revisión asistida por IA (un revisor; requiere verificación independiente)</t>
        </is>
      </c>
      <c r="W81" s="142" t="n">
        <v>46269</v>
      </c>
    </row>
    <row r="82">
      <c r="A82" s="107" t="n">
        <v>81</v>
      </c>
      <c r="B82" s="108" t="inlineStr">
        <is>
          <t>10.1016/j.neunet.2025.107337</t>
        </is>
      </c>
      <c r="C82" s="116" t="inlineStr">
        <is>
          <t>Self-training EEG discrimination model with weakly supervised sample construction: An age-based perspective on ASD evaluation</t>
        </is>
      </c>
      <c r="D82" s="116" t="inlineStr">
        <is>
          <t>Include</t>
        </is>
      </c>
      <c r="E82" s="116" t="n"/>
      <c r="F82" s="116" t="inlineStr">
        <is>
          <t>Physiological signals (EEG)</t>
        </is>
      </c>
      <c r="G82" s="116" t="inlineStr">
        <is>
          <t>Deep Learning</t>
        </is>
      </c>
      <c r="H82" s="116" t="inlineStr">
        <is>
          <t>STEM / MAC autoencoder + depthwise-separable CNN + BiGRU with PLASC self-training</t>
        </is>
      </c>
      <c r="I82" s="116" t="inlineStr">
        <is>
          <t>EEG-based ASD evaluation/classification</t>
        </is>
      </c>
      <c r="J82" s="116" t="inlineStr">
        <is>
          <t>Diagnosis</t>
        </is>
      </c>
      <c r="K82" s="116" t="inlineStr">
        <is>
          <t>Research only</t>
        </is>
      </c>
      <c r="L82" s="116" t="inlineStr">
        <is>
          <t>Experimental semi-supervised EEG classifier</t>
        </is>
      </c>
      <c r="M82" s="116" t="n">
        <v>0</v>
      </c>
      <c r="N82" s="116" t="n">
        <v>0</v>
      </c>
      <c r="O82" s="116" t="n">
        <v>0</v>
      </c>
      <c r="P82" s="116" t="n">
        <v>0</v>
      </c>
      <c r="Q82" s="116" t="n">
        <v>0</v>
      </c>
      <c r="R82" s="116" t="n">
        <v>0</v>
      </c>
      <c r="S82" s="116" t="n">
        <v>0</v>
      </c>
      <c r="T82" s="116" t="inlineStr">
        <is>
          <t>https://www.sciencedirect.com/science/article/pii/S0893608025002163</t>
        </is>
      </c>
      <c r="U82" s="116" t="inlineStr">
        <is>
          <t>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t>
        </is>
      </c>
      <c r="V82" s="116" t="inlineStr">
        <is>
          <t>Revisión asistida por IA (un revisor; requiere verificación independiente)</t>
        </is>
      </c>
      <c r="W82" s="142" t="n">
        <v>46269</v>
      </c>
    </row>
    <row r="83">
      <c r="A83" s="107" t="n">
        <v>84</v>
      </c>
      <c r="B83" s="108" t="inlineStr">
        <is>
          <t>10.1016/j.eswa.2025.128884</t>
        </is>
      </c>
      <c r="C83" s="116" t="inlineStr">
        <is>
          <t>Towards screening of children students with autism spectrum disorder based on executive functions with serious game and machine learning approaches</t>
        </is>
      </c>
      <c r="D83" s="116" t="inlineStr">
        <is>
          <t>Include</t>
        </is>
      </c>
      <c r="E83" s="116" t="n"/>
      <c r="F83" s="116" t="inlineStr">
        <is>
          <t>Digital interaction / serious-game executive-function data</t>
        </is>
      </c>
      <c r="G83" s="116" t="inlineStr">
        <is>
          <t>Machine Learning</t>
        </is>
      </c>
      <c r="H83" s="116" t="inlineStr">
        <is>
          <t>Random Forest (best-performing among seven ML models)</t>
        </is>
      </c>
      <c r="I83" s="116" t="inlineStr">
        <is>
          <t>School-based ASD screening from serious-game interaction data</t>
        </is>
      </c>
      <c r="J83" s="116" t="inlineStr">
        <is>
          <t>Screening</t>
        </is>
      </c>
      <c r="K83" s="116" t="inlineStr">
        <is>
          <t>Research only</t>
        </is>
      </c>
      <c r="L83" s="116" t="inlineStr">
        <is>
          <t>School-based experimental screening model using serious-game data</t>
        </is>
      </c>
      <c r="M83" s="116" t="n">
        <v>0</v>
      </c>
      <c r="N83" s="116" t="n">
        <v>0</v>
      </c>
      <c r="O83" s="116" t="n">
        <v>0</v>
      </c>
      <c r="P83" s="116" t="n">
        <v>1</v>
      </c>
      <c r="Q83" s="116" t="n">
        <v>0</v>
      </c>
      <c r="R83" s="116" t="n">
        <v>0</v>
      </c>
      <c r="S83" s="116" t="n">
        <v>0</v>
      </c>
      <c r="T83" s="116" t="inlineStr">
        <is>
          <t>https://www.sciencedirect.com/science/article/pii/S0957417425025011</t>
        </is>
      </c>
      <c r="U83" s="116" t="inlineStr">
        <is>
          <t>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t>
        </is>
      </c>
      <c r="V83" s="116" t="inlineStr">
        <is>
          <t>Revisión asistida por IA (un revisor; requiere verificación independiente)</t>
        </is>
      </c>
      <c r="W83" s="142" t="n">
        <v>46269</v>
      </c>
    </row>
    <row r="84">
      <c r="A84" s="107" t="n">
        <v>86</v>
      </c>
      <c r="B84" s="108" t="inlineStr">
        <is>
          <t>10.1016/j.pscychresns.2025.111970</t>
        </is>
      </c>
      <c r="C84" s="116" t="inlineStr">
        <is>
          <t>Optimized attention-enhanced U-Net for autism detection and region localization in MRI</t>
        </is>
      </c>
      <c r="D84" s="116" t="inlineStr">
        <is>
          <t>Include</t>
        </is>
      </c>
      <c r="E84" s="116" t="n"/>
      <c r="F84" s="116" t="inlineStr">
        <is>
          <t>Neuroimaging (MRI / ABIDE)</t>
        </is>
      </c>
      <c r="G84" s="116" t="inlineStr">
        <is>
          <t>Deep Learning</t>
        </is>
      </c>
      <c r="H84" s="116" t="inlineStr">
        <is>
          <t>RA-EBO optimized SSM-AM classifier + MDA-AUnet localization</t>
        </is>
      </c>
      <c r="I84" s="116" t="inlineStr">
        <is>
          <t>ASD classification plus abnormality-region localization</t>
        </is>
      </c>
      <c r="J84" s="116" t="inlineStr">
        <is>
          <t>Diagnosis</t>
        </is>
      </c>
      <c r="K84" s="116" t="inlineStr">
        <is>
          <t>Research only</t>
        </is>
      </c>
      <c r="L84" s="116" t="inlineStr">
        <is>
          <t>Experimental MRI diagnostic classifier with region localization</t>
        </is>
      </c>
      <c r="M84" s="116" t="n">
        <v>0</v>
      </c>
      <c r="N84" s="116" t="n">
        <v>1</v>
      </c>
      <c r="O84" s="116" t="n">
        <v>0</v>
      </c>
      <c r="P84" s="116" t="n">
        <v>0</v>
      </c>
      <c r="Q84" s="116" t="n">
        <v>0</v>
      </c>
      <c r="R84" s="116" t="n">
        <v>1</v>
      </c>
      <c r="S84" s="116" t="n">
        <v>0</v>
      </c>
      <c r="T84" s="116" t="inlineStr">
        <is>
          <t>https://www.sciencedirect.com/science/article/pii/S0925492725000253</t>
        </is>
      </c>
      <c r="U84" s="116" t="inlineStr">
        <is>
          <t>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t>
        </is>
      </c>
      <c r="V84" s="116" t="inlineStr">
        <is>
          <t>Revisión asistida por IA (un revisor; requiere verificación independiente)</t>
        </is>
      </c>
      <c r="W84" s="142" t="n">
        <v>46269</v>
      </c>
    </row>
    <row r="85">
      <c r="A85" s="107" t="n">
        <v>97</v>
      </c>
      <c r="B85" s="108" t="inlineStr">
        <is>
          <t>10.1016/j.etdah.2025.100176</t>
        </is>
      </c>
      <c r="C85" s="116" t="inlineStr">
        <is>
          <t>Child-therapist acoustic synchrony and response trajectories in autism intervention: an AI-based automated analysis using dynamic systems theory and affective computing</t>
        </is>
      </c>
      <c r="D85" s="116" t="inlineStr">
        <is>
          <t>Include</t>
        </is>
      </c>
      <c r="E85" s="116" t="n"/>
      <c r="F85" s="116" t="inlineStr">
        <is>
          <t>Audio / voice (child-therapist intervention sessions)</t>
        </is>
      </c>
      <c r="G85" s="116" t="inlineStr">
        <is>
          <t>Hybrid</t>
        </is>
      </c>
      <c r="H85" s="116" t="inlineStr">
        <is>
          <t>Automated AI speech segmentation + CRQA acoustic-synchrony pipeline</t>
        </is>
      </c>
      <c r="I85" s="116" t="inlineStr">
        <is>
          <t>Longitudinal child-therapist synchrony and intervention-response monitoring</t>
        </is>
      </c>
      <c r="J85" s="116" t="inlineStr">
        <is>
          <t>Monitoring/intervention</t>
        </is>
      </c>
      <c r="K85" s="116" t="inlineStr">
        <is>
          <t>Research only</t>
        </is>
      </c>
      <c r="L85" s="116" t="inlineStr">
        <is>
          <t>Longitudinal computational monitoring of therapist-child interaction during intervention</t>
        </is>
      </c>
      <c r="M85" s="116" t="n">
        <v>0</v>
      </c>
      <c r="N85" s="116" t="n">
        <v>0</v>
      </c>
      <c r="O85" s="116" t="n">
        <v>0</v>
      </c>
      <c r="P85" s="116" t="n">
        <v>1</v>
      </c>
      <c r="Q85" s="116" t="n">
        <v>0</v>
      </c>
      <c r="R85" s="116" t="n">
        <v>0</v>
      </c>
      <c r="S85" s="116" t="n">
        <v>0</v>
      </c>
      <c r="T85" s="116" t="inlineStr">
        <is>
          <t>https://www.sciencedirect.com/science/article/pii/S2667118225000078</t>
        </is>
      </c>
      <c r="U85" s="116" t="inlineStr">
        <is>
          <t>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t>
        </is>
      </c>
      <c r="V85" s="116" t="inlineStr">
        <is>
          <t>Revisión asistida por IA (un revisor; requiere verificación independiente)</t>
        </is>
      </c>
      <c r="W85" s="142" t="n">
        <v>46269</v>
      </c>
    </row>
    <row r="86">
      <c r="A86" s="107" t="n">
        <v>103</v>
      </c>
      <c r="B86" s="108" t="inlineStr">
        <is>
          <t>10.1016/j.bspc.2025.108020</t>
        </is>
      </c>
      <c r="C86" s="116" t="inlineStr">
        <is>
          <t>Early fusion for Autism classification with biomarker detection using rs-fMRI and phenotypic data</t>
        </is>
      </c>
      <c r="D86" s="116" t="inlineStr">
        <is>
          <t>Include</t>
        </is>
      </c>
      <c r="E86" s="116" t="n"/>
      <c r="F86" s="116" t="inlineStr">
        <is>
          <t>Multimodal (rs-fMRI + phenotypic data)</t>
        </is>
      </c>
      <c r="G86" s="116" t="inlineStr">
        <is>
          <t>Hybrid</t>
        </is>
      </c>
      <c r="H86" s="116" t="inlineStr">
        <is>
          <t>Convolutional autoencoder + conventional classifiers in early-fusion pipeline</t>
        </is>
      </c>
      <c r="I86" s="116" t="inlineStr">
        <is>
          <t>ASD classification plus biomarker detection</t>
        </is>
      </c>
      <c r="J86" s="116" t="inlineStr">
        <is>
          <t>Diagnosis</t>
        </is>
      </c>
      <c r="K86" s="116" t="inlineStr">
        <is>
          <t>Research only</t>
        </is>
      </c>
      <c r="L86" s="116" t="inlineStr">
        <is>
          <t>Experimental multimodal ASD diagnostic classifier and biomarker analysis</t>
        </is>
      </c>
      <c r="M86" s="116" t="n">
        <v>1</v>
      </c>
      <c r="N86" s="116" t="n">
        <v>1</v>
      </c>
      <c r="O86" s="116" t="n">
        <v>1</v>
      </c>
      <c r="P86" s="116" t="n">
        <v>0</v>
      </c>
      <c r="Q86" s="116" t="n">
        <v>1</v>
      </c>
      <c r="R86" s="116" t="n">
        <v>0</v>
      </c>
      <c r="S86" s="116" t="n">
        <v>1</v>
      </c>
      <c r="T86" s="116" t="inlineStr">
        <is>
          <t>https://www.sciencedirect.com/science/article/pii/S1746809425005312</t>
        </is>
      </c>
      <c r="U86" s="116" t="inlineStr">
        <is>
          <t>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t>
        </is>
      </c>
      <c r="V86" s="116" t="inlineStr">
        <is>
          <t>Revisión asistida por IA (un revisor; requiere verificación independiente)</t>
        </is>
      </c>
      <c r="W86" s="142" t="n">
        <v>46269</v>
      </c>
    </row>
    <row r="87">
      <c r="A87" s="107" t="n">
        <v>110</v>
      </c>
      <c r="B87" s="108" t="inlineStr">
        <is>
          <t>10.1016/j.neuroscience.2025.08.001</t>
        </is>
      </c>
      <c r="C87" s="116" t="inlineStr">
        <is>
          <t>A deep learning model for diagnosing autism using brain time series</t>
        </is>
      </c>
      <c r="D87" s="116" t="inlineStr">
        <is>
          <t>Include</t>
        </is>
      </c>
      <c r="E87" s="116" t="n"/>
      <c r="F87" s="116" t="inlineStr">
        <is>
          <t>Neuroimaging (rs-fMRI ROI time series / ABIDE)</t>
        </is>
      </c>
      <c r="G87" s="116" t="inlineStr">
        <is>
          <t>Deep Learning</t>
        </is>
      </c>
      <c r="H87" s="116" t="inlineStr">
        <is>
          <t>LSTM with attention and residual/channel-attention components</t>
        </is>
      </c>
      <c r="I87" s="116" t="inlineStr">
        <is>
          <t>ASD diagnostic classification from brain time series</t>
        </is>
      </c>
      <c r="J87" s="116" t="inlineStr">
        <is>
          <t>Diagnosis</t>
        </is>
      </c>
      <c r="K87" s="116" t="inlineStr">
        <is>
          <t>Research only</t>
        </is>
      </c>
      <c r="L87" s="116" t="inlineStr">
        <is>
          <t>Experimental rs-fMRI diagnostic classifier</t>
        </is>
      </c>
      <c r="M87" s="116" t="n">
        <v>0</v>
      </c>
      <c r="N87" s="116" t="n">
        <v>1</v>
      </c>
      <c r="O87" s="116" t="n">
        <v>0</v>
      </c>
      <c r="P87" s="116" t="n">
        <v>0</v>
      </c>
      <c r="Q87" s="116" t="n">
        <v>0</v>
      </c>
      <c r="R87" s="116" t="n">
        <v>0</v>
      </c>
      <c r="S87" s="116" t="n">
        <v>0</v>
      </c>
      <c r="T87" s="116" t="inlineStr">
        <is>
          <t>https://www.sciencedirect.com/science/article/pii/S0306452225008346</t>
        </is>
      </c>
      <c r="U87" s="116" t="inlineStr">
        <is>
          <t>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t>
        </is>
      </c>
      <c r="V87" s="116" t="inlineStr">
        <is>
          <t>Revisión asistida por IA (un revisor; requiere verificación independiente)</t>
        </is>
      </c>
      <c r="W87" s="142" t="n">
        <v>46269</v>
      </c>
    </row>
    <row r="88">
      <c r="A88" s="107" t="n">
        <v>118</v>
      </c>
      <c r="B88" s="108" t="inlineStr">
        <is>
          <t>10.1016/j.jgg.2025.07.008</t>
        </is>
      </c>
      <c r="C88" s="116" t="inlineStr">
        <is>
          <t>Massively parallel characterization of non-coding de novo mutations in autism spectrum disorder</t>
        </is>
      </c>
      <c r="D88" s="116" t="inlineStr">
        <is>
          <t>Include</t>
        </is>
      </c>
      <c r="E88" s="116" t="n"/>
      <c r="F88" s="116" t="inlineStr">
        <is>
          <t>Biological/omics (non-coding de novo variants and regulatory genomics)</t>
        </is>
      </c>
      <c r="G88" s="116" t="inlineStr">
        <is>
          <t>Deep Learning</t>
        </is>
      </c>
      <c r="H88" s="116" t="inlineStr">
        <is>
          <t>Cell-specific deep-learning variant-effect prediction model</t>
        </is>
      </c>
      <c r="I88" s="116" t="inlineStr">
        <is>
          <t>Functional prioritization/characterization of ASD-risk non-coding variants</t>
        </is>
      </c>
      <c r="J88" s="116" t="inlineStr">
        <is>
          <t>Not specified</t>
        </is>
      </c>
      <c r="K88" s="116" t="inlineStr">
        <is>
          <t>Research only</t>
        </is>
      </c>
      <c r="L88" s="116" t="inlineStr">
        <is>
          <t>Research-only genomic prioritization and functional characterization</t>
        </is>
      </c>
      <c r="M88" s="116" t="n">
        <v>0</v>
      </c>
      <c r="N88" s="116" t="n">
        <v>0</v>
      </c>
      <c r="O88" s="116" t="n">
        <v>0</v>
      </c>
      <c r="P88" s="116" t="n">
        <v>0</v>
      </c>
      <c r="Q88" s="116" t="n">
        <v>0</v>
      </c>
      <c r="R88" s="116" t="n">
        <v>0</v>
      </c>
      <c r="S88" s="116" t="n">
        <v>0</v>
      </c>
      <c r="T88" s="116" t="inlineStr">
        <is>
          <t>https://www.sciencedirect.com/science/article/pii/S167385272500205X</t>
        </is>
      </c>
      <c r="U88" s="116" t="inlineStr">
        <is>
          <t>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t>
        </is>
      </c>
      <c r="V88" s="116" t="inlineStr">
        <is>
          <t>Revisión asistida por IA (un revisor; requiere verificación independiente)</t>
        </is>
      </c>
      <c r="W88" s="142" t="n">
        <v>46269</v>
      </c>
    </row>
    <row r="89">
      <c r="A89" s="107" t="n">
        <v>122</v>
      </c>
      <c r="B89" s="108" t="inlineStr">
        <is>
          <t>10.1016/j.compbiolchem.2025.108619</t>
        </is>
      </c>
      <c r="C89" s="116" t="inlineStr">
        <is>
          <t>A novel hybrid deep learning model using MEResNextfor autism spectrum disorder detection</t>
        </is>
      </c>
      <c r="D89" s="116" t="inlineStr">
        <is>
          <t>Include</t>
        </is>
      </c>
      <c r="E89" s="116" t="n"/>
      <c r="F89" s="116" t="inlineStr">
        <is>
          <t>Structured behavioral / questionnaire screening data</t>
        </is>
      </c>
      <c r="G89" s="116" t="inlineStr">
        <is>
          <t>Hybrid</t>
        </is>
      </c>
      <c r="H89" s="116" t="inlineStr">
        <is>
          <t>MEResNeXt (MoNet + ResNeXt) with DeSEHO feature selection</t>
        </is>
      </c>
      <c r="I89" s="116" t="inlineStr">
        <is>
          <t>ASD screening classification</t>
        </is>
      </c>
      <c r="J89" s="116" t="inlineStr">
        <is>
          <t>Screening</t>
        </is>
      </c>
      <c r="K89" s="116" t="inlineStr">
        <is>
          <t>Research only</t>
        </is>
      </c>
      <c r="L89" s="116" t="inlineStr">
        <is>
          <t>Experimental questionnaire-based ASD screening classifier</t>
        </is>
      </c>
      <c r="M89" s="116" t="n">
        <v>0</v>
      </c>
      <c r="N89" s="116" t="n">
        <v>0</v>
      </c>
      <c r="O89" s="116" t="n">
        <v>0</v>
      </c>
      <c r="P89" s="116" t="n">
        <v>0</v>
      </c>
      <c r="Q89" s="116" t="n">
        <v>0</v>
      </c>
      <c r="R89" s="116" t="n">
        <v>0</v>
      </c>
      <c r="S89" s="116" t="n">
        <v>0</v>
      </c>
      <c r="T89" s="116" t="inlineStr">
        <is>
          <t>https://www.sciencedirect.com/science/article/pii/S1476927125002804</t>
        </is>
      </c>
      <c r="U89" s="116" t="inlineStr">
        <is>
          <t>Proposes MEResNeXt with feature selection for ASD detection on a structured toddler screening dataset and reports high classification performance. No independent external cohort, prospective workflow, cross-site test or formal XAI was identified in the recovered article text.</t>
        </is>
      </c>
      <c r="V89" s="116" t="inlineStr">
        <is>
          <t>Revisión asistida por IA (un revisor; requiere verificación independiente)</t>
        </is>
      </c>
      <c r="W89" s="142" t="n">
        <v>46269</v>
      </c>
    </row>
    <row r="90">
      <c r="A90" s="107" t="n">
        <v>123</v>
      </c>
      <c r="B90" s="108" t="inlineStr">
        <is>
          <t>10.1016/j.brainres.2025.149904</t>
        </is>
      </c>
      <c r="C90" s="116" t="inlineStr">
        <is>
          <t>FaithfulNet: An explainable deep learning framework for autism diagnosis using structural MRI</t>
        </is>
      </c>
      <c r="D90" s="116" t="inlineStr">
        <is>
          <t>Include</t>
        </is>
      </c>
      <c r="E90" s="116" t="n"/>
      <c r="F90" s="116" t="inlineStr">
        <is>
          <t>Neuroimaging (structural MRI / ABIDE-II)</t>
        </is>
      </c>
      <c r="G90" s="116" t="inlineStr">
        <is>
          <t>Deep Learning</t>
        </is>
      </c>
      <c r="H90" s="116" t="inlineStr">
        <is>
          <t>FaithfulNet 3D CNN + Faith_CAM (Grad-CAM + SHAP)</t>
        </is>
      </c>
      <c r="I90" s="116" t="inlineStr">
        <is>
          <t>ASD classification plus explainable brain-region localization</t>
        </is>
      </c>
      <c r="J90" s="116" t="inlineStr">
        <is>
          <t>Diagnosis</t>
        </is>
      </c>
      <c r="K90" s="116" t="inlineStr">
        <is>
          <t>Research only</t>
        </is>
      </c>
      <c r="L90" s="116" t="inlineStr">
        <is>
          <t>Experimental explainable sMRI diagnostic classifier</t>
        </is>
      </c>
      <c r="M90" s="116" t="n">
        <v>0</v>
      </c>
      <c r="N90" s="116" t="n">
        <v>1</v>
      </c>
      <c r="O90" s="116" t="n">
        <v>0</v>
      </c>
      <c r="P90" s="116" t="n">
        <v>0</v>
      </c>
      <c r="Q90" s="116" t="n">
        <v>1</v>
      </c>
      <c r="R90" s="116" t="n">
        <v>0</v>
      </c>
      <c r="S90" s="116" t="n">
        <v>0</v>
      </c>
      <c r="T90" s="116" t="inlineStr">
        <is>
          <t>https://www.sciencedirect.com/science/article/pii/S0006899325004676</t>
        </is>
      </c>
      <c r="U90" s="116" t="inlineStr">
        <is>
          <t>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t>
        </is>
      </c>
      <c r="V90" s="116" t="inlineStr">
        <is>
          <t>Revisión asistida por IA (un revisor; requiere verificación independiente)</t>
        </is>
      </c>
      <c r="W90" s="142" t="n">
        <v>46269</v>
      </c>
    </row>
    <row r="91">
      <c r="A91" s="107" t="n">
        <v>126</v>
      </c>
      <c r="B91" s="108" t="inlineStr">
        <is>
          <t>10.32604/cmc.2025.067784</t>
        </is>
      </c>
      <c r="C91" s="116" t="inlineStr">
        <is>
          <t>CARE: Comprehensive Artificial Intelligence Techniques for Reliable Autism Evaluation in Pediatric Care</t>
        </is>
      </c>
      <c r="D91" s="116" t="inlineStr">
        <is>
          <t>Include</t>
        </is>
      </c>
      <c r="E91" s="116" t="n"/>
      <c r="F91" s="116" t="inlineStr">
        <is>
          <t>Structured behavioral / questionnaire / clinical-trait data</t>
        </is>
      </c>
      <c r="G91" s="116" t="inlineStr">
        <is>
          <t>Machine Learning</t>
        </is>
      </c>
      <c r="H91" s="116" t="inlineStr">
        <is>
          <t>CatBoost + PyCaret AutoML + SHAP</t>
        </is>
      </c>
      <c r="I91" s="116" t="inlineStr">
        <is>
          <t>Pediatric ASD trait prediction / early screening</t>
        </is>
      </c>
      <c r="J91" s="116" t="inlineStr">
        <is>
          <t>Screening</t>
        </is>
      </c>
      <c r="K91" s="116" t="inlineStr">
        <is>
          <t>Proposed only</t>
        </is>
      </c>
      <c r="L91" s="116" t="inlineStr">
        <is>
          <t>Proposed explainable pediatric ASD screening support</t>
        </is>
      </c>
      <c r="M91" s="116" t="n">
        <v>0</v>
      </c>
      <c r="N91" s="116" t="n">
        <v>0</v>
      </c>
      <c r="O91" s="116" t="n">
        <v>0</v>
      </c>
      <c r="P91" s="116" t="n">
        <v>0</v>
      </c>
      <c r="Q91" s="116" t="n">
        <v>1</v>
      </c>
      <c r="R91" s="116" t="n">
        <v>0</v>
      </c>
      <c r="S91" s="116" t="n">
        <v>0</v>
      </c>
      <c r="T91" s="116" t="inlineStr">
        <is>
          <t>https://www.techscience.com/cmc/v85n1/63573/html</t>
        </is>
      </c>
      <c r="U91" s="116" t="inlineStr">
        <is>
          <t>CARE evaluates AutoML/CatBoost on a pediatric ASD-traits dataset and uses SHAP for explicit feature-level explanation. Retrospective/public structured-data modeling only; no independent external cohort or prospective pediatric workflow evaluation was demonstrated.</t>
        </is>
      </c>
      <c r="V91" s="116" t="inlineStr">
        <is>
          <t>Revisión asistida por IA (un revisor; requiere verificación independiente)</t>
        </is>
      </c>
      <c r="W91" s="142" t="n">
        <v>46269</v>
      </c>
    </row>
    <row r="92">
      <c r="A92" s="107" t="n">
        <v>134</v>
      </c>
      <c r="B92" s="108" t="inlineStr">
        <is>
          <t>10.1016/j.mri.2025.110492</t>
        </is>
      </c>
      <c r="C92" s="116" t="inlineStr">
        <is>
          <t>ASD-HybridNet: A hybrid deep learning framework for detection of autism spectrum disorder</t>
        </is>
      </c>
      <c r="D92" s="116" t="inlineStr">
        <is>
          <t>Include</t>
        </is>
      </c>
      <c r="E92" s="116" t="n"/>
      <c r="F92" s="116" t="inlineStr">
        <is>
          <t>Neuroimaging (rs-fMRI / ABIDE-I)</t>
        </is>
      </c>
      <c r="G92" s="116" t="inlineStr">
        <is>
          <t>Deep Learning</t>
        </is>
      </c>
      <c r="H92" s="116" t="inlineStr">
        <is>
          <t>ASD-HybridNet (ROI time-series + functional-connectivity map fusion)</t>
        </is>
      </c>
      <c r="I92" s="116" t="inlineStr">
        <is>
          <t>ASD diagnostic classification</t>
        </is>
      </c>
      <c r="J92" s="116" t="inlineStr">
        <is>
          <t>Diagnosis</t>
        </is>
      </c>
      <c r="K92" s="116" t="inlineStr">
        <is>
          <t>Research only</t>
        </is>
      </c>
      <c r="L92" s="116" t="inlineStr">
        <is>
          <t>Experimental rs-fMRI diagnostic classifier</t>
        </is>
      </c>
      <c r="M92" s="116" t="n">
        <v>0</v>
      </c>
      <c r="N92" s="116" t="n">
        <v>1</v>
      </c>
      <c r="O92" s="116" t="n">
        <v>0</v>
      </c>
      <c r="P92" s="116" t="n">
        <v>0</v>
      </c>
      <c r="Q92" s="116" t="n">
        <v>0</v>
      </c>
      <c r="R92" s="116" t="n">
        <v>0</v>
      </c>
      <c r="S92" s="116" t="n">
        <v>0</v>
      </c>
      <c r="T92" s="116" t="inlineStr">
        <is>
          <t>https://www.sciencedirect.com/science/article/pii/S0730725X25001766</t>
        </is>
      </c>
      <c r="U92" s="116" t="inlineStr">
        <is>
          <t>ASD-HybridNet fuses ROI time-series and functional-connectivity representations from ABIDE-I; reported accuracy is about 71.87%. The fused inputs are representations of the same rs-fMRI source, so q3_multisource_data remains 0. ABIDE-I is multisite but no site-held-out test was identified.</t>
        </is>
      </c>
      <c r="V92" s="116" t="inlineStr">
        <is>
          <t>Revisión asistida por IA (un revisor; requiere verificación independiente)</t>
        </is>
      </c>
      <c r="W92" s="142" t="n">
        <v>46269</v>
      </c>
    </row>
    <row r="93">
      <c r="A93" s="107" t="n">
        <v>146</v>
      </c>
      <c r="B93" s="108" t="inlineStr">
        <is>
          <t>10.1016/j.patcog.2025.112906</t>
        </is>
      </c>
      <c r="C93" s="116" t="inlineStr">
        <is>
          <t>Deep learning-based detection of autism spectrum disorder and emotion recognition in children</t>
        </is>
      </c>
      <c r="D93" s="116" t="inlineStr">
        <is>
          <t>Include</t>
        </is>
      </c>
      <c r="E93" s="116" t="n"/>
      <c r="F93" s="116" t="inlineStr">
        <is>
          <t>Facial images</t>
        </is>
      </c>
      <c r="G93" s="116" t="inlineStr">
        <is>
          <t>Deep Learning</t>
        </is>
      </c>
      <c r="H93" s="116" t="inlineStr">
        <is>
          <t>ResNet50V2 + InceptionV3 for ASD detection; Enhanced MobileNet for emotion recognition</t>
        </is>
      </c>
      <c r="I93" s="116" t="inlineStr">
        <is>
          <t>ASD facial-image screening plus emotion recognition</t>
        </is>
      </c>
      <c r="J93" s="116" t="inlineStr">
        <is>
          <t>Screening</t>
        </is>
      </c>
      <c r="K93" s="116" t="inlineStr">
        <is>
          <t>Proposed only</t>
        </is>
      </c>
      <c r="L93" s="116" t="inlineStr">
        <is>
          <t>Proposed facial-image ASD screening and emotion-recognition support</t>
        </is>
      </c>
      <c r="M93" s="116" t="n">
        <v>0</v>
      </c>
      <c r="N93" s="116" t="n">
        <v>0</v>
      </c>
      <c r="O93" s="116" t="n">
        <v>0</v>
      </c>
      <c r="P93" s="116" t="n">
        <v>0</v>
      </c>
      <c r="Q93" s="116" t="n">
        <v>0</v>
      </c>
      <c r="R93" s="116" t="n">
        <v>0</v>
      </c>
      <c r="S93" s="116" t="n">
        <v>0</v>
      </c>
      <c r="T93" s="116" t="inlineStr">
        <is>
          <t>https://www.sciencedirect.com/science/article/pii/S0031320325015699</t>
        </is>
      </c>
      <c r="U93" s="116" t="inlineStr">
        <is>
          <t>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t>
        </is>
      </c>
      <c r="V93" s="116" t="inlineStr">
        <is>
          <t>Revisión asistida por IA (un revisor; requiere verificación independiente)</t>
        </is>
      </c>
      <c r="W93" s="142" t="n">
        <v>46269</v>
      </c>
    </row>
    <row r="94">
      <c r="A94" s="107" t="n">
        <v>149</v>
      </c>
      <c r="B94" s="108" t="inlineStr">
        <is>
          <t>10.1016/j.ajp.2025.104798</t>
        </is>
      </c>
      <c r="C94" s="116" t="inlineStr">
        <is>
          <t>A new approach in autism diagnosis: Evaluating natural interaction using point of view (POV) glasses</t>
        </is>
      </c>
      <c r="D94" s="116" t="inlineStr">
        <is>
          <t>Include</t>
        </is>
      </c>
      <c r="E94" s="116" t="n"/>
      <c r="F94" s="116" t="inlineStr">
        <is>
          <t>Behavioral video / naturalistic facial-social interaction (POV camera)</t>
        </is>
      </c>
      <c r="G94" s="116" t="inlineStr">
        <is>
          <t>Machine Learning</t>
        </is>
      </c>
      <c r="H94" s="116" t="inlineStr">
        <is>
          <t>OpenFace + MediaPipe features with AdaBoost/decision-tree classification</t>
        </is>
      </c>
      <c r="I94" s="116" t="inlineStr">
        <is>
          <t>Early ASD diagnostic classification from naturalistic interaction</t>
        </is>
      </c>
      <c r="J94" s="116" t="inlineStr">
        <is>
          <t>Diagnosis</t>
        </is>
      </c>
      <c r="K94" s="116" t="inlineStr">
        <is>
          <t>Research only</t>
        </is>
      </c>
      <c r="L94" s="116" t="inlineStr">
        <is>
          <t>Experimental diagnostic classification during semi-structured naturalistic interaction</t>
        </is>
      </c>
      <c r="M94" s="116" t="n">
        <v>0</v>
      </c>
      <c r="N94" s="116" t="n">
        <v>0</v>
      </c>
      <c r="O94" s="116" t="n">
        <v>0</v>
      </c>
      <c r="P94" s="116" t="n">
        <v>1</v>
      </c>
      <c r="Q94" s="116" t="n">
        <v>0</v>
      </c>
      <c r="R94" s="116" t="n">
        <v>0</v>
      </c>
      <c r="S94" s="116" t="n">
        <v>0</v>
      </c>
      <c r="T94" s="116" t="inlineStr">
        <is>
          <t>https://www.sciencedirect.com/science/article/pii/S1876201825004411</t>
        </is>
      </c>
      <c r="U94" s="116" t="inlineStr">
        <is>
          <t>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t>
        </is>
      </c>
      <c r="V94" s="116" t="inlineStr">
        <is>
          <t>Revisión asistida por IA (un revisor; requiere verificación independiente)</t>
        </is>
      </c>
      <c r="W94" s="142" t="n">
        <v>46269</v>
      </c>
    </row>
    <row r="95">
      <c r="A95" s="107" t="n">
        <v>154</v>
      </c>
      <c r="B95" s="108" t="inlineStr">
        <is>
          <t>10.1016/j.compbiomed.2026.111719</t>
        </is>
      </c>
      <c r="C95" s="116" t="inlineStr">
        <is>
          <t>A two-step temporal data augmentation and supervised learning framework for predicting autism diagnosis at 36 months in patients with tuberous sclerosis complex</t>
        </is>
      </c>
      <c r="D95" s="116" t="inlineStr">
        <is>
          <t>Include</t>
        </is>
      </c>
      <c r="E95" s="116" t="n"/>
      <c r="F95" s="116" t="inlineStr">
        <is>
          <t>Multimodal (longitudinal DTI neuroimaging + ADOS/ADI-R behavioral data)</t>
        </is>
      </c>
      <c r="G95" s="116" t="inlineStr">
        <is>
          <t>Machine Learning</t>
        </is>
      </c>
      <c r="H95" s="116" t="inlineStr">
        <is>
          <t>Regularized logistic regression (LASSO / elastic net)</t>
        </is>
      </c>
      <c r="I95" s="116" t="inlineStr">
        <is>
          <t>Prediction of ASD diagnosis at 36 months in children with TSC</t>
        </is>
      </c>
      <c r="J95" s="116" t="inlineStr">
        <is>
          <t>Prognosis</t>
        </is>
      </c>
      <c r="K95" s="116" t="inlineStr">
        <is>
          <t>Research only</t>
        </is>
      </c>
      <c r="L95" s="116" t="inlineStr">
        <is>
          <t>Prospective longitudinal ASD-risk prediction in a high-risk TSC cohort</t>
        </is>
      </c>
      <c r="M95" s="116" t="n">
        <v>0</v>
      </c>
      <c r="N95" s="116" t="n">
        <v>1</v>
      </c>
      <c r="O95" s="116" t="n">
        <v>0</v>
      </c>
      <c r="P95" s="116" t="n">
        <v>1</v>
      </c>
      <c r="Q95" s="116" t="n">
        <v>0</v>
      </c>
      <c r="R95" s="116" t="n">
        <v>0</v>
      </c>
      <c r="S95" s="116" t="n">
        <v>1</v>
      </c>
      <c r="T95" s="116" t="inlineStr">
        <is>
          <t>https://pmc.ncbi.nlm.nih.gov/articles/PMC13175081/</t>
        </is>
      </c>
      <c r="U95" s="116" t="inlineStr">
        <is>
          <t>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t>
        </is>
      </c>
      <c r="V95" s="116" t="inlineStr">
        <is>
          <t>Revisión asistida por IA (un revisor; requiere verificación independiente)</t>
        </is>
      </c>
      <c r="W95" s="142" t="n">
        <v>46269</v>
      </c>
    </row>
    <row r="96">
      <c r="A96" s="107" t="n">
        <v>162</v>
      </c>
      <c r="B96" s="108" t="inlineStr">
        <is>
          <t>10.1016/j.bspc.2025.109180</t>
        </is>
      </c>
      <c r="C96" s="116" t="inlineStr">
        <is>
          <t>EMLF-Net: A multi-level feature fusion network based on autism EEG signals for autism spectrum disorder classification</t>
        </is>
      </c>
      <c r="D96" s="116" t="inlineStr">
        <is>
          <t>Include</t>
        </is>
      </c>
      <c r="E96" s="116" t="n"/>
      <c r="F96" s="116" t="inlineStr">
        <is>
          <t>Physiological signals (EEG)</t>
        </is>
      </c>
      <c r="G96" s="116" t="inlineStr">
        <is>
          <t>Deep Learning</t>
        </is>
      </c>
      <c r="H96" s="116" t="inlineStr">
        <is>
          <t>EMLF-Net (HDFR + DFB + OFB multi-level feature fusion)</t>
        </is>
      </c>
      <c r="I96" s="116" t="inlineStr">
        <is>
          <t>EEG-based ASD classification</t>
        </is>
      </c>
      <c r="J96" s="116" t="inlineStr">
        <is>
          <t>Diagnosis</t>
        </is>
      </c>
      <c r="K96" s="116" t="inlineStr">
        <is>
          <t>Research only</t>
        </is>
      </c>
      <c r="L96" s="116" t="inlineStr">
        <is>
          <t>Experimental EEG diagnostic classifier</t>
        </is>
      </c>
      <c r="M96" s="116" t="n">
        <v>0</v>
      </c>
      <c r="N96" s="116" t="n">
        <v>0</v>
      </c>
      <c r="O96" s="116" t="n">
        <v>0</v>
      </c>
      <c r="P96" s="116" t="n">
        <v>0</v>
      </c>
      <c r="Q96" s="116" t="n">
        <v>0</v>
      </c>
      <c r="R96" s="116" t="n">
        <v>1</v>
      </c>
      <c r="S96" s="116" t="n">
        <v>0</v>
      </c>
      <c r="T96" s="116" t="inlineStr">
        <is>
          <t>https://www.sciencedirect.com/science/article/pii/S174680942501691X</t>
        </is>
      </c>
      <c r="U96" s="116" t="inlineStr">
        <is>
          <t>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t>
        </is>
      </c>
      <c r="V96" s="116" t="inlineStr">
        <is>
          <t>Revisión asistida por IA (un revisor; requiere verificación independiente)</t>
        </is>
      </c>
      <c r="W96" s="142" t="n">
        <v>46269</v>
      </c>
    </row>
    <row r="97">
      <c r="A97" s="107" t="n">
        <v>180</v>
      </c>
      <c r="B97" s="108" t="inlineStr">
        <is>
          <t>10.1016/j.ajp.2026.104830</t>
        </is>
      </c>
      <c r="C97" s="116" t="inlineStr">
        <is>
          <t>The effect of spatial and intensity level augmentation of structural magnetic resonance images on autism diagnosis model</t>
        </is>
      </c>
      <c r="D97" s="116" t="inlineStr">
        <is>
          <t>Include</t>
        </is>
      </c>
      <c r="E97" s="116" t="n"/>
      <c r="F97" s="116" t="inlineStr">
        <is>
          <t>Neuroimaging (structural MRI / ABIDE)</t>
        </is>
      </c>
      <c r="G97" s="116" t="inlineStr">
        <is>
          <t>Deep Learning</t>
        </is>
      </c>
      <c r="H97" s="116" t="inlineStr">
        <is>
          <t>ResNet34 with spatial and intensity data augmentation</t>
        </is>
      </c>
      <c r="I97" s="116" t="inlineStr">
        <is>
          <t>ASD diagnostic classification from structural MRI</t>
        </is>
      </c>
      <c r="J97" s="116" t="inlineStr">
        <is>
          <t>Diagnosis</t>
        </is>
      </c>
      <c r="K97" s="116" t="inlineStr">
        <is>
          <t>Research only</t>
        </is>
      </c>
      <c r="L97" s="116" t="inlineStr">
        <is>
          <t>Experimental sMRI diagnostic classifier and augmentation study</t>
        </is>
      </c>
      <c r="M97" s="116" t="n">
        <v>0</v>
      </c>
      <c r="N97" s="116" t="n">
        <v>1</v>
      </c>
      <c r="O97" s="116" t="n">
        <v>0</v>
      </c>
      <c r="P97" s="116" t="n">
        <v>0</v>
      </c>
      <c r="Q97" s="116" t="n">
        <v>0</v>
      </c>
      <c r="R97" s="116" t="n">
        <v>0</v>
      </c>
      <c r="S97" s="116" t="n">
        <v>0</v>
      </c>
      <c r="T97" s="116" t="inlineStr">
        <is>
          <t>https://doi.org/10.1016/j.ajp.2026.104830</t>
        </is>
      </c>
      <c r="U97" s="116" t="inlineStr">
        <is>
          <t>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t>
        </is>
      </c>
      <c r="V97" s="116" t="inlineStr">
        <is>
          <t>Revisión asistida por IA (un revisor; requiere verificación independiente)</t>
        </is>
      </c>
      <c r="W97" s="142" t="n">
        <v>46269</v>
      </c>
    </row>
    <row r="98">
      <c r="A98" s="107" t="n">
        <v>181</v>
      </c>
      <c r="B98" s="108" t="inlineStr">
        <is>
          <t>10.1016/j.ijhcs.2025.103696</t>
        </is>
      </c>
      <c r="C98" s="116" t="inlineStr">
        <is>
          <t>Human-centered AI for inclusive tourism: enhancing travel planning for adults with autism spectrum disorder</t>
        </is>
      </c>
      <c r="D98" s="116" t="inlineStr">
        <is>
          <t>Include</t>
        </is>
      </c>
      <c r="E98" s="116" t="n"/>
      <c r="F98" s="116" t="inlineStr">
        <is>
          <t>Digital interaction / travel-planning preferences and itinerary data</t>
        </is>
      </c>
      <c r="G98" s="116" t="inlineStr">
        <is>
          <t>Not specified</t>
        </is>
      </c>
      <c r="H98" s="116" t="inlineStr">
        <is>
          <t>CARES AI-driven information-filtering and interactive itinerary-planning system</t>
        </is>
      </c>
      <c r="I98" s="116" t="inlineStr">
        <is>
          <t>Personalized assistive travel planning for autistic adults</t>
        </is>
      </c>
      <c r="J98" s="116" t="inlineStr">
        <is>
          <t>Monitoring/intervention</t>
        </is>
      </c>
      <c r="K98" s="116" t="inlineStr">
        <is>
          <t>Confirmed in intervention</t>
        </is>
      </c>
      <c r="L98" s="116" t="inlineStr">
        <is>
          <t>User-tested assistive AI trip planner for autistic adults</t>
        </is>
      </c>
      <c r="M98" s="116" t="n">
        <v>0</v>
      </c>
      <c r="N98" s="116" t="n">
        <v>0</v>
      </c>
      <c r="O98" s="116" t="n">
        <v>0</v>
      </c>
      <c r="P98" s="116" t="n">
        <v>1</v>
      </c>
      <c r="Q98" s="116" t="n">
        <v>0</v>
      </c>
      <c r="R98" s="116" t="n">
        <v>0</v>
      </c>
      <c r="S98" s="116" t="n">
        <v>0</v>
      </c>
      <c r="T98" s="116" t="inlineStr">
        <is>
          <t>https://iris.unito.it/handle/2318/2114230</t>
        </is>
      </c>
      <c r="U98" s="116" t="inlineStr">
        <is>
          <t>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t>
        </is>
      </c>
      <c r="V98" s="116" t="inlineStr">
        <is>
          <t>Revisión asistida por IA (un revisor; requiere verificación independiente)</t>
        </is>
      </c>
      <c r="W98" s="142" t="n">
        <v>46269</v>
      </c>
    </row>
    <row r="99">
      <c r="A99" s="107" t="n">
        <v>187</v>
      </c>
      <c r="B99" s="108" t="inlineStr">
        <is>
          <t>10.1016/j.procs.2026.06.363</t>
        </is>
      </c>
      <c r="C99" s="116" t="inlineStr">
        <is>
          <t>Early Identification of Autism Spectrum Disorder using a Hybrid ViT–Mamba Multimodal Architecture</t>
        </is>
      </c>
      <c r="D99" s="116" t="inlineStr">
        <is>
          <t>Include</t>
        </is>
      </c>
      <c r="E99" s="116" t="n"/>
      <c r="F99" s="116" t="inlineStr">
        <is>
          <t>Multimodal (handwriting samples + behavioral questionnaires)</t>
        </is>
      </c>
      <c r="G99" s="116" t="inlineStr">
        <is>
          <t>Hybrid</t>
        </is>
      </c>
      <c r="H99" s="116" t="inlineStr">
        <is>
          <t>Hybrid ViT-Mamba / Mamba state-space multimodal architecture</t>
        </is>
      </c>
      <c r="I99" s="116" t="inlineStr">
        <is>
          <t>Early ASD screening from handwriting and behavioral questionnaire fusion</t>
        </is>
      </c>
      <c r="J99" s="116" t="inlineStr">
        <is>
          <t>Screening</t>
        </is>
      </c>
      <c r="K99" s="116" t="inlineStr">
        <is>
          <t>Proposed only</t>
        </is>
      </c>
      <c r="L99" s="116" t="inlineStr">
        <is>
          <t>Proposed automated screening system for clinical/educational deployment; no live workflow evaluation</t>
        </is>
      </c>
      <c r="M99" s="116" t="n">
        <v>0</v>
      </c>
      <c r="N99" s="116" t="n">
        <v>0</v>
      </c>
      <c r="O99" s="116" t="n">
        <v>0</v>
      </c>
      <c r="P99" s="116" t="n">
        <v>0</v>
      </c>
      <c r="Q99" s="116" t="n">
        <v>0</v>
      </c>
      <c r="R99" s="116" t="n">
        <v>0</v>
      </c>
      <c r="S99" s="116" t="n">
        <v>1</v>
      </c>
      <c r="T99" s="116" t="inlineStr">
        <is>
          <t>https://www.sciencedirect.com/science/article/pii/S1877050926019952</t>
        </is>
      </c>
      <c r="U99" s="116" t="inlineStr">
        <is>
          <t>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t>
        </is>
      </c>
      <c r="V99" s="116" t="inlineStr">
        <is>
          <t>Revision asistida por IA (un revisor; requiere verificacion independiente)</t>
        </is>
      </c>
      <c r="W99" s="142" t="n">
        <v>46269</v>
      </c>
    </row>
    <row r="100">
      <c r="A100" s="107" t="n">
        <v>188</v>
      </c>
      <c r="B100" s="108" t="inlineStr">
        <is>
          <t>10.1016/j.jpsychires.2026.03.043</t>
        </is>
      </c>
      <c r="C100" s="116" t="inlineStr">
        <is>
          <t>Baseline symptom severity and response to multisession cathodal transcranial direct current stimulation in adolescents and young adults with autism: an exploratory analysis</t>
        </is>
      </c>
      <c r="D100" s="116" t="inlineStr">
        <is>
          <t>Include</t>
        </is>
      </c>
      <c r="E100" s="116" t="n"/>
      <c r="F100" s="116" t="inlineStr">
        <is>
          <t>Structured clinical / ADI-R treatment-response data</t>
        </is>
      </c>
      <c r="G100" s="116" t="inlineStr">
        <is>
          <t>Machine Learning</t>
        </is>
      </c>
      <c r="H100" s="116" t="inlineStr">
        <is>
          <t>Predictive modelling with normalized feature importance + SHAP (base learner not specified in recovered text)</t>
        </is>
      </c>
      <c r="I100" s="116" t="inlineStr">
        <is>
          <t>Prediction/stratification of tDCS treatment response</t>
        </is>
      </c>
      <c r="J100" s="116" t="inlineStr">
        <is>
          <t>Prognosis</t>
        </is>
      </c>
      <c r="K100" s="116" t="inlineStr">
        <is>
          <t>Research only</t>
        </is>
      </c>
      <c r="L100" s="116" t="inlineStr">
        <is>
          <t>Exploratory post hoc treatment-response stratification; model not used to allocate treatment</t>
        </is>
      </c>
      <c r="M100" s="116" t="n">
        <v>0</v>
      </c>
      <c r="N100" s="116" t="n">
        <v>0</v>
      </c>
      <c r="O100" s="116" t="n">
        <v>0</v>
      </c>
      <c r="P100" s="116" t="n">
        <v>1</v>
      </c>
      <c r="Q100" s="116" t="n">
        <v>1</v>
      </c>
      <c r="R100" s="116" t="n">
        <v>0</v>
      </c>
      <c r="S100" s="116" t="n">
        <v>0</v>
      </c>
      <c r="T100" s="116" t="inlineStr">
        <is>
          <t>https://www.sciencedirect.com/science/article/pii/S0022395626001998</t>
        </is>
      </c>
      <c r="U100" s="116" t="inlineStr">
        <is>
          <t>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t>
        </is>
      </c>
      <c r="V100" s="116" t="inlineStr">
        <is>
          <t>Revision asistida por IA (un revisor; requiere verificacion independiente)</t>
        </is>
      </c>
      <c r="W100" s="142" t="n">
        <v>46269</v>
      </c>
    </row>
    <row r="101">
      <c r="A101" s="107" t="n">
        <v>190</v>
      </c>
      <c r="B101" s="108" t="inlineStr">
        <is>
          <t>10.1016/j.bspc.2025.108976</t>
        </is>
      </c>
      <c r="C101" s="116" t="inlineStr">
        <is>
          <t>DenWide-Net: Dense WideresNet for autism spectrum disorder detection using MRI image</t>
        </is>
      </c>
      <c r="D101" s="116" t="inlineStr">
        <is>
          <t>Include</t>
        </is>
      </c>
      <c r="E101" s="116" t="n"/>
      <c r="F101" s="116" t="inlineStr">
        <is>
          <t>Neuroimaging (MRI / Acerta-ABIDE)</t>
        </is>
      </c>
      <c r="G101" s="116" t="inlineStr">
        <is>
          <t>Hybrid</t>
        </is>
      </c>
      <c r="H101" s="116" t="inlineStr">
        <is>
          <t>FHOA + DenWide-Net (DenseNet/WideResNet optimization pipeline)</t>
        </is>
      </c>
      <c r="I101" s="116" t="inlineStr">
        <is>
          <t>MRI-based ASD diagnostic classification</t>
        </is>
      </c>
      <c r="J101" s="116" t="inlineStr">
        <is>
          <t>Diagnosis</t>
        </is>
      </c>
      <c r="K101" s="116" t="inlineStr">
        <is>
          <t>Research only</t>
        </is>
      </c>
      <c r="L101" s="116" t="inlineStr">
        <is>
          <t>Experimental MRI classifier; no demonstrated clinical workflow integration</t>
        </is>
      </c>
      <c r="M101" s="116" t="n">
        <v>0</v>
      </c>
      <c r="N101" s="116" t="n">
        <v>1</v>
      </c>
      <c r="O101" s="116" t="n">
        <v>0</v>
      </c>
      <c r="P101" s="116" t="n">
        <v>0</v>
      </c>
      <c r="Q101" s="116" t="n">
        <v>0</v>
      </c>
      <c r="R101" s="116" t="n">
        <v>0</v>
      </c>
      <c r="S101" s="116" t="n">
        <v>0</v>
      </c>
      <c r="T101" s="116" t="inlineStr">
        <is>
          <t>https://www.sciencedirect.com/science/article/pii/S1746809425014879</t>
        </is>
      </c>
      <c r="U101" s="116" t="inlineStr">
        <is>
          <t>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t>
        </is>
      </c>
      <c r="V101" s="116" t="inlineStr">
        <is>
          <t>Revision asistida por IA (un revisor; requiere verificacion independiente)</t>
        </is>
      </c>
      <c r="W101" s="142" t="n">
        <v>46269</v>
      </c>
    </row>
    <row r="102">
      <c r="A102" s="107" t="n">
        <v>199</v>
      </c>
      <c r="B102" s="108" t="inlineStr">
        <is>
          <t>10.1044/2026_AJSLP-25-00469</t>
        </is>
      </c>
      <c r="C102" s="116" t="inlineStr">
        <is>
          <t>Artificial Intelligence for Enhancing Emotion Expression in Augmentative and Alternative Communication Systems: A Preliminary Study Including Children Both With and Without Autism.</t>
        </is>
      </c>
      <c r="D102" s="116" t="inlineStr">
        <is>
          <t>Include</t>
        </is>
      </c>
      <c r="E102" s="116" t="n"/>
      <c r="F102" s="116" t="inlineStr">
        <is>
          <t>Facial images / facial emotion-expression data</t>
        </is>
      </c>
      <c r="G102" s="116" t="inlineStr">
        <is>
          <t>Deep Learning</t>
        </is>
      </c>
      <c r="H102" s="116" t="inlineStr">
        <is>
          <t>DeepFace facial emotion recognition with individualized calibration</t>
        </is>
      </c>
      <c r="I102" s="116" t="inlineStr">
        <is>
          <t>Emotion recognition as a precursor to emotion-aware AAC support</t>
        </is>
      </c>
      <c r="J102" s="116" t="inlineStr">
        <is>
          <t>Monitoring/intervention</t>
        </is>
      </c>
      <c r="K102" s="116" t="inlineStr">
        <is>
          <t>Proposed only</t>
        </is>
      </c>
      <c r="L102" s="116" t="inlineStr">
        <is>
          <t>User-tested precursor for emotion-aware AAC; not yet integrated into an active AAC system</t>
        </is>
      </c>
      <c r="M102" s="116" t="n">
        <v>0</v>
      </c>
      <c r="N102" s="116" t="n">
        <v>0</v>
      </c>
      <c r="O102" s="116" t="n">
        <v>0</v>
      </c>
      <c r="P102" s="116" t="n">
        <v>1</v>
      </c>
      <c r="Q102" s="116" t="n">
        <v>0</v>
      </c>
      <c r="R102" s="116" t="n">
        <v>0</v>
      </c>
      <c r="S102" s="116" t="n">
        <v>0</v>
      </c>
      <c r="T102" s="116" t="inlineStr">
        <is>
          <t>https://pubs.asha.org/doi/10.1044/2026_AJSLP-25-00469</t>
        </is>
      </c>
      <c r="U102" s="116" t="inlineStr">
        <is>
          <t>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t>
        </is>
      </c>
      <c r="V102" s="116" t="inlineStr">
        <is>
          <t>Revision asistida por IA (un revisor; requiere verificacion independiente)</t>
        </is>
      </c>
      <c r="W102" s="142" t="n">
        <v>46269</v>
      </c>
    </row>
    <row r="103">
      <c r="A103" s="107" t="n">
        <v>203</v>
      </c>
      <c r="B103" s="108" t="inlineStr">
        <is>
          <t>10.1007/s00381-025-07119-2</t>
        </is>
      </c>
      <c r="C103" s="116" t="inlineStr">
        <is>
          <t>Individuation of predictive parameters of posterior cranial fossa decompression in pediatric patients with Chiari I malformation and autism spectrum disorder</t>
        </is>
      </c>
      <c r="D103" s="116" t="inlineStr">
        <is>
          <t>Include</t>
        </is>
      </c>
      <c r="E103" s="116" t="n"/>
      <c r="F103" s="116" t="inlineStr">
        <is>
          <t>Multimodal neuroimaging (CT + MRI morphometry)</t>
        </is>
      </c>
      <c r="G103" s="116" t="inlineStr">
        <is>
          <t>Machine Learning</t>
        </is>
      </c>
      <c r="H103" s="116" t="inlineStr">
        <is>
          <t>Binary decision tree classifier on cranial morphometric parameters</t>
        </is>
      </c>
      <c r="I103" s="116" t="inlineStr">
        <is>
          <t>Prediction of postsurgical ASD symptom improvement after posterior cranial fossa decompression</t>
        </is>
      </c>
      <c r="J103" s="116" t="inlineStr">
        <is>
          <t>Prognosis</t>
        </is>
      </c>
      <c r="K103" s="116" t="inlineStr">
        <is>
          <t>Research only</t>
        </is>
      </c>
      <c r="L103" s="116" t="inlineStr">
        <is>
          <t>Retrospective surgical-outcome prediction; not used prospectively for clinical allocation</t>
        </is>
      </c>
      <c r="M103" s="116" t="n">
        <v>0</v>
      </c>
      <c r="N103" s="116" t="n">
        <v>0</v>
      </c>
      <c r="O103" s="116" t="n">
        <v>0</v>
      </c>
      <c r="P103" s="116" t="n">
        <v>0</v>
      </c>
      <c r="Q103" s="116" t="n">
        <v>0</v>
      </c>
      <c r="R103" s="116" t="n">
        <v>1</v>
      </c>
      <c r="S103" s="116" t="n">
        <v>1</v>
      </c>
      <c r="T103" s="116" t="inlineStr">
        <is>
          <t>https://pubmed.ncbi.nlm.nih.gov/41535441/</t>
        </is>
      </c>
      <c r="U103" s="116" t="inlineStr">
        <is>
          <t>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t>
        </is>
      </c>
      <c r="V103" s="116" t="inlineStr">
        <is>
          <t>Revision asistida por IA (un revisor; requiere verificacion independiente)</t>
        </is>
      </c>
      <c r="W103" s="142" t="n">
        <v>46269</v>
      </c>
    </row>
    <row r="104">
      <c r="A104" s="107" t="n">
        <v>204</v>
      </c>
      <c r="B104" s="108" t="inlineStr">
        <is>
          <t>10.1007/s13246-025-01681-4</t>
        </is>
      </c>
      <c r="C104" s="116" t="inlineStr">
        <is>
          <t>An automated detection system of autism spectrum disorder using meta-heuristic approach of adaptive LSTM with bayesian learning technique</t>
        </is>
      </c>
      <c r="D104" s="116" t="inlineStr">
        <is>
          <t>Include</t>
        </is>
      </c>
      <c r="E104" s="116" t="n"/>
      <c r="F104" s="116" t="inlineStr">
        <is>
          <t>Neuroimaging (brain images / ABIDE)</t>
        </is>
      </c>
      <c r="G104" s="116" t="inlineStr">
        <is>
          <t>Hybrid</t>
        </is>
      </c>
      <c r="H104" s="116" t="inlineStr">
        <is>
          <t>MResNet + ACAL-BL adaptive-attention LSTM with Bayesian learning + RFMPA optimization</t>
        </is>
      </c>
      <c r="I104" s="116" t="inlineStr">
        <is>
          <t>Automated ASD diagnostic classification from brain images</t>
        </is>
      </c>
      <c r="J104" s="116" t="inlineStr">
        <is>
          <t>Diagnosis</t>
        </is>
      </c>
      <c r="K104" s="116" t="inlineStr">
        <is>
          <t>Research only</t>
        </is>
      </c>
      <c r="L104" s="116" t="inlineStr">
        <is>
          <t>Experimental diagnostic classifier on public neuroimaging data</t>
        </is>
      </c>
      <c r="M104" s="116" t="n">
        <v>0</v>
      </c>
      <c r="N104" s="116" t="n">
        <v>1</v>
      </c>
      <c r="O104" s="116" t="n">
        <v>0</v>
      </c>
      <c r="P104" s="116" t="n">
        <v>0</v>
      </c>
      <c r="Q104" s="116" t="n">
        <v>0</v>
      </c>
      <c r="R104" s="116" t="n">
        <v>0</v>
      </c>
      <c r="S104" s="116" t="n">
        <v>0</v>
      </c>
      <c r="T104" s="116" t="inlineStr">
        <is>
          <t>https://pubmed.ncbi.nlm.nih.gov/41642457/</t>
        </is>
      </c>
      <c r="U104" s="116" t="inlineStr">
        <is>
          <t>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t>
        </is>
      </c>
      <c r="V104" s="116" t="inlineStr">
        <is>
          <t>Revision asistida por IA (un revisor; requiere verificacion independiente)</t>
        </is>
      </c>
      <c r="W104" s="142" t="n">
        <v>46269</v>
      </c>
    </row>
    <row r="105">
      <c r="A105" s="107" t="n">
        <v>208</v>
      </c>
      <c r="B105" s="108" t="inlineStr">
        <is>
          <t>10.1007/s11517-026-03530-2</t>
        </is>
      </c>
      <c r="C105" s="116" t="inlineStr">
        <is>
          <t>ADBrainNet: a deep neural network for Autism Spectrum Disorder (ASD) and Attention Deficit and Hyperactivity Disorder (ADHD) classification using resting-state fMRI images based on explainable artificial intelligence.</t>
        </is>
      </c>
      <c r="D105" s="116" t="inlineStr">
        <is>
          <t>Include</t>
        </is>
      </c>
      <c r="E105" s="116" t="n"/>
      <c r="F105" s="116" t="inlineStr">
        <is>
          <t>Neuroimaging (resting-state fMRI / ABIDE + ADHD-200)</t>
        </is>
      </c>
      <c r="G105" s="116" t="inlineStr">
        <is>
          <t>Deep Learning</t>
        </is>
      </c>
      <c r="H105" s="116" t="inlineStr">
        <is>
          <t>ADBrainNet lightweight deep neural network + LIME</t>
        </is>
      </c>
      <c r="I105" s="116" t="inlineStr">
        <is>
          <t>Differential classification of ASD, ADHD subtypes and neurotypical controls</t>
        </is>
      </c>
      <c r="J105" s="116" t="inlineStr">
        <is>
          <t>Diagnosis</t>
        </is>
      </c>
      <c r="K105" s="116" t="inlineStr">
        <is>
          <t>Research only</t>
        </is>
      </c>
      <c r="L105" s="116" t="inlineStr">
        <is>
          <t>Research classifier; potential patient assessment only after further validation</t>
        </is>
      </c>
      <c r="M105" s="116" t="n">
        <v>1</v>
      </c>
      <c r="N105" s="116" t="n">
        <v>1</v>
      </c>
      <c r="O105" s="116" t="n">
        <v>0</v>
      </c>
      <c r="P105" s="116" t="n">
        <v>0</v>
      </c>
      <c r="Q105" s="116" t="n">
        <v>1</v>
      </c>
      <c r="R105" s="116" t="n">
        <v>0</v>
      </c>
      <c r="S105" s="116" t="n">
        <v>0</v>
      </c>
      <c r="T105" s="116" t="inlineStr">
        <is>
          <t>https://pubmed.ncbi.nlm.nih.gov/41781648/</t>
        </is>
      </c>
      <c r="U105" s="116" t="inlineStr">
        <is>
          <t>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t>
        </is>
      </c>
      <c r="V105" s="116" t="inlineStr">
        <is>
          <t>Revision asistida por IA (un revisor; requiere verificacion independiente)</t>
        </is>
      </c>
      <c r="W105" s="142" t="n">
        <v>46269</v>
      </c>
    </row>
    <row r="106">
      <c r="A106" s="107" t="n">
        <v>209</v>
      </c>
      <c r="B106" s="108" t="inlineStr">
        <is>
          <t>10.1016/j.bbr.2026.116220</t>
        </is>
      </c>
      <c r="C106" s="116" t="inlineStr">
        <is>
          <t>Integrating EEG microstate dynamics in a stacked ensemble for neurodiagnostic ASD assessment</t>
        </is>
      </c>
      <c r="D106" s="116" t="inlineStr">
        <is>
          <t>Include</t>
        </is>
      </c>
      <c r="E106" s="116" t="n"/>
      <c r="F106" s="116" t="inlineStr">
        <is>
          <t>Physiological signals (resting-state EEG)</t>
        </is>
      </c>
      <c r="G106" s="116" t="inlineStr">
        <is>
          <t>Machine Learning</t>
        </is>
      </c>
      <c r="H106" s="116" t="inlineStr">
        <is>
          <t>Stacked Random Forest ensemble using spatial EEG and temporal microstate/HMM features</t>
        </is>
      </c>
      <c r="I106" s="116" t="inlineStr">
        <is>
          <t>EEG-based ASD diagnostic classification</t>
        </is>
      </c>
      <c r="J106" s="116" t="inlineStr">
        <is>
          <t>Diagnosis</t>
        </is>
      </c>
      <c r="K106" s="116" t="inlineStr">
        <is>
          <t>Research only</t>
        </is>
      </c>
      <c r="L106" s="116" t="inlineStr">
        <is>
          <t>Experimental EEG diagnostic classifier</t>
        </is>
      </c>
      <c r="M106" s="116" t="n">
        <v>0</v>
      </c>
      <c r="N106" s="116" t="n">
        <v>0</v>
      </c>
      <c r="O106" s="116" t="n">
        <v>0</v>
      </c>
      <c r="P106" s="116" t="n">
        <v>0</v>
      </c>
      <c r="Q106" s="116" t="n">
        <v>0</v>
      </c>
      <c r="R106" s="116" t="n">
        <v>0</v>
      </c>
      <c r="S106" s="116" t="n">
        <v>0</v>
      </c>
      <c r="T106" s="116" t="inlineStr">
        <is>
          <t>https://www.sciencedirect.com/science/article/pii/S0166432826001968</t>
        </is>
      </c>
      <c r="U106" s="116" t="inlineStr">
        <is>
          <t>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t>
        </is>
      </c>
      <c r="V106" s="116" t="inlineStr">
        <is>
          <t>Revision asistida por IA (un revisor; requiere verificacion independiente)</t>
        </is>
      </c>
      <c r="W106" s="142" t="n">
        <v>46269</v>
      </c>
    </row>
    <row r="107">
      <c r="A107" s="107" t="n">
        <v>213</v>
      </c>
      <c r="B107" s="108" t="inlineStr">
        <is>
          <t>10.1016/j.eswa.2025.130671</t>
        </is>
      </c>
      <c r="C107" s="116" t="inlineStr">
        <is>
          <t>Identifying autism spectrum disorder diagnosis in children via temporal-frequency hyperdimensional computing with resting-state EEG</t>
        </is>
      </c>
      <c r="D107" s="116" t="inlineStr">
        <is>
          <t>Include</t>
        </is>
      </c>
      <c r="E107" s="116" t="n"/>
      <c r="F107" s="116" t="inlineStr">
        <is>
          <t>Physiological signals (resting-state EEG)</t>
        </is>
      </c>
      <c r="G107" s="116" t="inlineStr">
        <is>
          <t>Machine Learning</t>
        </is>
      </c>
      <c r="H107" s="116" t="inlineStr">
        <is>
          <t>Temporal-frequency hyperdimensional computing (TF-HDC)</t>
        </is>
      </c>
      <c r="I107" s="116" t="inlineStr">
        <is>
          <t>EEG-based ASD diagnostic classification</t>
        </is>
      </c>
      <c r="J107" s="116" t="inlineStr">
        <is>
          <t>Diagnosis</t>
        </is>
      </c>
      <c r="K107" s="116" t="inlineStr">
        <is>
          <t>Research only</t>
        </is>
      </c>
      <c r="L107" s="116" t="inlineStr">
        <is>
          <t>Experimental neurodiagnostic classifier</t>
        </is>
      </c>
      <c r="M107" s="116" t="n">
        <v>0</v>
      </c>
      <c r="N107" s="116" t="n">
        <v>0</v>
      </c>
      <c r="O107" s="116" t="n">
        <v>0</v>
      </c>
      <c r="P107" s="116" t="n">
        <v>0</v>
      </c>
      <c r="Q107" s="116" t="n">
        <v>0</v>
      </c>
      <c r="R107" s="116" t="n">
        <v>0</v>
      </c>
      <c r="S107" s="116" t="n">
        <v>0</v>
      </c>
      <c r="T107" s="116" t="inlineStr">
        <is>
          <t>https://www.sciencedirect.com/science/article/pii/S0957417425042861</t>
        </is>
      </c>
      <c r="U107" s="116" t="inlineStr">
        <is>
          <t>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t>
        </is>
      </c>
      <c r="V107" s="116" t="inlineStr">
        <is>
          <t>Revision asistida por IA (un revisor; requiere verificacion independiente)</t>
        </is>
      </c>
      <c r="W107" s="142" t="n">
        <v>46269</v>
      </c>
    </row>
    <row r="108">
      <c r="A108" s="107" t="n">
        <v>215</v>
      </c>
      <c r="B108" s="108" t="inlineStr">
        <is>
          <t>10.1111/pcn.70065</t>
        </is>
      </c>
      <c r="C108" s="116" t="inlineStr">
        <is>
          <t>Integrated transcriptomic and clinical analysis of autism spectrum disorder reveals structured heterogeneity and links Methyl-CpG Binding Domain Protein 2 expression with symptom severity</t>
        </is>
      </c>
      <c r="D108" s="116" t="inlineStr">
        <is>
          <t>Include</t>
        </is>
      </c>
      <c r="E108" s="116" t="n"/>
      <c r="F108" s="116" t="inlineStr">
        <is>
          <t>Multimodal (peripheral-blood transcriptomics + clinical/phenotypic data)</t>
        </is>
      </c>
      <c r="G108" s="116" t="inlineStr">
        <is>
          <t>Machine Learning</t>
        </is>
      </c>
      <c r="H108" s="116" t="inlineStr">
        <is>
          <t>Unsupervised molecular clustering + integrative multiomics/clinical ML; refined 17-transcript panel</t>
        </is>
      </c>
      <c r="I108" s="116" t="inlineStr">
        <is>
          <t>ASD screening and molecular/phenotypic stratification</t>
        </is>
      </c>
      <c r="J108" s="116" t="inlineStr">
        <is>
          <t>Screening</t>
        </is>
      </c>
      <c r="K108" s="116" t="inlineStr">
        <is>
          <t>Research only</t>
        </is>
      </c>
      <c r="L108" s="116" t="inlineStr">
        <is>
          <t>Within-cohort screening and stratification research; not deployed in a clinical workflow</t>
        </is>
      </c>
      <c r="M108" s="116" t="n">
        <v>0</v>
      </c>
      <c r="N108" s="116" t="n">
        <v>0</v>
      </c>
      <c r="O108" s="116" t="n">
        <v>0</v>
      </c>
      <c r="P108" s="116" t="n">
        <v>0</v>
      </c>
      <c r="Q108" s="116" t="n">
        <v>0</v>
      </c>
      <c r="R108" s="116" t="n">
        <v>1</v>
      </c>
      <c r="S108" s="116" t="n">
        <v>1</v>
      </c>
      <c r="T108" s="116" t="inlineStr">
        <is>
          <t>https://onlinelibrary.wiley.com/doi/10.1111/pcn.70065</t>
        </is>
      </c>
      <c r="U108" s="116" t="inlineStr">
        <is>
          <t>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t>
        </is>
      </c>
      <c r="V108" s="116" t="inlineStr">
        <is>
          <t>Revision asistida por IA (un revisor; requiere verificacion independiente)</t>
        </is>
      </c>
      <c r="W108" s="142" t="n">
        <v>46269</v>
      </c>
    </row>
    <row r="109">
      <c r="A109" s="107" t="n">
        <v>218</v>
      </c>
      <c r="B109" s="108" t="inlineStr">
        <is>
          <t>10.1002/dneu.70028</t>
        </is>
      </c>
      <c r="C109" s="116" t="inlineStr">
        <is>
          <t>A Robust Computational Framework for Autism Spectrum Disorder Identification Using Optimized Image Processing and Hybrid Learning Models</t>
        </is>
      </c>
      <c r="D109" s="116" t="inlineStr">
        <is>
          <t>Include</t>
        </is>
      </c>
      <c r="E109" s="116" t="n"/>
      <c r="F109" s="116" t="inlineStr">
        <is>
          <t>Multiple public ASD datasets (facial images, structured screening data and ABIDE neuroimaging; not explicitly fused)</t>
        </is>
      </c>
      <c r="G109" s="116" t="inlineStr">
        <is>
          <t>Hybrid</t>
        </is>
      </c>
      <c r="H109" s="116" t="inlineStr">
        <is>
          <t>DWT-GFK + VGG16 + ELBN-HLNCL optimized with Walrus Optimization Algorithm</t>
        </is>
      </c>
      <c r="I109" s="116" t="inlineStr">
        <is>
          <t>ASD identification / early detection across public datasets</t>
        </is>
      </c>
      <c r="J109" s="116" t="inlineStr">
        <is>
          <t>Screening</t>
        </is>
      </c>
      <c r="K109" s="116" t="inlineStr">
        <is>
          <t>Proposed only</t>
        </is>
      </c>
      <c r="L109" s="116" t="inlineStr">
        <is>
          <t>Proposed computational screening/identification framework; no real workflow deployment</t>
        </is>
      </c>
      <c r="M109" s="116" t="n">
        <v>0</v>
      </c>
      <c r="N109" s="116" t="n">
        <v>1</v>
      </c>
      <c r="O109" s="116" t="n">
        <v>0</v>
      </c>
      <c r="P109" s="116" t="n">
        <v>0</v>
      </c>
      <c r="Q109" s="116" t="n">
        <v>0</v>
      </c>
      <c r="R109" s="116" t="n">
        <v>0</v>
      </c>
      <c r="S109" s="116" t="n">
        <v>0</v>
      </c>
      <c r="T109" s="116" t="inlineStr">
        <is>
          <t>https://onlinelibrary.wiley.com/doi/10.1002/dneu.70028</t>
        </is>
      </c>
      <c r="U109" s="116" t="inlineStr">
        <is>
          <t>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t>
        </is>
      </c>
      <c r="V109" s="116" t="inlineStr">
        <is>
          <t>Revision asistida por IA (un revisor; requiere verificacion independiente)</t>
        </is>
      </c>
      <c r="W109" s="142" t="n">
        <v>46269</v>
      </c>
    </row>
    <row r="110">
      <c r="A110" s="107" t="n">
        <v>222</v>
      </c>
      <c r="B110" s="108" t="inlineStr">
        <is>
          <t>10.1016/j.pscychresns.2025.112109</t>
        </is>
      </c>
      <c r="C110" s="116" t="inlineStr">
        <is>
          <t>Adaptive network based fuzzy inference system efficientnet for autism spectrum disorder detection with optimization based pivotal region extraction</t>
        </is>
      </c>
      <c r="D110" s="116" t="inlineStr">
        <is>
          <t>Include</t>
        </is>
      </c>
      <c r="E110" s="116" t="n"/>
      <c r="F110" s="116" t="inlineStr">
        <is>
          <t>Neuroimaging (brain imaging / ABIDE)</t>
        </is>
      </c>
      <c r="G110" s="116" t="inlineStr">
        <is>
          <t>Hybrid</t>
        </is>
      </c>
      <c r="H110" s="116" t="inlineStr">
        <is>
          <t>ANFIS-EffNet + AWSO pivotal-region extraction</t>
        </is>
      </c>
      <c r="I110" s="116" t="inlineStr">
        <is>
          <t>ASD diagnostic classification from brain imaging</t>
        </is>
      </c>
      <c r="J110" s="116" t="inlineStr">
        <is>
          <t>Diagnosis</t>
        </is>
      </c>
      <c r="K110" s="116" t="inlineStr">
        <is>
          <t>Research only</t>
        </is>
      </c>
      <c r="L110" s="116" t="inlineStr">
        <is>
          <t>Experimental neuroimaging diagnostic classifier</t>
        </is>
      </c>
      <c r="M110" s="116" t="n">
        <v>0</v>
      </c>
      <c r="N110" s="116" t="n">
        <v>1</v>
      </c>
      <c r="O110" s="116" t="n">
        <v>0</v>
      </c>
      <c r="P110" s="116" t="n">
        <v>0</v>
      </c>
      <c r="Q110" s="116" t="n">
        <v>0</v>
      </c>
      <c r="R110" s="116" t="n">
        <v>0</v>
      </c>
      <c r="S110" s="116" t="n">
        <v>0</v>
      </c>
      <c r="T110" s="116" t="inlineStr">
        <is>
          <t>https://www.sciencedirect.com/science/article/pii/S0925492725001647</t>
        </is>
      </c>
      <c r="U110" s="116" t="inlineStr">
        <is>
          <t>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t>
        </is>
      </c>
      <c r="V110" s="116" t="inlineStr">
        <is>
          <t>Revision asistida por IA (un revisor; requiere verificacion independiente)</t>
        </is>
      </c>
      <c r="W110" s="142" t="n">
        <v>46269</v>
      </c>
    </row>
    <row r="111">
      <c r="A111" s="107" t="n">
        <v>223</v>
      </c>
      <c r="B111" s="108" t="inlineStr">
        <is>
          <t>10.1002/IMA.70326</t>
        </is>
      </c>
      <c r="C111" s="116" t="inlineStr">
        <is>
          <t>Identification of Autism Through Fractal Analysis of EEG Signals and Bayesian Optimized Artificial Neural Network</t>
        </is>
      </c>
      <c r="D111" s="116" t="inlineStr">
        <is>
          <t>Include</t>
        </is>
      </c>
      <c r="E111" s="116" t="n"/>
      <c r="F111" s="116" t="inlineStr">
        <is>
          <t>Physiological signals (EEG)</t>
        </is>
      </c>
      <c r="G111" s="116" t="inlineStr">
        <is>
          <t>Machine Learning</t>
        </is>
      </c>
      <c r="H111" s="116" t="inlineStr">
        <is>
          <t>Bayesian-optimized ANN (BO-ANN) on fractal-dimension EEG features</t>
        </is>
      </c>
      <c r="I111" s="116" t="inlineStr">
        <is>
          <t>EEG-based ASD diagnostic classification</t>
        </is>
      </c>
      <c r="J111" s="116" t="inlineStr">
        <is>
          <t>Diagnosis</t>
        </is>
      </c>
      <c r="K111" s="116" t="inlineStr">
        <is>
          <t>Research only</t>
        </is>
      </c>
      <c r="L111" s="116" t="inlineStr">
        <is>
          <t>Experimental EEG diagnostic classifier</t>
        </is>
      </c>
      <c r="M111" s="116" t="n">
        <v>0</v>
      </c>
      <c r="N111" s="116" t="n">
        <v>0</v>
      </c>
      <c r="O111" s="116" t="n">
        <v>0</v>
      </c>
      <c r="P111" s="116" t="n">
        <v>0</v>
      </c>
      <c r="Q111" s="116" t="n">
        <v>1</v>
      </c>
      <c r="R111" s="116" t="n">
        <v>0</v>
      </c>
      <c r="S111" s="116" t="n">
        <v>0</v>
      </c>
      <c r="T111" s="116" t="inlineStr">
        <is>
          <t>https://onlinelibrary.wiley.com/doi/10.1002/ima.70326</t>
        </is>
      </c>
      <c r="U111" s="116" t="inlineStr">
        <is>
          <t>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t>
        </is>
      </c>
      <c r="V111" s="116" t="inlineStr">
        <is>
          <t>Revision asistida por IA (un revisor; requiere verificacion independiente)</t>
        </is>
      </c>
      <c r="W111" s="142" t="n">
        <v>46269</v>
      </c>
    </row>
    <row r="112">
      <c r="A112" s="107" t="n">
        <v>231</v>
      </c>
      <c r="B112" s="108" t="inlineStr">
        <is>
          <t>10.1111/COIN.70158</t>
        </is>
      </c>
      <c r="C112" s="116" t="inlineStr">
        <is>
          <t>Linguistic Explanations of Deep Models in Detecting Autism and Schizophrenia</t>
        </is>
      </c>
      <c r="D112" s="116" t="inlineStr">
        <is>
          <t>Include</t>
        </is>
      </c>
      <c r="E112" s="116" t="n"/>
      <c r="F112" s="116" t="inlineStr">
        <is>
          <t>Text / NLP (participant textual data; exact acquisition context not specified in recovered text)</t>
        </is>
      </c>
      <c r="G112" s="116" t="inlineStr">
        <is>
          <t>Deep Learning</t>
        </is>
      </c>
      <c r="H112" s="116" t="inlineStr">
        <is>
          <t>HerBERT transformer + Integrated Gradients + explainable linguistic models</t>
        </is>
      </c>
      <c r="I112" s="116" t="inlineStr">
        <is>
          <t>Text-based detection of autism and schizophrenia with linguistic explanation</t>
        </is>
      </c>
      <c r="J112" s="116" t="inlineStr">
        <is>
          <t>Diagnosis</t>
        </is>
      </c>
      <c r="K112" s="116" t="inlineStr">
        <is>
          <t>Research only</t>
        </is>
      </c>
      <c r="L112" s="116" t="inlineStr">
        <is>
          <t>Research detection/explanation framework; not evaluated in a live diagnostic workflow</t>
        </is>
      </c>
      <c r="M112" s="116" t="n">
        <v>0</v>
      </c>
      <c r="N112" s="116" t="n">
        <v>0</v>
      </c>
      <c r="O112" s="116" t="n">
        <v>0</v>
      </c>
      <c r="P112" s="116" t="n">
        <v>0</v>
      </c>
      <c r="Q112" s="116" t="n">
        <v>1</v>
      </c>
      <c r="R112" s="116" t="n">
        <v>0</v>
      </c>
      <c r="S112" s="116" t="n">
        <v>0</v>
      </c>
      <c r="T112" s="116" t="inlineStr">
        <is>
          <t>https://onlinelibrary.wiley.com/doi/10.1111/coin.70158</t>
        </is>
      </c>
      <c r="U112" s="116" t="inlineStr">
        <is>
          <t>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t>
        </is>
      </c>
      <c r="V112" s="116" t="inlineStr">
        <is>
          <t>Revision asistida por IA (un revisor; requiere verificacion independiente)</t>
        </is>
      </c>
      <c r="W112" s="142" t="n">
        <v>46269</v>
      </c>
    </row>
    <row r="113">
      <c r="A113" s="107" t="n">
        <v>233</v>
      </c>
      <c r="B113" s="108" t="inlineStr">
        <is>
          <t>10.1049/CVI2.70078</t>
        </is>
      </c>
      <c r="C113" s="116" t="inlineStr">
        <is>
          <t>Autism Screening Based on Deep Learning Analysis of Eye Movement Trajectories</t>
        </is>
      </c>
      <c r="D113" s="116" t="inlineStr">
        <is>
          <t>Include</t>
        </is>
      </c>
      <c r="E113" s="116" t="n"/>
      <c r="F113" s="116" t="inlineStr">
        <is>
          <t>Behavioral eye-tracking trajectories / scanpaths</t>
        </is>
      </c>
      <c r="G113" s="116" t="inlineStr">
        <is>
          <t>Deep Learning</t>
        </is>
      </c>
      <c r="H113" s="116" t="inlineStr">
        <is>
          <t>ET-ASDNet (ResNet18 backbone + trajectory processing/fusion modules)</t>
        </is>
      </c>
      <c r="I113" s="116" t="inlineStr">
        <is>
          <t>Eye-tracking based ASD screening</t>
        </is>
      </c>
      <c r="J113" s="116" t="inlineStr">
        <is>
          <t>Screening</t>
        </is>
      </c>
      <c r="K113" s="116" t="inlineStr">
        <is>
          <t>Proposed only</t>
        </is>
      </c>
      <c r="L113" s="116" t="inlineStr">
        <is>
          <t>Proposed screening framework evaluated on public eye-tracking datasets</t>
        </is>
      </c>
      <c r="M113" s="116" t="n">
        <v>0</v>
      </c>
      <c r="N113" s="116" t="n">
        <v>0</v>
      </c>
      <c r="O113" s="116" t="n">
        <v>0</v>
      </c>
      <c r="P113" s="116" t="n">
        <v>0</v>
      </c>
      <c r="Q113" s="116" t="n">
        <v>0</v>
      </c>
      <c r="R113" s="116" t="n">
        <v>0</v>
      </c>
      <c r="S113" s="116" t="n">
        <v>0</v>
      </c>
      <c r="T113" s="116" t="inlineStr">
        <is>
          <t>https://ietresearch.onlinelibrary.wiley.com/doi/10.1049/cvi2.70078</t>
        </is>
      </c>
      <c r="U113" s="116" t="inlineStr">
        <is>
          <t>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t>
        </is>
      </c>
      <c r="V113" s="116" t="inlineStr">
        <is>
          <t>Revision asistida por IA (un revisor; requiere verificacion independiente)</t>
        </is>
      </c>
      <c r="W113" s="142" t="n">
        <v>46269</v>
      </c>
    </row>
    <row r="114">
      <c r="A114" s="107" t="n">
        <v>235</v>
      </c>
      <c r="B114" s="108" t="inlineStr">
        <is>
          <t>10.1016/j.jpsychires.2026.05.015</t>
        </is>
      </c>
      <c r="C114" s="116" t="inlineStr">
        <is>
          <t>Automatic measurement of social gaze during naturalistic conversations in autism</t>
        </is>
      </c>
      <c r="D114" s="116" t="inlineStr">
        <is>
          <t>Include</t>
        </is>
      </c>
      <c r="E114" s="116" t="n"/>
      <c r="F114" s="116" t="inlineStr">
        <is>
          <t>Behavioral video / naturalistic social gaze</t>
        </is>
      </c>
      <c r="G114" s="116" t="inlineStr">
        <is>
          <t>Hybrid</t>
        </is>
      </c>
      <c r="H114" s="116" t="inlineStr">
        <is>
          <t>Automated social-gaze detector (CNN/computer vision) + SVM-RBF diagnostic classifier</t>
        </is>
      </c>
      <c r="I114" s="116" t="inlineStr">
        <is>
          <t>Automatic social-gaze measurement and ASD-vs-neurotypical classification</t>
        </is>
      </c>
      <c r="J114" s="116" t="inlineStr">
        <is>
          <t>Diagnosis</t>
        </is>
      </c>
      <c r="K114" s="116" t="inlineStr">
        <is>
          <t>Research only</t>
        </is>
      </c>
      <c r="L114" s="116" t="inlineStr">
        <is>
          <t>Research measurement/classification framework; potential tracking use not yet clinically deployed</t>
        </is>
      </c>
      <c r="M114" s="116" t="n">
        <v>0</v>
      </c>
      <c r="N114" s="116" t="n">
        <v>0</v>
      </c>
      <c r="O114" s="116" t="n">
        <v>0</v>
      </c>
      <c r="P114" s="116" t="n">
        <v>1</v>
      </c>
      <c r="Q114" s="116" t="n">
        <v>0</v>
      </c>
      <c r="R114" s="116" t="n">
        <v>1</v>
      </c>
      <c r="S114" s="116" t="n">
        <v>0</v>
      </c>
      <c r="T114" s="116" t="inlineStr">
        <is>
          <t>https://pmc.ncbi.nlm.nih.gov/articles/PMC13248665/</t>
        </is>
      </c>
      <c r="U114" s="116" t="inlineStr">
        <is>
          <t>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t>
        </is>
      </c>
      <c r="V114" s="116" t="inlineStr">
        <is>
          <t>Revision asistida por IA (un revisor; requiere verificacion independiente)</t>
        </is>
      </c>
      <c r="W114" s="142" t="n">
        <v>46269</v>
      </c>
    </row>
    <row r="115">
      <c r="A115" s="107" t="n">
        <v>236</v>
      </c>
      <c r="B115" s="108" t="inlineStr">
        <is>
          <t>10.1016/j.health.2025.100439</t>
        </is>
      </c>
      <c r="C115" s="116" t="inlineStr">
        <is>
          <t>An image-based analytics framework for early autism detection using eye movements</t>
        </is>
      </c>
      <c r="D115" s="116" t="inlineStr">
        <is>
          <t>Include</t>
        </is>
      </c>
      <c r="E115" s="116" t="n"/>
      <c r="F115" s="116" t="inlineStr">
        <is>
          <t>Behavioral eye movements / scanpath images from video</t>
        </is>
      </c>
      <c r="G115" s="116" t="inlineStr">
        <is>
          <t>Deep Learning</t>
        </is>
      </c>
      <c r="H115" s="116" t="inlineStr">
        <is>
          <t>GazeScan lightweight CNN on grayscale scanpath images</t>
        </is>
      </c>
      <c r="I115" s="116" t="inlineStr">
        <is>
          <t>Early ASD behavioral screening from eye movements</t>
        </is>
      </c>
      <c r="J115" s="116" t="inlineStr">
        <is>
          <t>Screening</t>
        </is>
      </c>
      <c r="K115" s="116" t="inlineStr">
        <is>
          <t>Proposed only</t>
        </is>
      </c>
      <c r="L115" s="116" t="inlineStr">
        <is>
          <t>Proposed mobile-compatible screening framework; not prospectively deployed</t>
        </is>
      </c>
      <c r="M115" s="116" t="n">
        <v>0</v>
      </c>
      <c r="N115" s="116" t="n">
        <v>0</v>
      </c>
      <c r="O115" s="116" t="n">
        <v>0</v>
      </c>
      <c r="P115" s="116" t="n">
        <v>0</v>
      </c>
      <c r="Q115" s="116" t="n">
        <v>0</v>
      </c>
      <c r="R115" s="116" t="n">
        <v>0</v>
      </c>
      <c r="S115" s="116" t="n">
        <v>0</v>
      </c>
      <c r="T115" s="116" t="inlineStr">
        <is>
          <t>https://www.sciencedirect.com/science/article/pii/S2772442525000589</t>
        </is>
      </c>
      <c r="U115" s="116" t="inlineStr">
        <is>
          <t>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t>
        </is>
      </c>
      <c r="V115" s="116" t="inlineStr">
        <is>
          <t>Revision asistida por IA (un revisor; requiere verificacion independiente)</t>
        </is>
      </c>
      <c r="W115" s="142" t="n">
        <v>46269</v>
      </c>
    </row>
    <row r="116">
      <c r="A116" s="107" t="n">
        <v>242</v>
      </c>
      <c r="B116" s="108" t="inlineStr">
        <is>
          <t>10.1096/FJ.202600019R</t>
        </is>
      </c>
      <c r="C116" s="116" t="inlineStr">
        <is>
          <t>Neurophysiological EEG Characterization of Autism Spectrum Disorder Using DWT-Based Frequency Analysis With Selective Electrodes and Brain Segmentation: An Explainable AI-Driven Approach</t>
        </is>
      </c>
      <c r="D116" s="116" t="inlineStr">
        <is>
          <t>Include</t>
        </is>
      </c>
      <c r="E116" s="116" t="n"/>
      <c r="F116" s="116" t="inlineStr">
        <is>
          <t>Physiological signals (EEG)</t>
        </is>
      </c>
      <c r="G116" s="116" t="inlineStr">
        <is>
          <t>Machine Learning</t>
        </is>
      </c>
      <c r="H116" s="116" t="inlineStr">
        <is>
          <t>Logistic Regression on DWT spectral/statistical EEG features (comparative ML/DL/meta-learning benchmark)</t>
        </is>
      </c>
      <c r="I116" s="116" t="inlineStr">
        <is>
          <t>EEG-based ASD diagnostic classification</t>
        </is>
      </c>
      <c r="J116" s="116" t="inlineStr">
        <is>
          <t>Diagnosis</t>
        </is>
      </c>
      <c r="K116" s="116" t="inlineStr">
        <is>
          <t>Research only</t>
        </is>
      </c>
      <c r="L116" s="116" t="inlineStr">
        <is>
          <t>Preliminary neurophysiological diagnostic classifier</t>
        </is>
      </c>
      <c r="M116" s="116" t="n">
        <v>0</v>
      </c>
      <c r="N116" s="116" t="n">
        <v>0</v>
      </c>
      <c r="O116" s="116" t="n">
        <v>0</v>
      </c>
      <c r="P116" s="116" t="n">
        <v>0</v>
      </c>
      <c r="Q116" s="116" t="n">
        <v>1</v>
      </c>
      <c r="R116" s="116" t="n">
        <v>0</v>
      </c>
      <c r="S116" s="116" t="n">
        <v>0</v>
      </c>
      <c r="T116" s="116" t="inlineStr">
        <is>
          <t>https://pubmed.ncbi.nlm.nih.gov/42417525/</t>
        </is>
      </c>
      <c r="U116" s="116" t="inlineStr">
        <is>
          <t>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t>
        </is>
      </c>
      <c r="V116" s="116" t="inlineStr">
        <is>
          <t>Revision asistida por IA (un revisor; requiere verificacion independiente)</t>
        </is>
      </c>
      <c r="W116" s="142" t="n">
        <v>46269</v>
      </c>
    </row>
    <row r="117">
      <c r="A117" s="107" t="n">
        <v>244</v>
      </c>
      <c r="B117" s="108" t="inlineStr">
        <is>
          <t>10.1002/JDN.70158</t>
        </is>
      </c>
      <c r="C117" s="116" t="inlineStr">
        <is>
          <t>DHCA-Net: A Novel Dual-Stream Hierarchical Channel Attention Network for Explainable Autism Spectrum Disorder Detection From Facial Images</t>
        </is>
      </c>
      <c r="D117" s="116" t="inlineStr">
        <is>
          <t>Include</t>
        </is>
      </c>
      <c r="E117" s="116" t="n"/>
      <c r="F117" s="116" t="inlineStr">
        <is>
          <t>Facial images</t>
        </is>
      </c>
      <c r="G117" s="116" t="inlineStr">
        <is>
          <t>Deep Learning</t>
        </is>
      </c>
      <c r="H117" s="116" t="inlineStr">
        <is>
          <t>DHCA-Net dual-stream hierarchical channel-attention network + multi-head feature fusion</t>
        </is>
      </c>
      <c r="I117" s="116" t="inlineStr">
        <is>
          <t>Facial-image ASD screening</t>
        </is>
      </c>
      <c r="J117" s="116" t="inlineStr">
        <is>
          <t>Screening</t>
        </is>
      </c>
      <c r="K117" s="116" t="inlineStr">
        <is>
          <t>Proposed only</t>
        </is>
      </c>
      <c r="L117" s="116" t="inlineStr">
        <is>
          <t>Proposed scalable screening framework; no real clinical workflow evaluation</t>
        </is>
      </c>
      <c r="M117" s="116" t="n">
        <v>0</v>
      </c>
      <c r="N117" s="116" t="n">
        <v>0</v>
      </c>
      <c r="O117" s="116" t="n">
        <v>0</v>
      </c>
      <c r="P117" s="116" t="n">
        <v>0</v>
      </c>
      <c r="Q117" s="116" t="n">
        <v>0</v>
      </c>
      <c r="R117" s="116" t="n">
        <v>0</v>
      </c>
      <c r="S117" s="116" t="n">
        <v>0</v>
      </c>
      <c r="T117" s="116" t="inlineStr">
        <is>
          <t>https://onlinelibrary.wiley.com/doi/10.1002/jdn.70158</t>
        </is>
      </c>
      <c r="U117" s="116" t="inlineStr">
        <is>
          <t>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t>
        </is>
      </c>
      <c r="V117" s="116" t="inlineStr">
        <is>
          <t>Revision asistida por IA (un revisor; requiere verificacion independiente)</t>
        </is>
      </c>
      <c r="W117" s="142" t="n">
        <v>46269</v>
      </c>
    </row>
    <row r="118">
      <c r="A118" s="107" t="n">
        <v>246</v>
      </c>
      <c r="B118" s="108" t="inlineStr">
        <is>
          <t>10.1111/COIN.70131</t>
        </is>
      </c>
      <c r="C118" s="116" t="inlineStr">
        <is>
          <t>MTT: Multi-Tier Transformer for Early Diagnosis of Autism Spectrum Disorder and Language Disorder in Infants</t>
        </is>
      </c>
      <c r="D118" s="116" t="inlineStr">
        <is>
          <t>Include</t>
        </is>
      </c>
      <c r="E118" s="116" t="n"/>
      <c r="F118" s="116" t="inlineStr">
        <is>
          <t>Physiological signals (resting-state infant EEG)</t>
        </is>
      </c>
      <c r="G118" s="116" t="inlineStr">
        <is>
          <t>Deep Learning</t>
        </is>
      </c>
      <c r="H118" s="116" t="inlineStr">
        <is>
          <t>Multi-Tier Transformer (feature attention + dual self/cross-attention)</t>
        </is>
      </c>
      <c r="I118" s="116" t="inlineStr">
        <is>
          <t>Auxiliary early diagnosis of ASD and developmental language/reading disorder</t>
        </is>
      </c>
      <c r="J118" s="116" t="inlineStr">
        <is>
          <t>Diagnosis</t>
        </is>
      </c>
      <c r="K118" s="116" t="inlineStr">
        <is>
          <t>Proposed only</t>
        </is>
      </c>
      <c r="L118" s="116" t="inlineStr">
        <is>
          <t>Proposed auxiliary diagnostic model; not evaluated in a live clinical workflow</t>
        </is>
      </c>
      <c r="M118" s="116" t="n">
        <v>0</v>
      </c>
      <c r="N118" s="116" t="n">
        <v>0</v>
      </c>
      <c r="O118" s="116" t="n">
        <v>0</v>
      </c>
      <c r="P118" s="116" t="n">
        <v>0</v>
      </c>
      <c r="Q118" s="116" t="n">
        <v>0</v>
      </c>
      <c r="R118" s="116" t="n">
        <v>1</v>
      </c>
      <c r="S118" s="116" t="n">
        <v>0</v>
      </c>
      <c r="T118" s="116" t="inlineStr">
        <is>
          <t>https://onlinelibrary.wiley.com/doi/10.1111/coin.70131</t>
        </is>
      </c>
      <c r="U118" s="116" t="inlineStr">
        <is>
          <t>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t>
        </is>
      </c>
      <c r="V118" s="116" t="inlineStr">
        <is>
          <t>Revision asistida por IA (un revisor; requiere verificacion independiente)</t>
        </is>
      </c>
      <c r="W118" s="142" t="n">
        <v>46269</v>
      </c>
    </row>
    <row r="119">
      <c r="A119" s="107" t="n">
        <v>248</v>
      </c>
      <c r="B119" s="108" t="inlineStr">
        <is>
          <t>10.1016/j.pscychresns.2026.112251</t>
        </is>
      </c>
      <c r="C119" s="116" t="inlineStr">
        <is>
          <t>Optimized quadrangle attention consolidated convolutional multi-scale vision transformer based autism detection</t>
        </is>
      </c>
      <c r="D119" s="116" t="inlineStr">
        <is>
          <t>Include</t>
        </is>
      </c>
      <c r="E119" s="116" t="n"/>
      <c r="F119" s="116" t="inlineStr">
        <is>
          <t>Facial images (two public ASD facial-image datasets)</t>
        </is>
      </c>
      <c r="G119" s="116" t="inlineStr">
        <is>
          <t>Hybrid</t>
        </is>
      </c>
      <c r="H119" s="116" t="inlineStr">
        <is>
          <t>OQA-CMVT + DMM-AND + GAN, optimized with RS-COA</t>
        </is>
      </c>
      <c r="I119" s="116" t="inlineStr">
        <is>
          <t>ASD facial-image classification / detection</t>
        </is>
      </c>
      <c r="J119" s="116" t="inlineStr">
        <is>
          <t>Diagnosis</t>
        </is>
      </c>
      <c r="K119" s="116" t="inlineStr">
        <is>
          <t>Proposed only</t>
        </is>
      </c>
      <c r="L119" s="116" t="inlineStr">
        <is>
          <t>Proposed facial-image diagnostic classifier; no live clinical workflow evaluation</t>
        </is>
      </c>
      <c r="M119" s="116" t="n">
        <v>0</v>
      </c>
      <c r="N119" s="116" t="n">
        <v>0</v>
      </c>
      <c r="O119" s="116" t="n">
        <v>0</v>
      </c>
      <c r="P119" s="116" t="n">
        <v>0</v>
      </c>
      <c r="Q119" s="116" t="n">
        <v>0</v>
      </c>
      <c r="R119" s="116" t="n">
        <v>0</v>
      </c>
      <c r="S119" s="116" t="n">
        <v>0</v>
      </c>
      <c r="T119" s="116" t="inlineStr">
        <is>
          <t>https://www.sciencedirect.com/science/article/pii/S0925492726001162</t>
        </is>
      </c>
      <c r="U119" s="116" t="inlineStr">
        <is>
          <t>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t>
        </is>
      </c>
      <c r="V119" s="116" t="inlineStr">
        <is>
          <t>Revision asistida por IA (un revisor; requiere verificacion independiente)</t>
        </is>
      </c>
      <c r="W119" s="142" t="n">
        <v>46269</v>
      </c>
    </row>
    <row r="120">
      <c r="A120" s="107" t="n">
        <v>249</v>
      </c>
      <c r="B120" s="108" t="inlineStr">
        <is>
          <t>10.1016/j.compbiomed.2025.111238</t>
        </is>
      </c>
      <c r="C120" s="116" t="inlineStr">
        <is>
          <t>An early detection of autism spectrum disorder using machine learning</t>
        </is>
      </c>
      <c r="D120" s="116" t="inlineStr">
        <is>
          <t>Include</t>
        </is>
      </c>
      <c r="E120" s="116" t="n"/>
      <c r="F120" s="116" t="inlineStr">
        <is>
          <t>Physiological signals (baseline infant EEG)</t>
        </is>
      </c>
      <c r="G120" s="116" t="inlineStr">
        <is>
          <t>Machine Learning</t>
        </is>
      </c>
      <c r="H120" s="116" t="inlineStr">
        <is>
          <t>SVM (best) with random forest / decision tree comparison + SHAP</t>
        </is>
      </c>
      <c r="I120" s="116" t="inlineStr">
        <is>
          <t>Infant ASD classification / early detection</t>
        </is>
      </c>
      <c r="J120" s="116" t="inlineStr">
        <is>
          <t>Screening</t>
        </is>
      </c>
      <c r="K120" s="116" t="inlineStr">
        <is>
          <t>Proposed only</t>
        </is>
      </c>
      <c r="L120" s="116" t="inlineStr">
        <is>
          <t>Proposed EEG-based early-screening classifier; no clinical workflow deployment evaluated</t>
        </is>
      </c>
      <c r="M120" s="116" t="n">
        <v>0</v>
      </c>
      <c r="N120" s="116" t="n">
        <v>0</v>
      </c>
      <c r="O120" s="116" t="n">
        <v>0</v>
      </c>
      <c r="P120" s="116" t="n">
        <v>0</v>
      </c>
      <c r="Q120" s="116" t="n">
        <v>1</v>
      </c>
      <c r="R120" s="116" t="n">
        <v>0</v>
      </c>
      <c r="S120" s="116" t="n">
        <v>0</v>
      </c>
      <c r="T120" s="116" t="inlineStr">
        <is>
          <t>https://pubmed.ncbi.nlm.nih.gov/41151500/</t>
        </is>
      </c>
      <c r="U120" s="116" t="inlineStr">
        <is>
          <t>Baseline infant EEG power features were analyzed with DT, RF and SVM; SVM reached AUC 0.93 and SHAP was used to explain the best-performing model. The accessible record does not establish an independent external cohort, multisite evaluation or prospective clinical deployment.</t>
        </is>
      </c>
      <c r="V120" s="116" t="inlineStr">
        <is>
          <t>Revision asistida por IA (un revisor; requiere verificacion independiente)</t>
        </is>
      </c>
      <c r="W120" s="142" t="n">
        <v>46269</v>
      </c>
    </row>
    <row r="121">
      <c r="A121" s="107" t="n">
        <v>250</v>
      </c>
      <c r="B121" s="108" t="inlineStr">
        <is>
          <t>10.1002/DNEU.70047</t>
        </is>
      </c>
      <c r="C121" s="116" t="inlineStr">
        <is>
          <t>An Effective LRSF-DLNN-Based Autism Spectrum Disorder Prediction Using EEG and fMRI</t>
        </is>
      </c>
      <c r="D121" s="116" t="inlineStr">
        <is>
          <t>Include</t>
        </is>
      </c>
      <c r="E121" s="116" t="n"/>
      <c r="F121" s="116" t="inlineStr">
        <is>
          <t>Multimodal (EEG + fMRI)</t>
        </is>
      </c>
      <c r="G121" s="116" t="inlineStr">
        <is>
          <t>Hybrid</t>
        </is>
      </c>
      <c r="H121" s="116" t="inlineStr">
        <is>
          <t>LRSF-DLNN + DFGAO feature selection with EEG/fMRI fusion pipeline</t>
        </is>
      </c>
      <c r="I121" s="116" t="inlineStr">
        <is>
          <t>ASD classification / prediction</t>
        </is>
      </c>
      <c r="J121" s="116" t="inlineStr">
        <is>
          <t>Diagnosis</t>
        </is>
      </c>
      <c r="K121" s="116" t="inlineStr">
        <is>
          <t>Proposed only</t>
        </is>
      </c>
      <c r="L121" s="116" t="inlineStr">
        <is>
          <t>Proposed multimodal diagnostic classifier; no workflow deployment evaluated</t>
        </is>
      </c>
      <c r="M121" s="116" t="n">
        <v>0</v>
      </c>
      <c r="N121" s="116" t="n">
        <v>0</v>
      </c>
      <c r="O121" s="116" t="n">
        <v>0</v>
      </c>
      <c r="P121" s="116" t="n">
        <v>0</v>
      </c>
      <c r="Q121" s="116" t="n">
        <v>0</v>
      </c>
      <c r="R121" s="116" t="n">
        <v>0</v>
      </c>
      <c r="S121" s="116" t="n">
        <v>1</v>
      </c>
      <c r="T121" s="116" t="inlineStr">
        <is>
          <t>https://pubmed.ncbi.nlm.nih.gov/?term=10.1002%2Fdneu.70047</t>
        </is>
      </c>
      <c r="U121" s="116" t="inlineStr">
        <is>
          <t>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t>
        </is>
      </c>
      <c r="V121" s="116" t="inlineStr">
        <is>
          <t>Revision asistida por IA (un revisor; requiere verificacion independiente)</t>
        </is>
      </c>
      <c r="W121" s="142" t="n">
        <v>46269</v>
      </c>
    </row>
    <row r="122">
      <c r="A122" s="107" t="n">
        <v>252</v>
      </c>
      <c r="B122" s="108" t="inlineStr">
        <is>
          <t>10.1002/aur.70105</t>
        </is>
      </c>
      <c r="C122" s="116" t="inlineStr">
        <is>
          <t>A New Paradigm for Autism Spectrum Disorder Discrimination in Children Utilizing EEG Data Collected During Cartoon Viewing With a Focus on Atypical Semantic Processing</t>
        </is>
      </c>
      <c r="D122" s="116" t="inlineStr">
        <is>
          <t>Include</t>
        </is>
      </c>
      <c r="E122" s="116" t="n"/>
      <c r="F122" s="116" t="inlineStr">
        <is>
          <t>Physiological signals (EEG during cartoon viewing) with semantic stimulus annotations</t>
        </is>
      </c>
      <c r="G122" s="116" t="inlineStr">
        <is>
          <t>Hybrid</t>
        </is>
      </c>
      <c r="H122" s="116" t="inlineStr">
        <is>
          <t>Pretrained language-model semantic features + regression-based EEG semantic-processing model</t>
        </is>
      </c>
      <c r="I122" s="116" t="inlineStr">
        <is>
          <t>ASD discrimination / atypical semantic-processing characterization</t>
        </is>
      </c>
      <c r="J122" s="116" t="inlineStr">
        <is>
          <t>Diagnosis</t>
        </is>
      </c>
      <c r="K122" s="116" t="inlineStr">
        <is>
          <t>Research only</t>
        </is>
      </c>
      <c r="L122" s="116" t="inlineStr">
        <is>
          <t>Research analysis of EEG semantic processing with potential auxiliary diagnostic value; no deployed workflow</t>
        </is>
      </c>
      <c r="M122" s="116" t="n">
        <v>0</v>
      </c>
      <c r="N122" s="116" t="n">
        <v>0</v>
      </c>
      <c r="O122" s="116" t="n">
        <v>0</v>
      </c>
      <c r="P122" s="116" t="n">
        <v>0</v>
      </c>
      <c r="Q122" s="116" t="n">
        <v>0</v>
      </c>
      <c r="R122" s="116" t="n">
        <v>0</v>
      </c>
      <c r="S122" s="116" t="n">
        <v>0</v>
      </c>
      <c r="T122" s="116" t="inlineStr">
        <is>
          <t>https://onlinelibrary.wiley.com/doi/10.1002/aur.70105</t>
        </is>
      </c>
      <c r="U122" s="116" t="inlineStr">
        <is>
          <t>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t>
        </is>
      </c>
      <c r="V122" s="116" t="inlineStr">
        <is>
          <t>Revision asistida por IA (un revisor; requiere verificacion independiente)</t>
        </is>
      </c>
      <c r="W122" s="142" t="n">
        <v>46269</v>
      </c>
    </row>
    <row r="123">
      <c r="A123" s="107" t="n">
        <v>254</v>
      </c>
      <c r="B123" s="108" t="inlineStr">
        <is>
          <t>10.1016/j.pscychresns.2026.112204</t>
        </is>
      </c>
      <c r="C123" s="116" t="inlineStr">
        <is>
          <t>Hybrid groupers-moray orangutan optimization algorithm-based dense-resolution network for autism spectrum disorder detection using multimodal data</t>
        </is>
      </c>
      <c r="D123" s="116" t="inlineStr">
        <is>
          <t>Include</t>
        </is>
      </c>
      <c r="E123" s="116" t="n"/>
      <c r="F123" s="116" t="inlineStr">
        <is>
          <t>Multimodal (MRI brain images + phenotypic data)</t>
        </is>
      </c>
      <c r="G123" s="116" t="inlineStr">
        <is>
          <t>Hybrid</t>
        </is>
      </c>
      <c r="H123" s="116" t="inlineStr">
        <is>
          <t>GMOA-DRNet with imaging/phenotypic feature integration</t>
        </is>
      </c>
      <c r="I123" s="116" t="inlineStr">
        <is>
          <t>ASD detection / classification</t>
        </is>
      </c>
      <c r="J123" s="116" t="inlineStr">
        <is>
          <t>Diagnosis</t>
        </is>
      </c>
      <c r="K123" s="116" t="inlineStr">
        <is>
          <t>Proposed only</t>
        </is>
      </c>
      <c r="L123" s="116" t="inlineStr">
        <is>
          <t>Proposed multimodal diagnostic classifier; no clinical deployment evaluated</t>
        </is>
      </c>
      <c r="M123" s="116" t="n">
        <v>0</v>
      </c>
      <c r="N123" s="116" t="n">
        <v>0</v>
      </c>
      <c r="O123" s="116" t="n">
        <v>0</v>
      </c>
      <c r="P123" s="116" t="n">
        <v>0</v>
      </c>
      <c r="Q123" s="116" t="n">
        <v>0</v>
      </c>
      <c r="R123" s="116" t="n">
        <v>0</v>
      </c>
      <c r="S123" s="116" t="n">
        <v>1</v>
      </c>
      <c r="T123" s="116" t="inlineStr">
        <is>
          <t>https://www.sciencedirect.com/science/article/pii/S0925492726000697</t>
        </is>
      </c>
      <c r="U123" s="116" t="inlineStr">
        <is>
          <t>Integrates MRI-derived features with phenotypic variables, applies feature selection/optimization and DRNet classification; reported accuracy is 92.77%. No independent external validation, prospective evaluation or explicit site-held-out robustness is established in the accessible record.</t>
        </is>
      </c>
      <c r="V123" s="116" t="inlineStr">
        <is>
          <t>Revision asistida por IA (un revisor; requiere verificacion independiente)</t>
        </is>
      </c>
      <c r="W123" s="142" t="n">
        <v>46269</v>
      </c>
    </row>
    <row r="124">
      <c r="A124" s="107" t="n">
        <v>266</v>
      </c>
      <c r="B124" s="108" t="inlineStr">
        <is>
          <t>10.1002/AUR.70179</t>
        </is>
      </c>
      <c r="C124" s="116" t="inlineStr">
        <is>
          <t>Machine Learning-Based Early Prediction Model for Autism Spectrum Disorder in Infants Using Acoustic Feature</t>
        </is>
      </c>
      <c r="D124" s="116" t="inlineStr">
        <is>
          <t>Include</t>
        </is>
      </c>
      <c r="E124" s="116" t="n"/>
      <c r="F124" s="116" t="inlineStr">
        <is>
          <t>Audio / voice (infant vocalizations)</t>
        </is>
      </c>
      <c r="G124" s="116" t="inlineStr">
        <is>
          <t>Machine Learning</t>
        </is>
      </c>
      <c r="H124" s="116" t="inlineStr">
        <is>
          <t>LASSO feature selection + sigmoid-kernel SVM</t>
        </is>
      </c>
      <c r="I124" s="116" t="inlineStr">
        <is>
          <t>Prospective prediction of ASD diagnosis at 36 months</t>
        </is>
      </c>
      <c r="J124" s="116" t="inlineStr">
        <is>
          <t>Prognosis</t>
        </is>
      </c>
      <c r="K124" s="116" t="inlineStr">
        <is>
          <t>Research only</t>
        </is>
      </c>
      <c r="L124" s="116" t="inlineStr">
        <is>
          <t>Prospective risk-prediction research; no deployed clinical workflow evaluated</t>
        </is>
      </c>
      <c r="M124" s="116" t="n">
        <v>0</v>
      </c>
      <c r="N124" s="116" t="n">
        <v>0</v>
      </c>
      <c r="O124" s="116" t="n">
        <v>0</v>
      </c>
      <c r="P124" s="116" t="n">
        <v>1</v>
      </c>
      <c r="Q124" s="116" t="n">
        <v>0</v>
      </c>
      <c r="R124" s="116" t="n">
        <v>1</v>
      </c>
      <c r="S124" s="116" t="n">
        <v>0</v>
      </c>
      <c r="T124" s="116" t="inlineStr">
        <is>
          <t>https://pubmed.ncbi.nlm.nih.gov/41502369/</t>
        </is>
      </c>
      <c r="U124" s="116" t="inlineStr">
        <is>
          <t>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t>
        </is>
      </c>
      <c r="V124" s="116" t="inlineStr">
        <is>
          <t>Revision asistida por IA (un revisor; requiere verificacion independiente)</t>
        </is>
      </c>
      <c r="W124" s="142" t="n">
        <v>46269</v>
      </c>
    </row>
    <row r="125">
      <c r="A125" s="107" t="n">
        <v>269</v>
      </c>
      <c r="B125" s="108" t="inlineStr">
        <is>
          <t>10.1016/j.compbiomed.2026.111470</t>
        </is>
      </c>
      <c r="C125" s="116" t="inlineStr">
        <is>
          <t>Predicting fine motor deficit in autism by measuring brain activities and characterizing motor impairments</t>
        </is>
      </c>
      <c r="D125" s="116" t="inlineStr">
        <is>
          <t>Include</t>
        </is>
      </c>
      <c r="E125" s="116" t="n"/>
      <c r="F125" s="116" t="inlineStr">
        <is>
          <t>Multimodal (QEEG + motor/behavioral tasks + AQ-10 psychometrics)</t>
        </is>
      </c>
      <c r="G125" s="116" t="inlineStr">
        <is>
          <t>Machine Learning</t>
        </is>
      </c>
      <c r="H125" s="116" t="inlineStr">
        <is>
          <t>Logistic regression (best), with SVM/KNN/RF/NN and ensemble comparison</t>
        </is>
      </c>
      <c r="I125" s="116" t="inlineStr">
        <is>
          <t>Fine-motor-deficit classification in adolescents with ASD using multimodal data</t>
        </is>
      </c>
      <c r="J125" s="116" t="inlineStr">
        <is>
          <t>Not specified</t>
        </is>
      </c>
      <c r="K125" s="116" t="inlineStr">
        <is>
          <t>Research only</t>
        </is>
      </c>
      <c r="L125" s="116" t="inlineStr">
        <is>
          <t>Research classification of motor impairment in ASD; no ASD clinical workflow deployment evaluated</t>
        </is>
      </c>
      <c r="M125" s="116" t="n">
        <v>0</v>
      </c>
      <c r="N125" s="116" t="n">
        <v>0</v>
      </c>
      <c r="O125" s="116" t="n">
        <v>0</v>
      </c>
      <c r="P125" s="116" t="n">
        <v>0</v>
      </c>
      <c r="Q125" s="116" t="n">
        <v>0</v>
      </c>
      <c r="R125" s="116" t="n">
        <v>1</v>
      </c>
      <c r="S125" s="116" t="n">
        <v>1</v>
      </c>
      <c r="T125" s="116" t="inlineStr">
        <is>
          <t>https://www.sciencedirect.com/science/article/abs/pii/S0010482526000314</t>
        </is>
      </c>
      <c r="U125" s="116"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V125" s="116" t="inlineStr">
        <is>
          <t>Revision asistida por IA (un revisor; requiere verificacion independiente)</t>
        </is>
      </c>
      <c r="W125" s="142" t="n">
        <v>46269</v>
      </c>
    </row>
    <row r="126">
      <c r="A126" s="107" t="n">
        <v>270</v>
      </c>
      <c r="B126" s="108" t="inlineStr">
        <is>
          <t>10.1016/j.pscychresns.2026.112230</t>
        </is>
      </c>
      <c r="C126" s="116" t="inlineStr">
        <is>
          <t>Diagnosing autism spectrum disorders using ensemble-aided weighted fused features and attention-based residual LSTM with brain MRI images</t>
        </is>
      </c>
      <c r="D126" s="116" t="inlineStr">
        <is>
          <t>Include</t>
        </is>
      </c>
      <c r="E126" s="116" t="n"/>
      <c r="F126" s="116" t="inlineStr">
        <is>
          <t>Neuroimaging (brain MRI)</t>
        </is>
      </c>
      <c r="G126" s="116" t="inlineStr">
        <is>
          <t>Hybrid</t>
        </is>
      </c>
      <c r="H126" s="116" t="inlineStr">
        <is>
          <t>EDCNN (VGG16/ResNet/Inception) + IRUN-HSOA weighted fusion + ARLSTM</t>
        </is>
      </c>
      <c r="I126" s="116" t="inlineStr">
        <is>
          <t>ASD diagnosis / classification</t>
        </is>
      </c>
      <c r="J126" s="116" t="inlineStr">
        <is>
          <t>Diagnosis</t>
        </is>
      </c>
      <c r="K126" s="116" t="inlineStr">
        <is>
          <t>Proposed only</t>
        </is>
      </c>
      <c r="L126" s="116" t="inlineStr">
        <is>
          <t>Proposed MRI-based diagnostic classifier; no live workflow evaluation</t>
        </is>
      </c>
      <c r="M126" s="116" t="n">
        <v>0</v>
      </c>
      <c r="N126" s="116" t="n">
        <v>0</v>
      </c>
      <c r="O126" s="116" t="n">
        <v>0</v>
      </c>
      <c r="P126" s="116" t="n">
        <v>0</v>
      </c>
      <c r="Q126" s="116" t="n">
        <v>0</v>
      </c>
      <c r="R126" s="116" t="n">
        <v>0</v>
      </c>
      <c r="S126" s="116" t="n">
        <v>0</v>
      </c>
      <c r="T126" s="116" t="inlineStr">
        <is>
          <t>https://www.sciencedirect.com/science/article/pii/S0925492726000958</t>
        </is>
      </c>
      <c r="U126" s="116" t="inlineStr">
        <is>
          <t>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t>
        </is>
      </c>
      <c r="V126" s="116" t="inlineStr">
        <is>
          <t>Revision asistida por IA (un revisor; requiere verificacion independiente)</t>
        </is>
      </c>
      <c r="W126" s="142" t="n">
        <v>46269</v>
      </c>
    </row>
    <row r="127">
      <c r="A127" s="107" t="n">
        <v>271</v>
      </c>
      <c r="B127" s="108" t="inlineStr">
        <is>
          <t>10.1155/AHCI/1316854</t>
        </is>
      </c>
      <c r="C127" s="116" t="inlineStr">
        <is>
          <t>Early Autism Spectrum Disorder Detection Using SMOTE-Enhanced 1D-CNN and Behavioral Screening Data</t>
        </is>
      </c>
      <c r="D127" s="116" t="inlineStr">
        <is>
          <t>Include</t>
        </is>
      </c>
      <c r="E127" s="116" t="n"/>
      <c r="F127" s="116" t="inlineStr">
        <is>
          <t>Structured behavioral screening questionnaire</t>
        </is>
      </c>
      <c r="G127" s="116" t="inlineStr">
        <is>
          <t>Deep Learning</t>
        </is>
      </c>
      <c r="H127" s="116" t="inlineStr">
        <is>
          <t>SMOTE-enhanced 1D-CNN</t>
        </is>
      </c>
      <c r="I127" s="116" t="inlineStr">
        <is>
          <t>ASD screening classification</t>
        </is>
      </c>
      <c r="J127" s="116" t="inlineStr">
        <is>
          <t>Screening</t>
        </is>
      </c>
      <c r="K127" s="116" t="inlineStr">
        <is>
          <t>Proposed only</t>
        </is>
      </c>
      <c r="L127" s="116" t="inlineStr">
        <is>
          <t>Proposed questionnaire-based screening classifier; no clinical deployment evaluated</t>
        </is>
      </c>
      <c r="M127" s="116" t="n">
        <v>0</v>
      </c>
      <c r="N127" s="116" t="n">
        <v>0</v>
      </c>
      <c r="O127" s="116" t="n">
        <v>0</v>
      </c>
      <c r="P127" s="116" t="n">
        <v>0</v>
      </c>
      <c r="Q127" s="116" t="n">
        <v>0</v>
      </c>
      <c r="R127" s="116" t="n">
        <v>0</v>
      </c>
      <c r="S127" s="116" t="n">
        <v>0</v>
      </c>
      <c r="T127" s="116" t="inlineStr">
        <is>
          <t>https://onlinelibrary.wiley.com/doi/10.1155/ahci/1316854</t>
        </is>
      </c>
      <c r="U127" s="116" t="inlineStr">
        <is>
          <t>Uses a public toddler-autism behavioral dataset with SMOTE and a 1D-CNN; evaluation is based on train/test splitting and internal cross-validation. Internal validation does not constitute external validation; no prospective workflow, multisite robustness or explicit XAI is reported.</t>
        </is>
      </c>
      <c r="V127" s="116" t="inlineStr">
        <is>
          <t>Revision asistida por IA (un revisor; requiere verificacion independiente)</t>
        </is>
      </c>
      <c r="W127" s="142" t="n">
        <v>46269</v>
      </c>
    </row>
    <row r="128">
      <c r="A128" s="107" t="n">
        <v>273</v>
      </c>
      <c r="B128" s="108" t="inlineStr">
        <is>
          <t>10.1016/j.procs.2026.06.483</t>
        </is>
      </c>
      <c r="C128" s="116" t="inlineStr">
        <is>
          <t>Optimizing Autism Spectrum Disorder Diagnosis with VGG16-Based Facial Landmark Recognition</t>
        </is>
      </c>
      <c r="D128" s="116" t="inlineStr">
        <is>
          <t>Include</t>
        </is>
      </c>
      <c r="E128" s="116" t="n"/>
      <c r="F128" s="116" t="inlineStr">
        <is>
          <t>Facial images</t>
        </is>
      </c>
      <c r="G128" s="116" t="inlineStr">
        <is>
          <t>Deep Learning</t>
        </is>
      </c>
      <c r="H128" s="116" t="inlineStr">
        <is>
          <t>VGG16 CNN</t>
        </is>
      </c>
      <c r="I128" s="116" t="inlineStr">
        <is>
          <t>ASD facial-image classification / early detection</t>
        </is>
      </c>
      <c r="J128" s="116" t="inlineStr">
        <is>
          <t>Screening</t>
        </is>
      </c>
      <c r="K128" s="116" t="inlineStr">
        <is>
          <t>Proposed only</t>
        </is>
      </c>
      <c r="L128" s="116" t="inlineStr">
        <is>
          <t>Proposed facial-image early-screening classifier; no clinical workflow deployment evaluated</t>
        </is>
      </c>
      <c r="M128" s="116" t="n">
        <v>0</v>
      </c>
      <c r="N128" s="116" t="n">
        <v>0</v>
      </c>
      <c r="O128" s="116" t="n">
        <v>0</v>
      </c>
      <c r="P128" s="116" t="n">
        <v>0</v>
      </c>
      <c r="Q128" s="116" t="n">
        <v>0</v>
      </c>
      <c r="R128" s="116" t="n">
        <v>0</v>
      </c>
      <c r="S128" s="116" t="n">
        <v>0</v>
      </c>
      <c r="T128" s="116" t="inlineStr">
        <is>
          <t>https://www.sciencedirect.com/science/article/pii/S1877050926021162</t>
        </is>
      </c>
      <c r="U128" s="116" t="inlineStr">
        <is>
          <t>Applies VGG16 to a Kaggle facial-image dataset of autistic and non-autistic children and reports 98.1% classification accuracy. Single public image dataset and no independent external/prospective evaluation are established; performance may be sensitive to dataset leakage or source bias.</t>
        </is>
      </c>
      <c r="V128" s="116" t="inlineStr">
        <is>
          <t>Revision asistida por IA (un revisor; requiere verificacion independiente)</t>
        </is>
      </c>
      <c r="W128" s="142" t="n">
        <v>46269</v>
      </c>
    </row>
    <row r="129">
      <c r="A129" s="107" t="n">
        <v>275</v>
      </c>
      <c r="B129" s="108" t="inlineStr">
        <is>
          <t>10.1155/ACIS/6410913</t>
        </is>
      </c>
      <c r="C129" s="116" t="inlineStr">
        <is>
          <t>Machine Learning Techniques to Uncover Sociodemographic Risk Factors of Autism Spectrum Disorder (ASD) Among Children and Adolescents in Bangladesh</t>
        </is>
      </c>
      <c r="D129" s="116" t="inlineStr">
        <is>
          <t>Include</t>
        </is>
      </c>
      <c r="E129" s="116" t="n"/>
      <c r="F129" s="116" t="inlineStr">
        <is>
          <t>Structured sociodemographic / parental / perinatal risk-factor data</t>
        </is>
      </c>
      <c r="G129" s="116" t="inlineStr">
        <is>
          <t>Machine Learning</t>
        </is>
      </c>
      <c r="H129" s="116" t="inlineStr">
        <is>
          <t>Decision tree with F-classify feature selection (best of 8 classifiers)</t>
        </is>
      </c>
      <c r="I129" s="116" t="inlineStr">
        <is>
          <t>ASD classification and risk-factor discovery</t>
        </is>
      </c>
      <c r="J129" s="116" t="inlineStr">
        <is>
          <t>Prescreening</t>
        </is>
      </c>
      <c r="K129" s="116" t="inlineStr">
        <is>
          <t>Research only</t>
        </is>
      </c>
      <c r="L129" s="116" t="inlineStr">
        <is>
          <t>Risk-factor research for low-burden prescreening; no deployed workflow evaluated</t>
        </is>
      </c>
      <c r="M129" s="116" t="n">
        <v>0</v>
      </c>
      <c r="N129" s="116" t="n">
        <v>1</v>
      </c>
      <c r="O129" s="116" t="n">
        <v>0</v>
      </c>
      <c r="P129" s="116" t="n">
        <v>0</v>
      </c>
      <c r="Q129" s="116" t="n">
        <v>0</v>
      </c>
      <c r="R129" s="116" t="n">
        <v>1</v>
      </c>
      <c r="S129" s="116" t="n">
        <v>0</v>
      </c>
      <c r="T129" s="116" t="inlineStr">
        <is>
          <t>https://onlinelibrary.wiley.com/doi/10.1155/acis/6410913</t>
        </is>
      </c>
      <c r="U129" s="116" t="inlineStr">
        <is>
          <t>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t>
        </is>
      </c>
      <c r="V129" s="116" t="inlineStr">
        <is>
          <t>Revision asistida por IA (un revisor; requiere verificacion independiente)</t>
        </is>
      </c>
      <c r="W129" s="142" t="n">
        <v>46269</v>
      </c>
    </row>
    <row r="130">
      <c r="A130" s="107" t="n">
        <v>277</v>
      </c>
      <c r="B130" s="108" t="inlineStr">
        <is>
          <t>10.1016/j.reia.2026.202826</t>
        </is>
      </c>
      <c r="C130" s="116" t="inlineStr">
        <is>
          <t>A comprehensive causal and machine learning framework for autism spectrum disorder risk prediction and high-risk subgroup identification from children with chronic health and genetic disorders in the United States</t>
        </is>
      </c>
      <c r="D130" s="116" t="inlineStr">
        <is>
          <t>Include</t>
        </is>
      </c>
      <c r="E130" s="116" t="n"/>
      <c r="F130" s="116" t="inlineStr">
        <is>
          <t>Structured national child-health survey / chronic and genetic conditions</t>
        </is>
      </c>
      <c r="G130" s="116" t="inlineStr">
        <is>
          <t>Machine Learning</t>
        </is>
      </c>
      <c r="H130" s="116" t="inlineStr">
        <is>
          <t>Multiple ML classifiers + propensity-score matching; best learner not specified in accessible text</t>
        </is>
      </c>
      <c r="I130" s="116" t="inlineStr">
        <is>
          <t>ASD risk prediction / high-risk subgroup identification</t>
        </is>
      </c>
      <c r="J130" s="116" t="inlineStr">
        <is>
          <t>Prescreening</t>
        </is>
      </c>
      <c r="K130" s="116" t="inlineStr">
        <is>
          <t>Research only</t>
        </is>
      </c>
      <c r="L130" s="116" t="inlineStr">
        <is>
          <t>Population-level risk stratification research; no deployed screening workflow evaluated</t>
        </is>
      </c>
      <c r="M130" s="116" t="n">
        <v>0</v>
      </c>
      <c r="N130" s="116" t="n">
        <v>0</v>
      </c>
      <c r="O130" s="116" t="n">
        <v>0</v>
      </c>
      <c r="P130" s="116" t="n">
        <v>0</v>
      </c>
      <c r="Q130" s="116" t="n">
        <v>0</v>
      </c>
      <c r="R130" s="116" t="n">
        <v>1</v>
      </c>
      <c r="S130" s="116" t="n">
        <v>0</v>
      </c>
      <c r="T130" s="116" t="inlineStr">
        <is>
          <t>https://www.sciencedirect.com/science/article/pii/S3050656526000404</t>
        </is>
      </c>
      <c r="U130" s="116" t="inlineStr">
        <is>
          <t>Uses 2022-2023 National Survey of Children's Health data, propensity-score methods and machine learning to identify predictor patterns and high-risk subgroups associated with ASD. Survey-based association/prediction is not external validation or prospective evaluation; predictor/subgroup interpretation is coded as partial explainability rather than strict XAI.</t>
        </is>
      </c>
      <c r="V130" s="116" t="inlineStr">
        <is>
          <t>Revision asistida por IA (un revisor; requiere verificacion independiente)</t>
        </is>
      </c>
      <c r="W130" s="142" t="n">
        <v>46269</v>
      </c>
    </row>
    <row r="131">
      <c r="A131" s="107" t="n">
        <v>280</v>
      </c>
      <c r="B131" s="108" t="inlineStr">
        <is>
          <t>10.1016/j.ridd.2025.105201</t>
        </is>
      </c>
      <c r="C131" s="116" t="inlineStr">
        <is>
          <t>Sleep pattern consistency and autism spectrum disorder in U.S. children: Associations and identification of high-risk subgroups</t>
        </is>
      </c>
      <c r="D131" s="116" t="inlineStr">
        <is>
          <t>Include</t>
        </is>
      </c>
      <c r="E131" s="116" t="n"/>
      <c r="F131" s="116" t="inlineStr">
        <is>
          <t>Structured national survey (sleep patterns, demographics/comorbidities)</t>
        </is>
      </c>
      <c r="G131" s="116" t="inlineStr">
        <is>
          <t>Machine Learning</t>
        </is>
      </c>
      <c r="H131" s="116" t="inlineStr">
        <is>
          <t>Multivariable logistic regression + machine-learning risk-profile modeling</t>
        </is>
      </c>
      <c r="I131" s="116" t="inlineStr">
        <is>
          <t>ASD risk-profile prediction / high-risk subgroup identification</t>
        </is>
      </c>
      <c r="J131" s="116" t="inlineStr">
        <is>
          <t>Prescreening</t>
        </is>
      </c>
      <c r="K131" s="116" t="inlineStr">
        <is>
          <t>Research only</t>
        </is>
      </c>
      <c r="L131" s="116" t="inlineStr">
        <is>
          <t>Population-level risk-profile research; no deployed screening workflow evaluated</t>
        </is>
      </c>
      <c r="M131" s="116" t="n">
        <v>0</v>
      </c>
      <c r="N131" s="116" t="n">
        <v>0</v>
      </c>
      <c r="O131" s="116" t="n">
        <v>0</v>
      </c>
      <c r="P131" s="116" t="n">
        <v>0</v>
      </c>
      <c r="Q131" s="116" t="n">
        <v>0</v>
      </c>
      <c r="R131" s="116" t="n">
        <v>1</v>
      </c>
      <c r="S131" s="116" t="n">
        <v>0</v>
      </c>
      <c r="T131" s="116" t="inlineStr">
        <is>
          <t>https://pubmed.ncbi.nlm.nih.gov/41475317/</t>
        </is>
      </c>
      <c r="U131" s="116" t="inlineStr">
        <is>
          <t>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t>
        </is>
      </c>
      <c r="V131" s="116" t="inlineStr">
        <is>
          <t>Revision asistida por IA (un revisor; requiere verificacion independiente)</t>
        </is>
      </c>
      <c r="W131" s="142" t="n">
        <v>46269</v>
      </c>
    </row>
    <row r="132">
      <c r="A132" s="107" t="n">
        <v>286</v>
      </c>
      <c r="B132" s="108" t="inlineStr">
        <is>
          <t>10.3233/SHTI260609</t>
        </is>
      </c>
      <c r="C132" s="116" t="inlineStr">
        <is>
          <t>Identification of Potential Biomarkers in ASD Integrating RNA Seq Data and Machine Learning Approaches</t>
        </is>
      </c>
      <c r="D132" s="116" t="inlineStr">
        <is>
          <t>Include</t>
        </is>
      </c>
      <c r="E132" s="116" t="n"/>
      <c r="F132" s="116" t="inlineStr">
        <is>
          <t>Biological/omics (RNA-seq gene expression)</t>
        </is>
      </c>
      <c r="G132" s="116" t="inlineStr">
        <is>
          <t>Machine Learning</t>
        </is>
      </c>
      <c r="H132" s="116" t="inlineStr">
        <is>
          <t>XGBoost + random forest</t>
        </is>
      </c>
      <c r="I132" s="116" t="inlineStr">
        <is>
          <t>ASD/TD classification and biomarker discovery</t>
        </is>
      </c>
      <c r="J132" s="116" t="inlineStr">
        <is>
          <t>Screening</t>
        </is>
      </c>
      <c r="K132" s="116" t="inlineStr">
        <is>
          <t>Research only</t>
        </is>
      </c>
      <c r="L132" s="116" t="inlineStr">
        <is>
          <t>Biomarker discovery for potential screening; no clinical workflow deployment evaluated</t>
        </is>
      </c>
      <c r="M132" s="116" t="n">
        <v>0</v>
      </c>
      <c r="N132" s="116" t="n">
        <v>0</v>
      </c>
      <c r="O132" s="116" t="n">
        <v>0</v>
      </c>
      <c r="P132" s="116" t="n">
        <v>0</v>
      </c>
      <c r="Q132" s="116" t="n">
        <v>0</v>
      </c>
      <c r="R132" s="116" t="n">
        <v>1</v>
      </c>
      <c r="S132" s="116" t="n">
        <v>0</v>
      </c>
      <c r="T132" s="116" t="inlineStr">
        <is>
          <t>https://pubmed.ncbi.nlm.nih.gov/42175278/</t>
        </is>
      </c>
      <c r="U132" s="116" t="inlineStr">
        <is>
          <t>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t>
        </is>
      </c>
      <c r="V132" s="116" t="inlineStr">
        <is>
          <t>Revision asistida por IA (un revisor; requiere verificacion independiente)</t>
        </is>
      </c>
      <c r="W132" s="142" t="n">
        <v>46269</v>
      </c>
    </row>
    <row r="133">
      <c r="A133" s="107" t="n">
        <v>287</v>
      </c>
      <c r="B133" s="108" t="inlineStr">
        <is>
          <t>10.1002/AUR.70222</t>
        </is>
      </c>
      <c r="C133" s="116" t="inlineStr">
        <is>
          <t>REM Sleep Abnormalities in Children With Autism Spectrum Disorder</t>
        </is>
      </c>
      <c r="D133" s="116" t="inlineStr">
        <is>
          <t>Include</t>
        </is>
      </c>
      <c r="E133" s="116" t="n"/>
      <c r="F133" s="116" t="inlineStr">
        <is>
          <t>Physiological signals (polysomnography / REM-sleep features)</t>
        </is>
      </c>
      <c r="G133" s="116" t="inlineStr">
        <is>
          <t>Machine Learning</t>
        </is>
      </c>
      <c r="H133" s="116" t="inlineStr">
        <is>
          <t>XGBoost + SHAP</t>
        </is>
      </c>
      <c r="I133" s="116" t="inlineStr">
        <is>
          <t>ASD classification / predictive sleep-marker analysis</t>
        </is>
      </c>
      <c r="J133" s="116" t="inlineStr">
        <is>
          <t>Diagnosis</t>
        </is>
      </c>
      <c r="K133" s="116" t="inlineStr">
        <is>
          <t>Research only</t>
        </is>
      </c>
      <c r="L133" s="116" t="inlineStr">
        <is>
          <t>Retrospective physiological-marker research; no deployed diagnostic workflow evaluated</t>
        </is>
      </c>
      <c r="M133" s="116" t="n">
        <v>0</v>
      </c>
      <c r="N133" s="116" t="n">
        <v>0</v>
      </c>
      <c r="O133" s="116" t="n">
        <v>0</v>
      </c>
      <c r="P133" s="116" t="n">
        <v>0</v>
      </c>
      <c r="Q133" s="116" t="n">
        <v>1</v>
      </c>
      <c r="R133" s="116" t="n">
        <v>0</v>
      </c>
      <c r="S133" s="116" t="n">
        <v>0</v>
      </c>
      <c r="T133" s="116" t="inlineStr">
        <is>
          <t>https://onlinelibrary.wiley.com/doi/full/10.1002/aur.70222</t>
        </is>
      </c>
      <c r="U133" s="116" t="inlineStr">
        <is>
          <t>Matched ASD and non-ASD participants from the NCH Sleep Databank, compared ML models on REM-sleep features, and used SHAP to identify discriminative predictors. Single databank analysis without independent external or prospective validation; SHAP supports strict XAI coding.</t>
        </is>
      </c>
      <c r="V133" s="116" t="inlineStr">
        <is>
          <t>Revision asistida por IA (un revisor; requiere verificacion independiente)</t>
        </is>
      </c>
      <c r="W133" s="142" t="n">
        <v>46269</v>
      </c>
    </row>
    <row r="134">
      <c r="A134" s="107" t="n">
        <v>289</v>
      </c>
      <c r="B134" s="108" t="inlineStr">
        <is>
          <t>10.1016/j.asoc.2026.114655</t>
        </is>
      </c>
      <c r="C134" s="116" t="inlineStr">
        <is>
          <t>Diagnosis of autism disorder from rs-fMRI brain images through hierarchical YOLO and mechanism of attention (HYMA)</t>
        </is>
      </c>
      <c r="D134" s="116" t="inlineStr">
        <is>
          <t>Include</t>
        </is>
      </c>
      <c r="E134" s="116" t="n"/>
      <c r="F134" s="116" t="inlineStr">
        <is>
          <t>Neuroimaging (rs-fMRI; ABIDE I/II)</t>
        </is>
      </c>
      <c r="G134" s="116" t="inlineStr">
        <is>
          <t>Hybrid</t>
        </is>
      </c>
      <c r="H134" s="116" t="inlineStr">
        <is>
          <t>HYMA: hierarchical YOLO + BAM attention + Mixture-of-Experts + ensemble decision fusion</t>
        </is>
      </c>
      <c r="I134" s="116" t="inlineStr">
        <is>
          <t>ASD diagnosis / classification</t>
        </is>
      </c>
      <c r="J134" s="116" t="inlineStr">
        <is>
          <t>Diagnosis</t>
        </is>
      </c>
      <c r="K134" s="116" t="inlineStr">
        <is>
          <t>Research only</t>
        </is>
      </c>
      <c r="L134" s="116" t="inlineStr">
        <is>
          <t>Retrospective neuroimaging diagnostic research; no clinical workflow deployment evaluated</t>
        </is>
      </c>
      <c r="M134" s="116" t="n">
        <v>0</v>
      </c>
      <c r="N134" s="116" t="n">
        <v>1</v>
      </c>
      <c r="O134" s="116" t="n">
        <v>1</v>
      </c>
      <c r="P134" s="116" t="n">
        <v>0</v>
      </c>
      <c r="Q134" s="116" t="n">
        <v>1</v>
      </c>
      <c r="R134" s="116" t="n">
        <v>0</v>
      </c>
      <c r="S134" s="116" t="n">
        <v>0</v>
      </c>
      <c r="T134" s="116" t="inlineStr">
        <is>
          <t>https://www.sciencedirect.com/science/article/pii/S1568494626001031</t>
        </is>
      </c>
      <c r="U134" s="116" t="inlineStr">
        <is>
          <t>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V134" s="116" t="inlineStr">
        <is>
          <t>Revision asistida por IA (un revisor; requiere verificacion independiente)</t>
        </is>
      </c>
      <c r="W134" s="142" t="n">
        <v>46269</v>
      </c>
    </row>
    <row r="135">
      <c r="A135" s="107" t="n">
        <v>295</v>
      </c>
      <c r="B135" s="108" t="inlineStr">
        <is>
          <t>10.1155/ACIS/1906938</t>
        </is>
      </c>
      <c r="C135" s="116" t="inlineStr">
        <is>
          <t>Comparing Machine Learning Models for Pupillary Light Reflex–Based Autism Spectrum Disorder Classification</t>
        </is>
      </c>
      <c r="D135" s="116" t="inlineStr">
        <is>
          <t>Include</t>
        </is>
      </c>
      <c r="E135" s="116" t="n"/>
      <c r="F135" s="116" t="inlineStr">
        <is>
          <t>Pupillary light reflex / eye-tracking physiological data</t>
        </is>
      </c>
      <c r="G135" s="116" t="inlineStr">
        <is>
          <t>Deep Learning</t>
        </is>
      </c>
      <c r="H135" s="116" t="inlineStr">
        <is>
          <t>Deep neural network (best) vs NB/LR/DT/LDA</t>
        </is>
      </c>
      <c r="I135" s="116" t="inlineStr">
        <is>
          <t>Automated ASD screening from pupillary light reflex</t>
        </is>
      </c>
      <c r="J135" s="116" t="inlineStr">
        <is>
          <t>Screening</t>
        </is>
      </c>
      <c r="K135" s="116" t="inlineStr">
        <is>
          <t>Proposed only</t>
        </is>
      </c>
      <c r="L135" s="116" t="inlineStr">
        <is>
          <t>Proposed physiological screening classifier; no deployed clinical workflow evaluated</t>
        </is>
      </c>
      <c r="M135" s="116" t="n">
        <v>0</v>
      </c>
      <c r="N135" s="116" t="n">
        <v>0</v>
      </c>
      <c r="O135" s="116" t="n">
        <v>0</v>
      </c>
      <c r="P135" s="116" t="n">
        <v>0</v>
      </c>
      <c r="Q135" s="116" t="n">
        <v>0</v>
      </c>
      <c r="R135" s="116" t="n">
        <v>0</v>
      </c>
      <c r="S135" s="116" t="n">
        <v>0</v>
      </c>
      <c r="T135" s="116" t="inlineStr">
        <is>
          <t>https://onlinelibrary.wiley.com/doi/10.1155/acis/1906938</t>
        </is>
      </c>
      <c r="U135" s="116" t="inlineStr">
        <is>
          <t>Compares conventional classifiers and a DNN on pupillary-light-reflex features from ASD and typically developing children; the DNN gives the strongest test performance. Small sample and no independent external/prospective validation or explicit explainability analysis.</t>
        </is>
      </c>
      <c r="V135" s="116" t="inlineStr">
        <is>
          <t>Revision asistida por IA (un revisor; requiere verificacion independiente)</t>
        </is>
      </c>
      <c r="W135" s="142" t="n">
        <v>46269</v>
      </c>
    </row>
    <row r="136">
      <c r="A136" s="107" t="n">
        <v>296</v>
      </c>
      <c r="B136" s="108" t="inlineStr">
        <is>
          <t>10.1016/j.bspc.2026.109655</t>
        </is>
      </c>
      <c r="C136" s="116" t="inlineStr">
        <is>
          <t>Deep learning for diagnosing autism spectrum disorder using EEG with upright and inverted face processing tasks</t>
        </is>
      </c>
      <c r="D136" s="116" t="inlineStr">
        <is>
          <t>Include</t>
        </is>
      </c>
      <c r="E136" s="116" t="n"/>
      <c r="F136" s="116" t="inlineStr">
        <is>
          <t>Physiological signals (task-based EEG during face processing)</t>
        </is>
      </c>
      <c r="G136" s="116" t="inlineStr">
        <is>
          <t>Deep Learning</t>
        </is>
      </c>
      <c r="H136" s="116" t="inlineStr">
        <is>
          <t>Lightweight 1D-CNN variants (including InceptionNet/ResNet-style models)</t>
        </is>
      </c>
      <c r="I136" s="116" t="inlineStr">
        <is>
          <t>ASD classification / diagnosis</t>
        </is>
      </c>
      <c r="J136" s="116" t="inlineStr">
        <is>
          <t>Diagnosis</t>
        </is>
      </c>
      <c r="K136" s="116" t="inlineStr">
        <is>
          <t>Research only</t>
        </is>
      </c>
      <c r="L136" s="116" t="inlineStr">
        <is>
          <t>Experimental EEG diagnostic research; no deployed clinical workflow evaluated</t>
        </is>
      </c>
      <c r="M136" s="116" t="n">
        <v>0</v>
      </c>
      <c r="N136" s="116" t="n">
        <v>0</v>
      </c>
      <c r="O136" s="116" t="n">
        <v>0</v>
      </c>
      <c r="P136" s="116" t="n">
        <v>0</v>
      </c>
      <c r="Q136" s="116" t="n">
        <v>0</v>
      </c>
      <c r="R136" s="116" t="n">
        <v>0</v>
      </c>
      <c r="S136" s="116" t="n">
        <v>0</v>
      </c>
      <c r="T136" s="116" t="inlineStr">
        <is>
          <t>https://www.sciencedirect.com/science/article/abs/pii/S1746809426002090</t>
        </is>
      </c>
      <c r="U136" s="116" t="inlineStr">
        <is>
          <t>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t>
        </is>
      </c>
      <c r="V136" s="116" t="inlineStr">
        <is>
          <t>Revision asistida por IA (un revisor; requiere verificacion independiente)</t>
        </is>
      </c>
      <c r="W136" s="142" t="n">
        <v>46269</v>
      </c>
    </row>
    <row r="137">
      <c r="A137" s="107" t="n">
        <v>298</v>
      </c>
      <c r="B137" s="108" t="inlineStr">
        <is>
          <t>10.1016/j.ridd.2026.105249</t>
        </is>
      </c>
      <c r="C137" s="116" t="inlineStr">
        <is>
          <t>Effects of conversational AI-enhanced peer-mediated intervention by peers with intellectual disabilities on conversational skills in children with ASD</t>
        </is>
      </c>
      <c r="D137" s="116" t="inlineStr">
        <is>
          <t>Include</t>
        </is>
      </c>
      <c r="E137" s="116" t="n"/>
      <c r="F137" s="116" t="inlineStr">
        <is>
          <t>Conversational interaction / language-performance data</t>
        </is>
      </c>
      <c r="G137" s="116" t="inlineStr">
        <is>
          <t>Not specified</t>
        </is>
      </c>
      <c r="H137" s="116" t="inlineStr">
        <is>
          <t>Conversational AI virtual peer (underlying model not specified in accessible text)</t>
        </is>
      </c>
      <c r="I137" s="116" t="inlineStr">
        <is>
          <t>Conversational-skill intervention support</t>
        </is>
      </c>
      <c r="J137" s="116" t="inlineStr">
        <is>
          <t>Monitoring/intervention</t>
        </is>
      </c>
      <c r="K137" s="116" t="inlineStr">
        <is>
          <t>Confirmed in intervention</t>
        </is>
      </c>
      <c r="L137" s="116" t="inlineStr">
        <is>
          <t>Conversational AI embedded in peer-mediated intervention and experimentally compared with PMI-ID-only</t>
        </is>
      </c>
      <c r="M137" s="116" t="n">
        <v>0</v>
      </c>
      <c r="N137" s="116" t="n">
        <v>0</v>
      </c>
      <c r="O137" s="116" t="n">
        <v>0</v>
      </c>
      <c r="P137" s="116" t="n">
        <v>1</v>
      </c>
      <c r="Q137" s="116" t="n">
        <v>0</v>
      </c>
      <c r="R137" s="116" t="n">
        <v>0</v>
      </c>
      <c r="S137" s="116" t="n">
        <v>0</v>
      </c>
      <c r="T137" s="116" t="inlineStr">
        <is>
          <t>https://pubmed.ncbi.nlm.nih.gov/41671742/</t>
        </is>
      </c>
      <c r="U137" s="116" t="inlineStr">
        <is>
          <t>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t>
        </is>
      </c>
      <c r="V137" s="116" t="inlineStr">
        <is>
          <t>Revision asistida por IA (un revisor; requiere verificacion independiente)</t>
        </is>
      </c>
      <c r="W137" s="142" t="n">
        <v>46269</v>
      </c>
    </row>
    <row r="138">
      <c r="A138" s="107" t="n">
        <v>299</v>
      </c>
      <c r="B138" s="108" t="inlineStr">
        <is>
          <t>10.1016/j.bpsc.2025.12.013</t>
        </is>
      </c>
      <c r="C138" s="116" t="inlineStr">
        <is>
          <t>Decoding the Neural Basis of Sensory Phenotypes in Autism</t>
        </is>
      </c>
      <c r="D138" s="116" t="inlineStr">
        <is>
          <t>Include</t>
        </is>
      </c>
      <c r="E138" s="116" t="n"/>
      <c r="F138" s="116" t="inlineStr">
        <is>
          <t>Neuroimaging (rs-fMRI functional connectivity) with Short Sensory Profile phenotype labels</t>
        </is>
      </c>
      <c r="G138" s="116" t="inlineStr">
        <is>
          <t>Machine Learning</t>
        </is>
      </c>
      <c r="H138" s="116" t="inlineStr">
        <is>
          <t>k-means sensory-phenotype clustering + linear SVC on graph-theoretical fMRI features</t>
        </is>
      </c>
      <c r="I138" s="116" t="inlineStr">
        <is>
          <t>Within-ASD sensory-phenotype subtyping / classification</t>
        </is>
      </c>
      <c r="J138" s="116" t="inlineStr">
        <is>
          <t>Not specified</t>
        </is>
      </c>
      <c r="K138" s="116" t="inlineStr">
        <is>
          <t>Research only</t>
        </is>
      </c>
      <c r="L138" s="116" t="inlineStr">
        <is>
          <t>Within-ASD sensory-phenotype characterization; no unique ASD clinical-stage workflow evaluated</t>
        </is>
      </c>
      <c r="M138" s="116" t="n">
        <v>0</v>
      </c>
      <c r="N138" s="116" t="n">
        <v>1</v>
      </c>
      <c r="O138" s="116" t="n">
        <v>0</v>
      </c>
      <c r="P138" s="116" t="n">
        <v>0</v>
      </c>
      <c r="Q138" s="116" t="n">
        <v>0</v>
      </c>
      <c r="R138" s="116" t="n">
        <v>1</v>
      </c>
      <c r="S138" s="116" t="n">
        <v>0</v>
      </c>
      <c r="T138" s="116" t="inlineStr">
        <is>
          <t>https://www.biologicalpsychiatryjournal.com/article/S2451-9022%2826%2900002-9/fulltext</t>
        </is>
      </c>
      <c r="U138" s="116" t="inlineStr">
        <is>
          <t>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t>
        </is>
      </c>
      <c r="V138" s="116" t="inlineStr">
        <is>
          <t>Revision asistida por IA (un revisor; requiere verificacion independiente)</t>
        </is>
      </c>
      <c r="W138" s="142" t="n">
        <v>46269</v>
      </c>
    </row>
    <row r="139">
      <c r="A139" s="107" t="n">
        <v>306</v>
      </c>
      <c r="B139" s="108" t="inlineStr">
        <is>
          <t>10.1016/j.array.2026.100753</t>
        </is>
      </c>
      <c r="C139" s="116" t="inlineStr">
        <is>
          <t>Hybrid ensemble learning for Autism Spectrum Disorder screening using eye-tracking scanpath</t>
        </is>
      </c>
      <c r="D139" s="116" t="inlineStr">
        <is>
          <t>Include</t>
        </is>
      </c>
      <c r="E139" s="116" t="n"/>
      <c r="F139" s="116" t="inlineStr">
        <is>
          <t>Eye-tracking scanpaths</t>
        </is>
      </c>
      <c r="G139" s="116" t="inlineStr">
        <is>
          <t>Machine Learning</t>
        </is>
      </c>
      <c r="H139" s="116" t="inlineStr">
        <is>
          <t>Stacking ensemble (DT/RF/KNN/AdaBoost/gradient boosting)</t>
        </is>
      </c>
      <c r="I139" s="116" t="inlineStr">
        <is>
          <t>ASD screening classification</t>
        </is>
      </c>
      <c r="J139" s="116" t="inlineStr">
        <is>
          <t>Screening</t>
        </is>
      </c>
      <c r="K139" s="116" t="inlineStr">
        <is>
          <t>Proposed only</t>
        </is>
      </c>
      <c r="L139" s="116" t="inlineStr">
        <is>
          <t>Proposed eye-tracking screening classifier; no deployed workflow evaluated</t>
        </is>
      </c>
      <c r="M139" s="116" t="n">
        <v>0</v>
      </c>
      <c r="N139" s="116" t="n">
        <v>0</v>
      </c>
      <c r="O139" s="116" t="n">
        <v>0</v>
      </c>
      <c r="P139" s="116" t="n">
        <v>0</v>
      </c>
      <c r="Q139" s="116" t="n">
        <v>0</v>
      </c>
      <c r="R139" s="116" t="n">
        <v>1</v>
      </c>
      <c r="S139" s="116" t="n">
        <v>0</v>
      </c>
      <c r="T139" s="116" t="inlineStr">
        <is>
          <t>https://www.sciencedirect.com/science/article/pii/S2590005626000767</t>
        </is>
      </c>
      <c r="U139" s="116" t="inlineStr">
        <is>
          <t>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t>
        </is>
      </c>
      <c r="V139" s="116" t="inlineStr">
        <is>
          <t>Revision asistida por IA (un revisor; requiere verificacion independiente)</t>
        </is>
      </c>
      <c r="W139" s="142" t="n">
        <v>46269</v>
      </c>
    </row>
    <row r="140">
      <c r="A140" s="107" t="n">
        <v>316</v>
      </c>
      <c r="B140" s="108" t="inlineStr">
        <is>
          <t>10.3791/68949</t>
        </is>
      </c>
      <c r="C140" s="116" t="inlineStr">
        <is>
          <t>Identifying Immune-related Molecular Biomarkers in Autism Spectrum Disorder Using Data-independent Acquisition Proteomics and Machine Learning.</t>
        </is>
      </c>
      <c r="D140" s="116" t="inlineStr">
        <is>
          <t>Include</t>
        </is>
      </c>
      <c r="E140" s="116" t="n"/>
      <c r="F140" s="116" t="inlineStr">
        <is>
          <t>Biological/omics (serum DIA proteomics)</t>
        </is>
      </c>
      <c r="G140" s="116" t="inlineStr">
        <is>
          <t>Machine Learning</t>
        </is>
      </c>
      <c r="H140" s="116" t="inlineStr">
        <is>
          <t>Logistic regression on an 8-protein biomarker panel</t>
        </is>
      </c>
      <c r="I140" s="116" t="inlineStr">
        <is>
          <t>ASD biomarker discovery / diagnostic classification</t>
        </is>
      </c>
      <c r="J140" s="116" t="inlineStr">
        <is>
          <t>Diagnosis</t>
        </is>
      </c>
      <c r="K140" s="116" t="inlineStr">
        <is>
          <t>Research only</t>
        </is>
      </c>
      <c r="L140" s="116" t="inlineStr">
        <is>
          <t>Biomarker research for diagnostic support; no deployed workflow evaluated</t>
        </is>
      </c>
      <c r="M140" s="116" t="n">
        <v>0</v>
      </c>
      <c r="N140" s="116" t="n">
        <v>0</v>
      </c>
      <c r="O140" s="116" t="n">
        <v>0</v>
      </c>
      <c r="P140" s="116" t="n">
        <v>0</v>
      </c>
      <c r="Q140" s="116" t="n">
        <v>0</v>
      </c>
      <c r="R140" s="116" t="n">
        <v>1</v>
      </c>
      <c r="S140" s="116" t="n">
        <v>0</v>
      </c>
      <c r="T140" s="116" t="inlineStr">
        <is>
          <t>https://www.jove.com/t/68949/identifying-immune-related-molecular-biomarkers-autism-spectrum</t>
        </is>
      </c>
      <c r="U140" s="116" t="inlineStr">
        <is>
          <t>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t>
        </is>
      </c>
      <c r="V140" s="116" t="inlineStr">
        <is>
          <t>Revision asistida por IA (un revisor; requiere verificacion independiente)</t>
        </is>
      </c>
      <c r="W140" s="142" t="n">
        <v>46269</v>
      </c>
    </row>
    <row r="141">
      <c r="A141" s="107" t="n">
        <v>319</v>
      </c>
      <c r="B141" s="108" t="inlineStr">
        <is>
          <t>10.1177/02841851251333974</t>
        </is>
      </c>
      <c r="C141" s="116" t="inlineStr">
        <is>
          <t>Enhanced detection of autism spectrum disorder through neuroimaging data using stack classifier ensembled with modified VGG-19</t>
        </is>
      </c>
      <c r="D141" s="116" t="inlineStr">
        <is>
          <t>Include</t>
        </is>
      </c>
      <c r="E141" s="116" t="n"/>
      <c r="F141" s="116" t="inlineStr">
        <is>
          <t>Multimodal neuroimaging (structural + functional MRI; ABIDE I/II)</t>
        </is>
      </c>
      <c r="G141" s="116" t="inlineStr">
        <is>
          <t>Hybrid</t>
        </is>
      </c>
      <c r="H141" s="116" t="inlineStr">
        <is>
          <t>Stacking classifier ensemble with modified VGG-19 features</t>
        </is>
      </c>
      <c r="I141" s="116" t="inlineStr">
        <is>
          <t>ASD classification / detection</t>
        </is>
      </c>
      <c r="J141" s="116" t="inlineStr">
        <is>
          <t>Diagnosis</t>
        </is>
      </c>
      <c r="K141" s="116" t="inlineStr">
        <is>
          <t>Research only</t>
        </is>
      </c>
      <c r="L141" s="116" t="inlineStr">
        <is>
          <t>Retrospective multimodal neuroimaging classification; no clinical workflow deployment evaluated</t>
        </is>
      </c>
      <c r="M141" s="116" t="n">
        <v>0</v>
      </c>
      <c r="N141" s="116" t="n">
        <v>1</v>
      </c>
      <c r="O141" s="116" t="n">
        <v>0</v>
      </c>
      <c r="P141" s="116" t="n">
        <v>0</v>
      </c>
      <c r="Q141" s="116" t="n">
        <v>0</v>
      </c>
      <c r="R141" s="116" t="n">
        <v>0</v>
      </c>
      <c r="S141" s="116" t="n">
        <v>1</v>
      </c>
      <c r="T141" s="116" t="inlineStr">
        <is>
          <t>https://pubmed.ncbi.nlm.nih.gov/40232228/</t>
        </is>
      </c>
      <c r="U141" s="116" t="inlineStr">
        <is>
          <t>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t>
        </is>
      </c>
      <c r="V141" s="116" t="inlineStr">
        <is>
          <t>Revision asistida por IA (un revisor; requiere verificacion independiente)</t>
        </is>
      </c>
      <c r="W141" s="142" t="n">
        <v>46269</v>
      </c>
    </row>
    <row r="142">
      <c r="A142" s="107" t="n">
        <v>323</v>
      </c>
      <c r="B142" s="108" t="inlineStr">
        <is>
          <t>10.1002/dneu.70011</t>
        </is>
      </c>
      <c r="C142" s="116" t="inlineStr">
        <is>
          <t>Energy-Efficient EEG-Based Autism Spectrum Disorder Detection Using a Hyperbolic Attention Neural Network</t>
        </is>
      </c>
      <c r="D142" s="116" t="inlineStr">
        <is>
          <t>Include</t>
        </is>
      </c>
      <c r="E142" s="116" t="n"/>
      <c r="F142" s="116" t="inlineStr">
        <is>
          <t>Physiological signals (EEG)</t>
        </is>
      </c>
      <c r="G142" s="116" t="inlineStr">
        <is>
          <t>Deep Learning</t>
        </is>
      </c>
      <c r="H142" s="116" t="inlineStr">
        <is>
          <t>HyperCrossNet + Parrot Optimization + Pied Kingfisher Optimization</t>
        </is>
      </c>
      <c r="I142" s="116" t="inlineStr">
        <is>
          <t>ASD detection/classification from EEG with energy-efficient wearable processing</t>
        </is>
      </c>
      <c r="J142" s="116" t="inlineStr">
        <is>
          <t>Diagnosis</t>
        </is>
      </c>
      <c r="K142" s="116" t="inlineStr">
        <is>
          <t>Proposed only</t>
        </is>
      </c>
      <c r="L142" s="116" t="inlineStr">
        <is>
          <t>Proposed wearable/on-node EEG diagnostic classifier; no clinical workflow deployment evaluated</t>
        </is>
      </c>
      <c r="M142" s="116" t="n">
        <v>0</v>
      </c>
      <c r="N142" s="116" t="n">
        <v>0</v>
      </c>
      <c r="O142" s="116" t="n">
        <v>0</v>
      </c>
      <c r="P142" s="116" t="n">
        <v>0</v>
      </c>
      <c r="Q142" s="116" t="n">
        <v>0</v>
      </c>
      <c r="R142" s="116" t="n">
        <v>0</v>
      </c>
      <c r="S142" s="116" t="n">
        <v>0</v>
      </c>
      <c r="T142" s="116" t="inlineStr">
        <is>
          <t>https://onlinelibrary.wiley.com/doi/10.1002/dneu.70011</t>
        </is>
      </c>
      <c r="U142" s="116" t="inlineStr">
        <is>
          <t>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t>
        </is>
      </c>
      <c r="V142" s="116" t="inlineStr">
        <is>
          <t>Revision asistida por IA (un revisor; requiere verificacion independiente)</t>
        </is>
      </c>
      <c r="W142" s="142" t="n">
        <v>46269</v>
      </c>
    </row>
    <row r="143">
      <c r="A143" s="107" t="n">
        <v>326</v>
      </c>
      <c r="B143" s="108" t="inlineStr">
        <is>
          <t>10.1002/jbio.202500138</t>
        </is>
      </c>
      <c r="C143" s="116" t="inlineStr">
        <is>
          <t>Classification of Autism Spectrum Disorder Using Edge-Weight Enhanced Graph Attention Network With Multiple Features of Resting-State fNIRS Signals</t>
        </is>
      </c>
      <c r="D143" s="116" t="inlineStr">
        <is>
          <t>Include</t>
        </is>
      </c>
      <c r="E143" s="116" t="n"/>
      <c r="F143" s="116" t="inlineStr">
        <is>
          <t>Physiological signals (resting-state fNIRS)</t>
        </is>
      </c>
      <c r="G143" s="116" t="inlineStr">
        <is>
          <t>Deep Learning</t>
        </is>
      </c>
      <c r="H143" s="116" t="inlineStr">
        <is>
          <t>Edge-Weight Enhanced Graph Attention Network (EWE-GAT)</t>
        </is>
      </c>
      <c r="I143" s="116" t="inlineStr">
        <is>
          <t>ASD identification/classification from resting-state fNIRS</t>
        </is>
      </c>
      <c r="J143" s="116" t="inlineStr">
        <is>
          <t>Diagnosis</t>
        </is>
      </c>
      <c r="K143" s="116" t="inlineStr">
        <is>
          <t>Research only</t>
        </is>
      </c>
      <c r="L143" s="116" t="inlineStr">
        <is>
          <t>Experimental fNIRS diagnostic classifier</t>
        </is>
      </c>
      <c r="M143" s="116" t="n">
        <v>0</v>
      </c>
      <c r="N143" s="116" t="n">
        <v>0</v>
      </c>
      <c r="O143" s="116" t="n">
        <v>0</v>
      </c>
      <c r="P143" s="116" t="n">
        <v>0</v>
      </c>
      <c r="Q143" s="116" t="n">
        <v>0</v>
      </c>
      <c r="R143" s="116" t="n">
        <v>0</v>
      </c>
      <c r="S143" s="116" t="n">
        <v>0</v>
      </c>
      <c r="T143" s="116" t="inlineStr">
        <is>
          <t>https://onlinelibrary.wiley.com/doi/10.1002/jbio.202500138</t>
        </is>
      </c>
      <c r="U143" s="116" t="inlineStr">
        <is>
          <t>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t>
        </is>
      </c>
      <c r="V143" s="116" t="inlineStr">
        <is>
          <t>Revision asistida por IA (un revisor; requiere verificacion independiente)</t>
        </is>
      </c>
      <c r="W143" s="142" t="n">
        <v>46269</v>
      </c>
    </row>
    <row r="144">
      <c r="A144" s="107" t="n">
        <v>334</v>
      </c>
      <c r="B144" s="108" t="inlineStr">
        <is>
          <t>10.3174/ajnr.A8939</t>
        </is>
      </c>
      <c r="C144" s="116" t="inlineStr">
        <is>
          <t>Constructing a Predictive Model for Children with Autism Spectrum Disorder Based on Whole-Brain MR Radiomics: A Machine Learning Study</t>
        </is>
      </c>
      <c r="D144" s="116" t="inlineStr">
        <is>
          <t>Include</t>
        </is>
      </c>
      <c r="E144" s="116" t="n"/>
      <c r="F144" s="116" t="inlineStr">
        <is>
          <t>Multimodal (structural MRI radiomics + clinical VIQ)</t>
        </is>
      </c>
      <c r="G144" s="116" t="inlineStr">
        <is>
          <t>Machine Learning</t>
        </is>
      </c>
      <c r="H144" s="116" t="inlineStr">
        <is>
          <t>Decision tree joint model with whole-brain radiomics signature and VIQ</t>
        </is>
      </c>
      <c r="I144" s="116" t="inlineStr">
        <is>
          <t>ASD prediction/classification</t>
        </is>
      </c>
      <c r="J144" s="116" t="inlineStr">
        <is>
          <t>Diagnosis</t>
        </is>
      </c>
      <c r="K144" s="116" t="inlineStr">
        <is>
          <t>Research only</t>
        </is>
      </c>
      <c r="L144" s="116" t="inlineStr">
        <is>
          <t>Retrospective diagnostic prediction model with external cohort validation</t>
        </is>
      </c>
      <c r="M144" s="116" t="n">
        <v>1</v>
      </c>
      <c r="N144" s="116" t="n">
        <v>1</v>
      </c>
      <c r="O144" s="116" t="n">
        <v>0</v>
      </c>
      <c r="P144" s="116" t="n">
        <v>0</v>
      </c>
      <c r="Q144" s="116" t="n">
        <v>0</v>
      </c>
      <c r="R144" s="116" t="n">
        <v>1</v>
      </c>
      <c r="S144" s="116" t="n">
        <v>1</v>
      </c>
      <c r="T144" s="116" t="inlineStr">
        <is>
          <t>https://pubmed.ncbi.nlm.nih.gov/40721282/</t>
        </is>
      </c>
      <c r="U144" s="116" t="inlineStr">
        <is>
          <t>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t>
        </is>
      </c>
      <c r="V144" s="116" t="inlineStr">
        <is>
          <t>Revision asistida por IA (un revisor; requiere verificacion independiente)</t>
        </is>
      </c>
      <c r="W144" s="142" t="n">
        <v>46269</v>
      </c>
    </row>
    <row r="145">
      <c r="A145" s="107" t="n">
        <v>342</v>
      </c>
      <c r="B145" s="108" t="inlineStr">
        <is>
          <t>10.1016/j.heares.2026.109654</t>
        </is>
      </c>
      <c r="C145" s="116" t="inlineStr">
        <is>
          <t>Auditory brainstem response abnormalities in autism spectrum disorder: A deep learning approach to characterize time-frequency signatures</t>
        </is>
      </c>
      <c r="D145" s="116" t="inlineStr">
        <is>
          <t>Include</t>
        </is>
      </c>
      <c r="E145" s="116" t="n"/>
      <c r="F145" s="116" t="inlineStr">
        <is>
          <t>Physiological signals (auditory brainstem response, ABR)</t>
        </is>
      </c>
      <c r="G145" s="116" t="inlineStr">
        <is>
          <t>Hybrid</t>
        </is>
      </c>
      <c r="H145" s="116" t="inlineStr">
        <is>
          <t>TF-TBN: Transformer-enhanced 1D-CNN + Vision Transformer time-frequency fusion</t>
        </is>
      </c>
      <c r="I145" s="116" t="inlineStr">
        <is>
          <t>ASD classification and ABR signature characterization</t>
        </is>
      </c>
      <c r="J145" s="116" t="inlineStr">
        <is>
          <t>Screening</t>
        </is>
      </c>
      <c r="K145" s="116" t="inlineStr">
        <is>
          <t>Research only</t>
        </is>
      </c>
      <c r="L145" s="116" t="inlineStr">
        <is>
          <t>Experimental ABR early-screening classifier with model-interpretability analysis</t>
        </is>
      </c>
      <c r="M145" s="116" t="n">
        <v>0</v>
      </c>
      <c r="N145" s="116" t="n">
        <v>0</v>
      </c>
      <c r="O145" s="116" t="n">
        <v>0</v>
      </c>
      <c r="P145" s="116" t="n">
        <v>0</v>
      </c>
      <c r="Q145" s="116" t="n">
        <v>1</v>
      </c>
      <c r="R145" s="116" t="n">
        <v>0</v>
      </c>
      <c r="S145" s="116" t="n">
        <v>0</v>
      </c>
      <c r="T145" s="116" t="inlineStr">
        <is>
          <t>https://www.sciencedirect.com/science/article/pii/S0378595526001309</t>
        </is>
      </c>
      <c r="U145" s="116" t="inlineStr">
        <is>
          <t>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t>
        </is>
      </c>
      <c r="V145" s="116" t="inlineStr">
        <is>
          <t>Revision asistida por IA (un revisor; requiere verificacion independiente)</t>
        </is>
      </c>
      <c r="W145" s="142" t="n">
        <v>46269</v>
      </c>
    </row>
    <row r="146">
      <c r="A146" s="107" t="n">
        <v>343</v>
      </c>
      <c r="B146" s="108" t="inlineStr">
        <is>
          <t>10.1016/j.aej.2026.04.002</t>
        </is>
      </c>
      <c r="C146" s="116" t="inlineStr">
        <is>
          <t>An explainable machine unlearning algorithm framework for early detection of autism spectrum disorder and brain disabilities in newborns</t>
        </is>
      </c>
      <c r="D146" s="116" t="inlineStr">
        <is>
          <t>Include</t>
        </is>
      </c>
      <c r="E146" s="116" t="n"/>
      <c r="F146" s="116" t="inlineStr">
        <is>
          <t>Multimodal (screening instruments + MRI + EEG benchmarks)</t>
        </is>
      </c>
      <c r="G146" s="116" t="inlineStr">
        <is>
          <t>Deep Learning</t>
        </is>
      </c>
      <c r="H146" s="116" t="inlineStr">
        <is>
          <t>MUXAI-ASDBD (CNN + machine unlearning + partitioning XAI)</t>
        </is>
      </c>
      <c r="I146" s="116" t="inlineStr">
        <is>
          <t>Early ASD/brain-disability detection</t>
        </is>
      </c>
      <c r="J146" s="116" t="inlineStr">
        <is>
          <t>Screening</t>
        </is>
      </c>
      <c r="K146" s="116" t="inlineStr">
        <is>
          <t>Proposed only</t>
        </is>
      </c>
      <c r="L146" s="116" t="inlineStr">
        <is>
          <t>Proposed early-screening framework evaluated on public benchmark datasets</t>
        </is>
      </c>
      <c r="M146" s="116" t="n">
        <v>0</v>
      </c>
      <c r="N146" s="116" t="n">
        <v>0</v>
      </c>
      <c r="O146" s="116" t="n">
        <v>0</v>
      </c>
      <c r="P146" s="116" t="n">
        <v>0</v>
      </c>
      <c r="Q146" s="116" t="n">
        <v>1</v>
      </c>
      <c r="R146" s="116" t="n">
        <v>0</v>
      </c>
      <c r="S146" s="116" t="n">
        <v>1</v>
      </c>
      <c r="T146" s="116" t="inlineStr">
        <is>
          <t>https://www.sciencedirect.com/science/article/pii/S1110016826002115</t>
        </is>
      </c>
      <c r="U146" s="116" t="inlineStr">
        <is>
          <t>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t>
        </is>
      </c>
      <c r="V146" s="116" t="inlineStr">
        <is>
          <t>Revision asistida por IA (un revisor; requiere verificacion independiente)</t>
        </is>
      </c>
      <c r="W146" s="142" t="n">
        <v>46269</v>
      </c>
    </row>
    <row r="147">
      <c r="A147" s="107" t="n">
        <v>347</v>
      </c>
      <c r="B147" s="108" t="inlineStr">
        <is>
          <t>10.1007/s11604-025-01832-3</t>
        </is>
      </c>
      <c r="C147" s="116" t="inlineStr">
        <is>
          <t>Vision transformer and complex network analysis for autism spectrum disorder classification in T1 structural MRI</t>
        </is>
      </c>
      <c r="D147" s="116" t="inlineStr">
        <is>
          <t>Include</t>
        </is>
      </c>
      <c r="E147" s="116" t="n"/>
      <c r="F147" s="116" t="inlineStr">
        <is>
          <t>Neuroimaging (T1 structural MRI; ABIDE)</t>
        </is>
      </c>
      <c r="G147" s="116" t="inlineStr">
        <is>
          <t>Hybrid</t>
        </is>
      </c>
      <c r="H147" s="116" t="inlineStr">
        <is>
          <t>Federated CNA(KNN)-ViT(NN)</t>
        </is>
      </c>
      <c r="I147" s="116" t="inlineStr">
        <is>
          <t>ASD classification from T1 structural MRI</t>
        </is>
      </c>
      <c r="J147" s="116" t="inlineStr">
        <is>
          <t>Diagnosis</t>
        </is>
      </c>
      <c r="K147" s="116" t="inlineStr">
        <is>
          <t>Research only</t>
        </is>
      </c>
      <c r="L147" s="116" t="inlineStr">
        <is>
          <t>Retrospective ABIDE structural-MRI diagnostic classifier</t>
        </is>
      </c>
      <c r="M147" s="116" t="n">
        <v>0</v>
      </c>
      <c r="N147" s="116" t="n">
        <v>1</v>
      </c>
      <c r="O147" s="116" t="n">
        <v>0</v>
      </c>
      <c r="P147" s="116" t="n">
        <v>0</v>
      </c>
      <c r="Q147" s="116" t="n">
        <v>0</v>
      </c>
      <c r="R147" s="116" t="n">
        <v>0</v>
      </c>
      <c r="S147" s="116" t="n">
        <v>0</v>
      </c>
      <c r="T147" s="116" t="inlineStr">
        <is>
          <t>https://pubmed.ncbi.nlm.nih.gov/40663220/</t>
        </is>
      </c>
      <c r="U147" s="116" t="inlineStr">
        <is>
          <t>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t>
        </is>
      </c>
      <c r="V147" s="116" t="inlineStr">
        <is>
          <t>Revision asistida por IA (un revisor; requiere verificacion independiente)</t>
        </is>
      </c>
      <c r="W147" s="142" t="n">
        <v>46269</v>
      </c>
    </row>
    <row r="148">
      <c r="A148" s="107" t="n">
        <v>349</v>
      </c>
      <c r="B148" s="108" t="inlineStr">
        <is>
          <t>10.1016/j.pscychresns.2026.112270</t>
        </is>
      </c>
      <c r="C148" s="116" t="inlineStr">
        <is>
          <t>Dominant cross-frequency analysis-based early diagnosis of Autism Spectrum Disorder in pediatrics using FRHIS and DSTCNN</t>
        </is>
      </c>
      <c r="D148" s="116" t="inlineStr">
        <is>
          <t>Include</t>
        </is>
      </c>
      <c r="E148" s="116" t="n"/>
      <c r="F148" s="116" t="inlineStr">
        <is>
          <t>Physiological signals (EEG)</t>
        </is>
      </c>
      <c r="G148" s="116" t="inlineStr">
        <is>
          <t>Hybrid</t>
        </is>
      </c>
      <c r="H148" s="116" t="inlineStr">
        <is>
          <t>FRHIS + CRBM feature selection + DSTCNN</t>
        </is>
      </c>
      <c r="I148" s="116" t="inlineStr">
        <is>
          <t>Early ASD diagnosis/classification from EEG</t>
        </is>
      </c>
      <c r="J148" s="116" t="inlineStr">
        <is>
          <t>Diagnosis</t>
        </is>
      </c>
      <c r="K148" s="116" t="inlineStr">
        <is>
          <t>Research only</t>
        </is>
      </c>
      <c r="L148" s="116" t="inlineStr">
        <is>
          <t>Experimental pediatric EEG diagnostic classifier</t>
        </is>
      </c>
      <c r="M148" s="116" t="n">
        <v>0</v>
      </c>
      <c r="N148" s="116" t="n">
        <v>0</v>
      </c>
      <c r="O148" s="116" t="n">
        <v>0</v>
      </c>
      <c r="P148" s="116" t="n">
        <v>0</v>
      </c>
      <c r="Q148" s="116" t="n">
        <v>0</v>
      </c>
      <c r="R148" s="116" t="n">
        <v>0</v>
      </c>
      <c r="S148" s="116" t="n">
        <v>0</v>
      </c>
      <c r="T148" s="116" t="inlineStr">
        <is>
          <t>https://www.sciencedirect.com/science/article/pii/S0925492726001356</t>
        </is>
      </c>
      <c r="U148" s="116" t="inlineStr">
        <is>
          <t>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t>
        </is>
      </c>
      <c r="V148" s="116" t="inlineStr">
        <is>
          <t>Revision asistida por IA (un revisor; requiere verificacion independiente)</t>
        </is>
      </c>
      <c r="W148" s="142" t="n">
        <v>46269</v>
      </c>
    </row>
    <row r="149">
      <c r="A149" s="107" t="n">
        <v>354</v>
      </c>
      <c r="B149" s="108" t="inlineStr">
        <is>
          <t>10.1016/j.asoc.2026.115959</t>
        </is>
      </c>
      <c r="C149" s="116" t="inlineStr">
        <is>
          <t>Contrastive diffusion adaptation network with rs-fMRI for domain adaptation classification of autism spectrum disorder</t>
        </is>
      </c>
      <c r="D149" s="116" t="inlineStr">
        <is>
          <t>Include</t>
        </is>
      </c>
      <c r="E149" s="116" t="n"/>
      <c r="F149" s="116" t="inlineStr">
        <is>
          <t>Neuroimaging (rs-fMRI; ABIDE multisite)</t>
        </is>
      </c>
      <c r="G149" s="116" t="inlineStr">
        <is>
          <t>Hybrid</t>
        </is>
      </c>
      <c r="H149" s="116" t="inlineStr">
        <is>
          <t>CoNA-Net: Contrastive Variational Graph Transformer + GraphDDPMAugmentor + BrainNode-Attention GNN</t>
        </is>
      </c>
      <c r="I149" s="116" t="inlineStr">
        <is>
          <t>Cross-site ASD classification/domain adaptation</t>
        </is>
      </c>
      <c r="J149" s="116" t="inlineStr">
        <is>
          <t>Diagnosis</t>
        </is>
      </c>
      <c r="K149" s="116" t="inlineStr">
        <is>
          <t>Research only</t>
        </is>
      </c>
      <c r="L149" s="116" t="inlineStr">
        <is>
          <t>Retrospective cross-site rs-fMRI domain-adaptation classifier</t>
        </is>
      </c>
      <c r="M149" s="116" t="n">
        <v>0</v>
      </c>
      <c r="N149" s="116" t="n">
        <v>1</v>
      </c>
      <c r="O149" s="116" t="n">
        <v>1</v>
      </c>
      <c r="P149" s="116" t="n">
        <v>0</v>
      </c>
      <c r="Q149" s="116" t="n">
        <v>1</v>
      </c>
      <c r="R149" s="116" t="n">
        <v>0</v>
      </c>
      <c r="S149" s="116" t="n">
        <v>0</v>
      </c>
      <c r="T149" s="116" t="inlineStr">
        <is>
          <t>https://www.sciencedirect.com/science/article/pii/S1568494626014079</t>
        </is>
      </c>
      <c r="U149" s="116" t="inlineStr">
        <is>
          <t>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t>
        </is>
      </c>
      <c r="V149" s="116" t="inlineStr">
        <is>
          <t>Revision asistida por IA (un revisor; requiere verificacion independiente)</t>
        </is>
      </c>
      <c r="W149" s="142" t="n">
        <v>46269</v>
      </c>
    </row>
    <row r="150">
      <c r="A150" s="107" t="n">
        <v>355</v>
      </c>
      <c r="B150" s="108" t="inlineStr">
        <is>
          <t>10.1016/j.array.2026.100936</t>
        </is>
      </c>
      <c r="C150" s="116" t="inlineStr">
        <is>
          <t>Hybrid HOG–ResNet50V2 framework for early autism spectrum disorder detection from facial images</t>
        </is>
      </c>
      <c r="D150" s="116" t="inlineStr">
        <is>
          <t>Include</t>
        </is>
      </c>
      <c r="E150" s="116" t="n"/>
      <c r="F150" s="116" t="inlineStr">
        <is>
          <t>Facial images</t>
        </is>
      </c>
      <c r="G150" s="116" t="inlineStr">
        <is>
          <t>Hybrid</t>
        </is>
      </c>
      <c r="H150" s="116" t="inlineStr">
        <is>
          <t>HOG + ResNet50V2 transfer learning</t>
        </is>
      </c>
      <c r="I150" s="116" t="inlineStr">
        <is>
          <t>Facial-image ASD screening/classification</t>
        </is>
      </c>
      <c r="J150" s="116" t="inlineStr">
        <is>
          <t>Screening</t>
        </is>
      </c>
      <c r="K150" s="116" t="inlineStr">
        <is>
          <t>Proposed only</t>
        </is>
      </c>
      <c r="L150" s="116" t="inlineStr">
        <is>
          <t>Proposed facial-image screening classifier</t>
        </is>
      </c>
      <c r="M150" s="116" t="n">
        <v>0</v>
      </c>
      <c r="N150" s="116" t="n">
        <v>0</v>
      </c>
      <c r="O150" s="116" t="n">
        <v>0</v>
      </c>
      <c r="P150" s="116" t="n">
        <v>0</v>
      </c>
      <c r="Q150" s="116" t="n">
        <v>0</v>
      </c>
      <c r="R150" s="116" t="n">
        <v>0</v>
      </c>
      <c r="S150" s="116" t="n">
        <v>0</v>
      </c>
      <c r="T150" s="116" t="inlineStr">
        <is>
          <t>https://www.sciencedirect.com/science/article/pii/S2590005626002596</t>
        </is>
      </c>
      <c r="U150" s="116" t="inlineStr">
        <is>
          <t>The study combines HOG descriptors with ResNet50V2 transfer learning for ASD classification from facial images. The accessible material does not establish independent external validation, prospective deployment, cross-site robustness, or an explicit XAI method.</t>
        </is>
      </c>
      <c r="V150" s="116" t="inlineStr">
        <is>
          <t>Revision asistida por IA (un revisor; requiere verificacion independiente)</t>
        </is>
      </c>
      <c r="W150" s="142" t="n">
        <v>46269</v>
      </c>
    </row>
    <row r="151">
      <c r="A151" s="107" t="n">
        <v>364</v>
      </c>
      <c r="B151" s="108" t="inlineStr">
        <is>
          <t>10.1007/S12065-026-01162-X</t>
        </is>
      </c>
      <c r="C151" s="116" t="inlineStr">
        <is>
          <t>Smart detection of autism spectrum disorder using optimized deep learner for transforming early diagnosis and intervention</t>
        </is>
      </c>
      <c r="D151" s="116" t="inlineStr">
        <is>
          <t>Include</t>
        </is>
      </c>
      <c r="E151" s="116" t="n"/>
      <c r="F151" s="116" t="inlineStr">
        <is>
          <t>Structured ASD screening data + Text / NLP (separate datasets)</t>
        </is>
      </c>
      <c r="G151" s="116" t="inlineStr">
        <is>
          <t>Deep Learning</t>
        </is>
      </c>
      <c r="H151" s="116" t="inlineStr">
        <is>
          <t>NeD-TraF + EVA-Search</t>
        </is>
      </c>
      <c r="I151" s="116" t="inlineStr">
        <is>
          <t>ASD detection/classification</t>
        </is>
      </c>
      <c r="J151" s="116" t="inlineStr">
        <is>
          <t>Screening</t>
        </is>
      </c>
      <c r="K151" s="116" t="inlineStr">
        <is>
          <t>Proposed only</t>
        </is>
      </c>
      <c r="L151" s="116" t="inlineStr">
        <is>
          <t>Proposed early-screening classifier evaluated on separate structured and text datasets</t>
        </is>
      </c>
      <c r="M151" s="116" t="n">
        <v>0</v>
      </c>
      <c r="N151" s="116" t="n">
        <v>0</v>
      </c>
      <c r="O151" s="116" t="n">
        <v>0</v>
      </c>
      <c r="P151" s="116" t="n">
        <v>0</v>
      </c>
      <c r="Q151" s="116" t="n">
        <v>0</v>
      </c>
      <c r="R151" s="116" t="n">
        <v>0</v>
      </c>
      <c r="S151" s="116" t="n">
        <v>0</v>
      </c>
      <c r="T151" s="116" t="inlineStr">
        <is>
          <t>https://www.researchgate.net/publication/401363005_Smart_detection_of_autism_spectrum_disorder_using_optimized_deep_learner_for_transforming_early_diagnosis_and_intervention</t>
        </is>
      </c>
      <c r="U151" s="116" t="inlineStr">
        <is>
          <t>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V151" s="116" t="inlineStr">
        <is>
          <t>Revision asistida por IA (un revisor; requiere verificacion independiente)</t>
        </is>
      </c>
      <c r="W151" s="142" t="n">
        <v>46269</v>
      </c>
    </row>
    <row r="152">
      <c r="A152" s="107" t="n">
        <v>366</v>
      </c>
      <c r="B152" s="108" t="inlineStr">
        <is>
          <t>10.1016/j.ibmed.2026.100421</t>
        </is>
      </c>
      <c r="C152" s="116" t="inlineStr">
        <is>
          <t>Hybrid deep learning with cross-attention fusion for autism spectrum disorder classification from facial images</t>
        </is>
      </c>
      <c r="D152" s="116" t="inlineStr">
        <is>
          <t>Include</t>
        </is>
      </c>
      <c r="E152" s="116" t="n"/>
      <c r="F152" s="116" t="inlineStr">
        <is>
          <t>Facial images</t>
        </is>
      </c>
      <c r="G152" s="116" t="inlineStr">
        <is>
          <t>Hybrid</t>
        </is>
      </c>
      <c r="H152" s="116" t="inlineStr">
        <is>
          <t>ResNet-152-CBAM + ViT-Large bidirectional cross-attention + weighted ensemble/TTA</t>
        </is>
      </c>
      <c r="I152" s="116" t="inlineStr">
        <is>
          <t>ASD facial-image screening/classification</t>
        </is>
      </c>
      <c r="J152" s="116" t="inlineStr">
        <is>
          <t>Screening</t>
        </is>
      </c>
      <c r="K152" s="116" t="inlineStr">
        <is>
          <t>Proposed only</t>
        </is>
      </c>
      <c r="L152" s="116" t="inlineStr">
        <is>
          <t>Proposed AI-assisted facial-image screening tool</t>
        </is>
      </c>
      <c r="M152" s="116" t="n">
        <v>0</v>
      </c>
      <c r="N152" s="116" t="n">
        <v>0</v>
      </c>
      <c r="O152" s="116" t="n">
        <v>0</v>
      </c>
      <c r="P152" s="116" t="n">
        <v>0</v>
      </c>
      <c r="Q152" s="116" t="n">
        <v>1</v>
      </c>
      <c r="R152" s="116" t="n">
        <v>0</v>
      </c>
      <c r="S152" s="116" t="n">
        <v>0</v>
      </c>
      <c r="T152" s="116" t="inlineStr">
        <is>
          <t>https://www.sciencedirect.com/science/article/pii/S2666521226000797</t>
        </is>
      </c>
      <c r="U152" s="116" t="inlineStr">
        <is>
          <t>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t>
        </is>
      </c>
      <c r="V152" s="116" t="inlineStr">
        <is>
          <t>Revision asistida por IA (un revisor; requiere verificacion independiente)</t>
        </is>
      </c>
      <c r="W152" s="142" t="n">
        <v>46269</v>
      </c>
    </row>
    <row r="153">
      <c r="A153" s="107" t="n">
        <v>371</v>
      </c>
      <c r="B153" s="108" t="inlineStr">
        <is>
          <t>10.1007/978-3-032-14531-4_4</t>
        </is>
      </c>
      <c r="C153" s="116" t="inlineStr">
        <is>
          <t>A Hybrid CNN-GAT Model for MRI Screening of Autism Spectrum Disorder</t>
        </is>
      </c>
      <c r="D153" s="116" t="inlineStr">
        <is>
          <t>Include</t>
        </is>
      </c>
      <c r="E153" s="116" t="n"/>
      <c r="F153" s="116" t="inlineStr">
        <is>
          <t>Neuroimaging / MRI</t>
        </is>
      </c>
      <c r="G153" s="116" t="inlineStr">
        <is>
          <t>Deep Learning</t>
        </is>
      </c>
      <c r="H153" s="116" t="inlineStr">
        <is>
          <t>Hybrid CNN-GAT (Convolutional Neural Network + Graph Attention Network)</t>
        </is>
      </c>
      <c r="I153" s="116" t="inlineStr">
        <is>
          <t>Classification (ASD vs non-ASD)</t>
        </is>
      </c>
      <c r="J153" s="116" t="inlineStr">
        <is>
          <t>Screening</t>
        </is>
      </c>
      <c r="K153" s="116" t="inlineStr">
        <is>
          <t>Proposed only</t>
        </is>
      </c>
      <c r="L153" s="116" t="inlineStr">
        <is>
          <t>Proposed MRI-based screening/decision-support model; no clinical deployment evaluated</t>
        </is>
      </c>
      <c r="M153" s="116" t="n">
        <v>0</v>
      </c>
      <c r="N153" s="116" t="n">
        <v>0</v>
      </c>
      <c r="O153" s="116" t="n">
        <v>0</v>
      </c>
      <c r="P153" s="116" t="n">
        <v>0</v>
      </c>
      <c r="Q153" s="116" t="n">
        <v>1</v>
      </c>
      <c r="R153" s="116" t="n">
        <v>0</v>
      </c>
      <c r="S153" s="116" t="n">
        <v>0</v>
      </c>
      <c r="T153" s="116" t="inlineStr">
        <is>
          <t>https://link.springer.com/chapter/10.1007/978-3-032-14531-4_4</t>
        </is>
      </c>
      <c r="U153" s="116" t="inlineStr">
        <is>
          <t>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t>
        </is>
      </c>
      <c r="V153" s="116" t="inlineStr">
        <is>
          <t>Revisión asistida por IA (un revisor; requiere verificación independiente)</t>
        </is>
      </c>
      <c r="W153" s="142" t="n">
        <v>46272</v>
      </c>
    </row>
    <row r="154">
      <c r="A154" s="107" t="n">
        <v>373</v>
      </c>
      <c r="B154" s="108" t="inlineStr">
        <is>
          <t>10.1016/j.bspc.2026.110970</t>
        </is>
      </c>
      <c r="C154" s="116" t="inlineStr">
        <is>
          <t>Multi-feature fusion transformer network for Autism spectrum disorder detection via facial images</t>
        </is>
      </c>
      <c r="D154" s="116" t="inlineStr">
        <is>
          <t>Include</t>
        </is>
      </c>
      <c r="E154" s="116" t="n"/>
      <c r="F154" s="116" t="inlineStr">
        <is>
          <t>Facial images with derived landmark geometry</t>
        </is>
      </c>
      <c r="G154" s="116" t="inlineStr">
        <is>
          <t>Deep Learning</t>
        </is>
      </c>
      <c r="H154" s="116" t="inlineStr">
        <is>
          <t>MACFUT (Multi-Aspect Cross-Fusion Transformer)</t>
        </is>
      </c>
      <c r="I154" s="116" t="inlineStr">
        <is>
          <t>Early ASD facial screening</t>
        </is>
      </c>
      <c r="J154" s="116" t="inlineStr">
        <is>
          <t>Screening</t>
        </is>
      </c>
      <c r="K154" s="116" t="inlineStr">
        <is>
          <t>Proposed only</t>
        </is>
      </c>
      <c r="L154" s="116" t="inlineStr">
        <is>
          <t>Proposed interpretable facial-image screening tool</t>
        </is>
      </c>
      <c r="M154" s="116" t="n">
        <v>1</v>
      </c>
      <c r="N154" s="116" t="n">
        <v>0</v>
      </c>
      <c r="O154" s="116" t="n">
        <v>1</v>
      </c>
      <c r="P154" s="116" t="n">
        <v>0</v>
      </c>
      <c r="Q154" s="116" t="n">
        <v>1</v>
      </c>
      <c r="R154" s="116" t="n">
        <v>0</v>
      </c>
      <c r="S154" s="116" t="n">
        <v>0</v>
      </c>
      <c r="T154" s="116" t="inlineStr">
        <is>
          <t>https://www.sciencedirect.com/science/article/pii/S1746809426015247</t>
        </is>
      </c>
      <c r="U154" s="116" t="inlineStr">
        <is>
          <t>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t>
        </is>
      </c>
      <c r="V154" s="116" t="inlineStr">
        <is>
          <t>Revision asistida por IA (un revisor; requiere verificacion independiente)</t>
        </is>
      </c>
      <c r="W154" s="142" t="n">
        <v>46269</v>
      </c>
    </row>
    <row r="155">
      <c r="A155" s="107" t="n">
        <v>383</v>
      </c>
      <c r="B155" s="108" t="inlineStr">
        <is>
          <t>10.1038/s41380-025-03157-z</t>
        </is>
      </c>
      <c r="C155" s="116" t="inlineStr">
        <is>
          <t>Longitudinal multi-omics analysis of umbilical cord blood and childhood serum in Autism</t>
        </is>
      </c>
      <c r="D155" s="116" t="inlineStr">
        <is>
          <t>Include</t>
        </is>
      </c>
      <c r="E155" s="116" t="n"/>
      <c r="F155" s="116" t="inlineStr">
        <is>
          <t>Multimodal biological/omics (cord-blood proteomics + metabolomics; childhood serum follow-up)</t>
        </is>
      </c>
      <c r="G155" s="116" t="inlineStr">
        <is>
          <t>Machine Learning</t>
        </is>
      </c>
      <c r="H155" s="116" t="inlineStr">
        <is>
          <t>Machine-learning prediction models on proteomic and metabolomic signatures (specific family not stated in accessible text)</t>
        </is>
      </c>
      <c r="I155" s="116" t="inlineStr">
        <is>
          <t>Prognostic biomarker discovery / future ASD prediction</t>
        </is>
      </c>
      <c r="J155" s="116" t="inlineStr">
        <is>
          <t>Prognosis</t>
        </is>
      </c>
      <c r="K155" s="116" t="inlineStr">
        <is>
          <t>Research only</t>
        </is>
      </c>
      <c r="L155" s="116" t="inlineStr">
        <is>
          <t>Longitudinal prognostic biomarker research; not a deployed clinical risk tool</t>
        </is>
      </c>
      <c r="M155" s="116" t="n">
        <v>0</v>
      </c>
      <c r="N155" s="116" t="n">
        <v>0</v>
      </c>
      <c r="O155" s="116" t="n">
        <v>0</v>
      </c>
      <c r="P155" s="116" t="n">
        <v>1</v>
      </c>
      <c r="Q155" s="116" t="n">
        <v>0</v>
      </c>
      <c r="R155" s="116" t="n">
        <v>1</v>
      </c>
      <c r="S155" s="116" t="n">
        <v>1</v>
      </c>
      <c r="T155" s="116" t="inlineStr">
        <is>
          <t>https://www.nature.com/articles/s41380-025-03157-z</t>
        </is>
      </c>
      <c r="U155" s="116" t="inlineStr">
        <is>
          <t>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V155" s="116" t="inlineStr">
        <is>
          <t>Revision asistida por IA (un revisor; requiere verificacion independiente)</t>
        </is>
      </c>
      <c r="W155" s="142" t="n">
        <v>46269</v>
      </c>
    </row>
    <row r="156">
      <c r="A156" s="107" t="n">
        <v>386</v>
      </c>
      <c r="B156" s="108" t="inlineStr">
        <is>
          <t>10.1007/S11571-024-10202-0</t>
        </is>
      </c>
      <c r="C156" s="116" t="inlineStr">
        <is>
          <t>3T dilated inception network for enhanced autism spectrum disorder diagnosis using resting-state fMRI data</t>
        </is>
      </c>
      <c r="D156" s="116" t="inlineStr">
        <is>
          <t>Include</t>
        </is>
      </c>
      <c r="E156" s="116" t="n"/>
      <c r="F156" s="116" t="inlineStr">
        <is>
          <t>Neuroimaging (rs-fMRI)</t>
        </is>
      </c>
      <c r="G156" s="116" t="inlineStr">
        <is>
          <t>Deep Learning</t>
        </is>
      </c>
      <c r="H156" s="116" t="inlineStr">
        <is>
          <t>3T-DINet (3T dilated inception + ResNet + Crossover-based Black Widow Optimization)</t>
        </is>
      </c>
      <c r="I156" s="116" t="inlineStr">
        <is>
          <t>ASD diagnosis/classification from rs-fMRI</t>
        </is>
      </c>
      <c r="J156" s="116" t="inlineStr">
        <is>
          <t>Diagnosis</t>
        </is>
      </c>
      <c r="K156" s="116" t="inlineStr">
        <is>
          <t>Research only</t>
        </is>
      </c>
      <c r="L156" s="116" t="inlineStr">
        <is>
          <t>Experimental rs-fMRI diagnostic classifier</t>
        </is>
      </c>
      <c r="M156" s="116" t="n">
        <v>0</v>
      </c>
      <c r="N156" s="116" t="n">
        <v>1</v>
      </c>
      <c r="O156" s="116" t="n">
        <v>0</v>
      </c>
      <c r="P156" s="116" t="n">
        <v>0</v>
      </c>
      <c r="Q156" s="116" t="n">
        <v>0</v>
      </c>
      <c r="R156" s="116" t="n">
        <v>0</v>
      </c>
      <c r="S156" s="116" t="n">
        <v>0</v>
      </c>
      <c r="T156" s="116" t="inlineStr">
        <is>
          <t>https://pmc.ncbi.nlm.nih.gov/articles/PMC11729590/</t>
        </is>
      </c>
      <c r="U156" s="116" t="inlineStr">
        <is>
          <t>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t>
        </is>
      </c>
      <c r="V156" s="116" t="inlineStr">
        <is>
          <t>Revision asistida por IA (un revisor; requiere verificacion independiente)</t>
        </is>
      </c>
      <c r="W156" s="142" t="n">
        <v>46269</v>
      </c>
    </row>
    <row r="157">
      <c r="A157" s="107" t="n">
        <v>387</v>
      </c>
      <c r="B157" s="108" t="inlineStr">
        <is>
          <t>10.1007/s00787-025-02775-w</t>
        </is>
      </c>
      <c r="C157" s="116" t="inlineStr">
        <is>
          <t>Predicting pragmatic language abilities from brain structural MRI in preschool children with ASD by NBS-Predict</t>
        </is>
      </c>
      <c r="D157" s="116" t="inlineStr">
        <is>
          <t>Include</t>
        </is>
      </c>
      <c r="E157" s="116" t="n"/>
      <c r="F157" s="116" t="inlineStr">
        <is>
          <t>Neuroimaging (DTI structural connectome)</t>
        </is>
      </c>
      <c r="G157" s="116" t="inlineStr">
        <is>
          <t>Machine Learning</t>
        </is>
      </c>
      <c r="H157" s="116" t="inlineStr">
        <is>
          <t>NBS-Predict with linear discriminant analysis</t>
        </is>
      </c>
      <c r="I157" s="116" t="inlineStr">
        <is>
          <t>ASD/TD classification and pragmatic-language score prediction</t>
        </is>
      </c>
      <c r="J157" s="116" t="inlineStr">
        <is>
          <t>Diagnosis</t>
        </is>
      </c>
      <c r="K157" s="116" t="inlineStr">
        <is>
          <t>Research only</t>
        </is>
      </c>
      <c r="L157" s="116" t="inlineStr">
        <is>
          <t>Research structural-connectome classifier; also predicts pragmatic-language phenotype</t>
        </is>
      </c>
      <c r="M157" s="116" t="n">
        <v>0</v>
      </c>
      <c r="N157" s="116" t="n">
        <v>0</v>
      </c>
      <c r="O157" s="116" t="n">
        <v>0</v>
      </c>
      <c r="P157" s="116" t="n">
        <v>0</v>
      </c>
      <c r="Q157" s="116" t="n">
        <v>0</v>
      </c>
      <c r="R157" s="116" t="n">
        <v>1</v>
      </c>
      <c r="S157" s="116" t="n">
        <v>0</v>
      </c>
      <c r="T157" s="116" t="inlineStr">
        <is>
          <t>https://pubmed.ncbi.nlm.nih.gov/40495017/</t>
        </is>
      </c>
      <c r="U157" s="116" t="inlineStr">
        <is>
          <t>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t>
        </is>
      </c>
      <c r="V157" s="116" t="inlineStr">
        <is>
          <t>Revision asistida por IA (un revisor; requiere verificacion independiente)</t>
        </is>
      </c>
      <c r="W157" s="142" t="n">
        <v>46269</v>
      </c>
    </row>
    <row r="158">
      <c r="A158" s="107" t="n">
        <v>391</v>
      </c>
      <c r="B158" s="108" t="inlineStr">
        <is>
          <t>10.1007/s10495-025-02201-1</t>
        </is>
      </c>
      <c r="C158" s="116" t="inlineStr">
        <is>
          <t>Cell death-associated genes as novel diagnostic biomarkers for autism spectrum disorder</t>
        </is>
      </c>
      <c r="D158" s="116" t="inlineStr">
        <is>
          <t>Include</t>
        </is>
      </c>
      <c r="E158" s="116" t="n"/>
      <c r="F158" s="116" t="inlineStr">
        <is>
          <t>Biological/omics (peripheral blood gene expression)</t>
        </is>
      </c>
      <c r="G158" s="116" t="inlineStr">
        <is>
          <t>Machine Learning</t>
        </is>
      </c>
      <c r="H158" s="116" t="inlineStr">
        <is>
          <t>K-nearest neighbors (KNN) + WGCNA-derived six-gene panel</t>
        </is>
      </c>
      <c r="I158" s="116" t="inlineStr">
        <is>
          <t>Diagnostic biomarker / ASD classification</t>
        </is>
      </c>
      <c r="J158" s="116" t="inlineStr">
        <is>
          <t>Diagnosis</t>
        </is>
      </c>
      <c r="K158" s="116" t="inlineStr">
        <is>
          <t>Research only</t>
        </is>
      </c>
      <c r="L158" s="116" t="inlineStr">
        <is>
          <t>Research blood-biomarker diagnostic model</t>
        </is>
      </c>
      <c r="M158" s="116" t="n">
        <v>1</v>
      </c>
      <c r="N158" s="116" t="n">
        <v>0</v>
      </c>
      <c r="O158" s="116" t="n">
        <v>0</v>
      </c>
      <c r="P158" s="116" t="n">
        <v>0</v>
      </c>
      <c r="Q158" s="116" t="n">
        <v>0</v>
      </c>
      <c r="R158" s="116" t="n">
        <v>1</v>
      </c>
      <c r="S158" s="116" t="n">
        <v>0</v>
      </c>
      <c r="T158" s="116" t="inlineStr">
        <is>
          <t>https://pubmed.ncbi.nlm.nih.gov/41518421/</t>
        </is>
      </c>
      <c r="U158" s="116" t="inlineStr">
        <is>
          <t>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t>
        </is>
      </c>
      <c r="V158" s="116" t="inlineStr">
        <is>
          <t>Revision asistida por IA (un revisor; requiere verificacion independiente)</t>
        </is>
      </c>
      <c r="W158" s="142" t="n">
        <v>46269</v>
      </c>
    </row>
    <row r="159">
      <c r="A159" s="107" t="n">
        <v>393</v>
      </c>
      <c r="B159" s="108" t="inlineStr">
        <is>
          <t>10.1007/S42454-025-00087-7</t>
        </is>
      </c>
      <c r="C159" s="116" t="inlineStr">
        <is>
          <t>Integrating explainable AI with machine learning for reliable autism spectrum disorder diagnosis</t>
        </is>
      </c>
      <c r="D159" s="116" t="inlineStr">
        <is>
          <t>Include</t>
        </is>
      </c>
      <c r="E159" s="116" t="n"/>
      <c r="F159" s="116" t="inlineStr">
        <is>
          <t>Structured behavioral/demographic ASD screening data</t>
        </is>
      </c>
      <c r="G159" s="116" t="inlineStr">
        <is>
          <t>Machine Learning</t>
        </is>
      </c>
      <c r="H159" s="116" t="inlineStr">
        <is>
          <t>XGBoost (best-performing) with LIME and SHAP</t>
        </is>
      </c>
      <c r="I159" s="116" t="inlineStr">
        <is>
          <t>ASD screening/classification</t>
        </is>
      </c>
      <c r="J159" s="116" t="inlineStr">
        <is>
          <t>Screening</t>
        </is>
      </c>
      <c r="K159" s="116" t="inlineStr">
        <is>
          <t>Proposed only</t>
        </is>
      </c>
      <c r="L159" s="116" t="inlineStr">
        <is>
          <t>Proposed explainable structured-data screening classifier</t>
        </is>
      </c>
      <c r="M159" s="116" t="n">
        <v>0</v>
      </c>
      <c r="N159" s="116" t="n">
        <v>0</v>
      </c>
      <c r="O159" s="116" t="n">
        <v>0</v>
      </c>
      <c r="P159" s="116" t="n">
        <v>0</v>
      </c>
      <c r="Q159" s="116" t="n">
        <v>1</v>
      </c>
      <c r="R159" s="116" t="n">
        <v>0</v>
      </c>
      <c r="S159" s="116" t="n">
        <v>0</v>
      </c>
      <c r="T159" s="116" t="inlineStr">
        <is>
          <t>https://www.researchgate.net/publication/397578770_Integrating_explainable_AI_with_machine_learning_for_reliable_autism_spectrum_disorder_diagnosis</t>
        </is>
      </c>
      <c r="U159" s="116" t="inlineStr">
        <is>
          <t>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t>
        </is>
      </c>
      <c r="V159" s="116" t="inlineStr">
        <is>
          <t>Revision asistida por IA (un revisor; requiere verificacion independiente)</t>
        </is>
      </c>
      <c r="W159" s="142" t="n">
        <v>46269</v>
      </c>
    </row>
    <row r="160">
      <c r="A160" s="107" t="n">
        <v>398</v>
      </c>
      <c r="B160" s="108" t="inlineStr">
        <is>
          <t>10.1007/S40846-026-01044-8</t>
        </is>
      </c>
      <c r="C160" s="116" t="inlineStr">
        <is>
          <t>Diagnostic Classification of Autism Spectrum Disorder Using SD Maps of fMRI Data and Machine Learning</t>
        </is>
      </c>
      <c r="D160" s="116" t="inlineStr">
        <is>
          <t>Include</t>
        </is>
      </c>
      <c r="E160" s="116" t="n"/>
      <c r="F160" s="116" t="inlineStr">
        <is>
          <t>Neuroimaging (rs-fMRI; ABIDE-I/II)</t>
        </is>
      </c>
      <c r="G160" s="116" t="inlineStr">
        <is>
          <t>Machine Learning</t>
        </is>
      </c>
      <c r="H160" s="116" t="inlineStr">
        <is>
          <t>Logistic regression (best), with ridge/gradient boosting/XGBoost comparison</t>
        </is>
      </c>
      <c r="I160" s="116" t="inlineStr">
        <is>
          <t>ASD diagnostic classification</t>
        </is>
      </c>
      <c r="J160" s="116" t="inlineStr">
        <is>
          <t>Diagnosis</t>
        </is>
      </c>
      <c r="K160" s="116" t="inlineStr">
        <is>
          <t>Research only</t>
        </is>
      </c>
      <c r="L160" s="116" t="inlineStr">
        <is>
          <t>Retrospective ABIDE rs-fMRI diagnostic classifier</t>
        </is>
      </c>
      <c r="M160" s="116" t="n">
        <v>0</v>
      </c>
      <c r="N160" s="116" t="n">
        <v>1</v>
      </c>
      <c r="O160" s="116" t="n">
        <v>0</v>
      </c>
      <c r="P160" s="116" t="n">
        <v>0</v>
      </c>
      <c r="Q160" s="116" t="n">
        <v>0</v>
      </c>
      <c r="R160" s="116" t="n">
        <v>1</v>
      </c>
      <c r="S160" s="116" t="n">
        <v>0</v>
      </c>
      <c r="T160" s="116" t="inlineStr">
        <is>
          <t>https://pure.cardiffmet.ac.uk/en/publications/diagnostic-classification-of-autism-spectrum-disorder-using-sd-ma/</t>
        </is>
      </c>
      <c r="U160" s="116" t="inlineStr">
        <is>
          <t>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t>
        </is>
      </c>
      <c r="V160" s="116" t="inlineStr">
        <is>
          <t>Revision asistida por IA (un revisor; requiere verificacion independiente)</t>
        </is>
      </c>
      <c r="W160" s="142" t="n">
        <v>46269</v>
      </c>
    </row>
    <row r="161">
      <c r="A161" s="107" t="n">
        <v>5</v>
      </c>
      <c r="B161" s="108" t="inlineStr">
        <is>
          <t>10.1016/j.health.2024.100379</t>
        </is>
      </c>
      <c r="C161" s="116" t="inlineStr">
        <is>
          <t>An exploration of machine learning approaches for early Autism Spectrum Disorder detection</t>
        </is>
      </c>
      <c r="D161" s="116" t="inlineStr">
        <is>
          <t>Include</t>
        </is>
      </c>
      <c r="E161" s="116" t="n"/>
      <c r="F161" s="116" t="inlineStr">
        <is>
          <t>Structured behavioral/questionnaire ASD screening data (child and toddler datasets)</t>
        </is>
      </c>
      <c r="G161" s="116" t="inlineStr">
        <is>
          <t>Machine Learning</t>
        </is>
      </c>
      <c r="H161" s="116" t="inlineStr">
        <is>
          <t>Support Vector Classifier (best-performing; compared with LR/KNN/DT/RF)</t>
        </is>
      </c>
      <c r="I161" s="116" t="inlineStr">
        <is>
          <t>ASD identification / early detection across child and toddler datasets</t>
        </is>
      </c>
      <c r="J161" s="116" t="inlineStr">
        <is>
          <t>Screening</t>
        </is>
      </c>
      <c r="K161" s="116" t="inlineStr">
        <is>
          <t>Proposed only</t>
        </is>
      </c>
      <c r="L161" s="116" t="inlineStr">
        <is>
          <t>Proposed early-screening classifier evaluated across public/real-world child datasets</t>
        </is>
      </c>
      <c r="M161" s="116" t="n">
        <v>0</v>
      </c>
      <c r="N161" s="116" t="n">
        <v>1</v>
      </c>
      <c r="O161" s="116" t="n">
        <v>0</v>
      </c>
      <c r="P161" s="116" t="n">
        <v>0</v>
      </c>
      <c r="Q161" s="116" t="n">
        <v>0</v>
      </c>
      <c r="R161" s="116" t="n">
        <v>0</v>
      </c>
      <c r="S161" s="116" t="n">
        <v>0</v>
      </c>
      <c r="T161" s="116" t="inlineStr">
        <is>
          <t>https://www.sciencedirect.com/science/article/pii/S2772442524000819</t>
        </is>
      </c>
      <c r="U161" s="116" t="inlineStr">
        <is>
          <t>Compares LR, SVC, KNN, decision tree and random forest on toddler and child ASD datasets; SVC is reported as the strongest model, with near-perfect/100% performance on some datasets. Very high benchmark performance raises overfitting/data-leakage concerns; no fixed independent external clinical cohort or site-held-out evaluation was established from the accessible evidence.</t>
        </is>
      </c>
      <c r="V161" s="116" t="inlineStr">
        <is>
          <t>Revisión asistida por IA (un revisor; requiere verificación independiente)</t>
        </is>
      </c>
      <c r="W161" s="142" t="n">
        <v>46269</v>
      </c>
    </row>
    <row r="162">
      <c r="A162" s="107" t="n">
        <v>11</v>
      </c>
      <c r="B162" s="108" t="inlineStr">
        <is>
          <t>10.1016/j.procs.2025.04.142</t>
        </is>
      </c>
      <c r="C162" s="116" t="inlineStr">
        <is>
          <t>Ensembler_fMRI: An Intelligent Approach for the Early Prediction of Autism Disorder</t>
        </is>
      </c>
      <c r="D162" s="116" t="inlineStr">
        <is>
          <t>Include</t>
        </is>
      </c>
      <c r="E162" s="116" t="n"/>
      <c r="F162" s="116" t="inlineStr">
        <is>
          <t>Neuroimaging (fMRI; ABIDE and ADHD-200)</t>
        </is>
      </c>
      <c r="G162" s="116" t="inlineStr">
        <is>
          <t>Hybrid</t>
        </is>
      </c>
      <c r="H162" s="116" t="inlineStr">
        <is>
          <t>Ensembler_fMRI ensemble of multiple AI techniques (specific component families not fully specified in accessible source)</t>
        </is>
      </c>
      <c r="I162" s="116" t="inlineStr">
        <is>
          <t>Differential classification of ASD and ADHD from fMRI</t>
        </is>
      </c>
      <c r="J162" s="116" t="inlineStr">
        <is>
          <t>Diagnosis</t>
        </is>
      </c>
      <c r="K162" s="116" t="inlineStr">
        <is>
          <t>Research only</t>
        </is>
      </c>
      <c r="L162" s="116" t="inlineStr">
        <is>
          <t>Experimental differential neuroimaging classifier; no demonstrated clinical deployment</t>
        </is>
      </c>
      <c r="M162" s="116" t="n">
        <v>0</v>
      </c>
      <c r="N162" s="116" t="n">
        <v>1</v>
      </c>
      <c r="O162" s="116" t="n">
        <v>0</v>
      </c>
      <c r="P162" s="116" t="n">
        <v>0</v>
      </c>
      <c r="Q162" s="116" t="n">
        <v>0</v>
      </c>
      <c r="R162" s="116" t="n">
        <v>0</v>
      </c>
      <c r="S162" s="116" t="n">
        <v>0</v>
      </c>
      <c r="T162" s="116" t="inlineStr">
        <is>
          <t>https://www.sciencedirect.com/science/article/pii/S187705092501244X</t>
        </is>
      </c>
      <c r="U162" s="116" t="inlineStr">
        <is>
          <t>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t>
        </is>
      </c>
      <c r="V162" s="116" t="inlineStr">
        <is>
          <t>Revisión asistida por IA (un revisor; requiere verificación independiente)</t>
        </is>
      </c>
      <c r="W162" s="142" t="n">
        <v>46269</v>
      </c>
    </row>
    <row r="163">
      <c r="A163" s="107" t="n">
        <v>16</v>
      </c>
      <c r="B163" s="108" t="inlineStr">
        <is>
          <t>10.1016/j.nbd.2024.106763</t>
        </is>
      </c>
      <c r="C163" s="116" t="inlineStr">
        <is>
          <t>Unraveling pathogenesis and potential biomarkers for autism spectrum disorder associated with HIF1A pathway based on machine learning and experiment validation</t>
        </is>
      </c>
      <c r="D163" s="116" t="inlineStr">
        <is>
          <t>Include</t>
        </is>
      </c>
      <c r="E163" s="116" t="n"/>
      <c r="F163" s="116" t="inlineStr">
        <is>
          <t>Biological/omics (bulk transcriptomics + single-cell RNA-seq; GEO)</t>
        </is>
      </c>
      <c r="G163" s="116" t="inlineStr">
        <is>
          <t>Machine Learning</t>
        </is>
      </c>
      <c r="H163" s="116" t="inlineStr">
        <is>
          <t>Machine-learning hub-gene selection (specific model family not stated in accessible source)</t>
        </is>
      </c>
      <c r="I163" s="116" t="inlineStr">
        <is>
          <t>ASD molecular biomarker/pathogenesis characterization and diagnostic-marker discovery</t>
        </is>
      </c>
      <c r="J163" s="116" t="inlineStr">
        <is>
          <t>Diagnosis</t>
        </is>
      </c>
      <c r="K163" s="116" t="inlineStr">
        <is>
          <t>Research only</t>
        </is>
      </c>
      <c r="L163" s="116" t="inlineStr">
        <is>
          <t>Research biomarker/pathogenesis model; no deployed clinical diagnostic workflow</t>
        </is>
      </c>
      <c r="M163" s="116" t="n">
        <v>0</v>
      </c>
      <c r="N163" s="116" t="n">
        <v>1</v>
      </c>
      <c r="O163" s="116" t="n">
        <v>0</v>
      </c>
      <c r="P163" s="116" t="n">
        <v>0</v>
      </c>
      <c r="Q163" s="116" t="n">
        <v>0</v>
      </c>
      <c r="R163" s="116" t="n">
        <v>1</v>
      </c>
      <c r="S163" s="116" t="n">
        <v>0</v>
      </c>
      <c r="T163" s="116" t="inlineStr">
        <is>
          <t>https://pubmed.ncbi.nlm.nih.gov/?term=10.1016%2Fj.nbd.2024.106763</t>
        </is>
      </c>
      <c r="U163" s="116" t="inlineStr">
        <is>
          <t>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t>
        </is>
      </c>
      <c r="V163" s="116" t="inlineStr">
        <is>
          <t>Revisión asistida por IA (un revisor; requiere verificación independiente)</t>
        </is>
      </c>
      <c r="W163" s="142" t="n">
        <v>46269</v>
      </c>
    </row>
    <row r="164">
      <c r="A164" s="107" t="n">
        <v>27</v>
      </c>
      <c r="B164" s="108" t="inlineStr">
        <is>
          <t>10.1016/j.psychres.2025.116353</t>
        </is>
      </c>
      <c r="C164" s="116" t="inlineStr">
        <is>
          <t>Developing a simplified measure to predict the risk of autism spectrum disorders: Abbreviating the M-CHAT-R using a machine learning approach in China</t>
        </is>
      </c>
      <c r="D164" s="116" t="inlineStr">
        <is>
          <t>Include</t>
        </is>
      </c>
      <c r="E164" s="116" t="n"/>
      <c r="F164" s="116" t="inlineStr">
        <is>
          <t>Structured questionnaire + sociodemographic/environmental factors (M-CHAT-R)</t>
        </is>
      </c>
      <c r="G164" s="116" t="inlineStr">
        <is>
          <t>Machine Learning</t>
        </is>
      </c>
      <c r="H164" s="116" t="inlineStr">
        <is>
          <t>Best-performing classifier among six ML models after multi-method feature selection (family not uniquely stated in accessible abstract)</t>
        </is>
      </c>
      <c r="I164" s="116" t="inlineStr">
        <is>
          <t>Compact-item ASD screening / risk prediction</t>
        </is>
      </c>
      <c r="J164" s="116" t="inlineStr">
        <is>
          <t>Screening</t>
        </is>
      </c>
      <c r="K164" s="116" t="inlineStr">
        <is>
          <t>Proposed only</t>
        </is>
      </c>
      <c r="L164" s="116" t="inlineStr">
        <is>
          <t>Proposed abbreviated M-CHAT-R screening support; no live primary-care deployment evaluated</t>
        </is>
      </c>
      <c r="M164" s="116" t="n">
        <v>0</v>
      </c>
      <c r="N164" s="116" t="n">
        <v>0</v>
      </c>
      <c r="O164" s="116" t="n">
        <v>0</v>
      </c>
      <c r="P164" s="116" t="n">
        <v>0</v>
      </c>
      <c r="Q164" s="116" t="n">
        <v>0</v>
      </c>
      <c r="R164" s="116" t="n">
        <v>1</v>
      </c>
      <c r="S164" s="116" t="n">
        <v>1</v>
      </c>
      <c r="T164" s="116" t="inlineStr">
        <is>
          <t>https://pubmed.ncbi.nlm.nih.gov/39793526/</t>
        </is>
      </c>
      <c r="U164" s="116" t="inlineStr">
        <is>
          <t>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t>
        </is>
      </c>
      <c r="V164" s="116" t="inlineStr">
        <is>
          <t>Revisión asistida por IA (un revisor; requiere verificación independiente)</t>
        </is>
      </c>
      <c r="W164" s="142" t="n">
        <v>46269</v>
      </c>
    </row>
    <row r="165">
      <c r="A165" s="107" t="n">
        <v>31</v>
      </c>
      <c r="B165" s="108" t="inlineStr">
        <is>
          <t>10.1016/j.reia.2025.202542</t>
        </is>
      </c>
      <c r="C165" s="116" t="inlineStr">
        <is>
          <t>Replication of rs10099100 Association with Autism Spectrum Disorder Risk in a Polish‐Origin Cohort</t>
        </is>
      </c>
      <c r="D165" s="116" t="inlineStr">
        <is>
          <t>Include</t>
        </is>
      </c>
      <c r="E165" s="116" t="n"/>
      <c r="F165" s="116" t="inlineStr">
        <is>
          <t>Biological/genetic (SNP genotyping + phenotypic variables)</t>
        </is>
      </c>
      <c r="G165" s="116" t="inlineStr">
        <is>
          <t>Machine Learning</t>
        </is>
      </c>
      <c r="H165" s="116" t="inlineStr">
        <is>
          <t>Boruta feature selection + Random Forest</t>
        </is>
      </c>
      <c r="I165" s="116" t="inlineStr">
        <is>
          <t>ASD genetic-risk marker identification / case-control classification</t>
        </is>
      </c>
      <c r="J165" s="116" t="inlineStr">
        <is>
          <t>Diagnosis</t>
        </is>
      </c>
      <c r="K165" s="116" t="inlineStr">
        <is>
          <t>Research only</t>
        </is>
      </c>
      <c r="L165" s="116" t="inlineStr">
        <is>
          <t>Genetic biomarker research; no clinical screening workflow evaluated</t>
        </is>
      </c>
      <c r="M165" s="116" t="n">
        <v>0</v>
      </c>
      <c r="N165" s="116" t="n">
        <v>0</v>
      </c>
      <c r="O165" s="116" t="n">
        <v>0</v>
      </c>
      <c r="P165" s="116" t="n">
        <v>0</v>
      </c>
      <c r="Q165" s="116" t="n">
        <v>0</v>
      </c>
      <c r="R165" s="116" t="n">
        <v>1</v>
      </c>
      <c r="S165" s="116" t="n">
        <v>1</v>
      </c>
      <c r="T165" s="116" t="inlineStr">
        <is>
          <t>https://www.sciencedirect.com/science/article/pii/S3050656525000148</t>
        </is>
      </c>
      <c r="U165" s="116" t="inlineStr">
        <is>
          <t>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t>
        </is>
      </c>
      <c r="V165" s="116" t="inlineStr">
        <is>
          <t>Revisión asistida por IA (un revisor; requiere verificación independiente)</t>
        </is>
      </c>
      <c r="W165" s="142" t="n">
        <v>46269</v>
      </c>
    </row>
    <row r="166">
      <c r="A166" s="107" t="n">
        <v>42</v>
      </c>
      <c r="B166" s="108" t="inlineStr">
        <is>
          <t>10.1016/j.procs.2025.04.389</t>
        </is>
      </c>
      <c r="C166" s="116" t="inlineStr">
        <is>
          <t>Enhancing Early Diagnosis of Autism Spectrum Disorder Using a Bayesian-Optimized Random Forest Algorithm</t>
        </is>
      </c>
      <c r="D166" s="116" t="inlineStr">
        <is>
          <t>Include</t>
        </is>
      </c>
      <c r="E166" s="116" t="n"/>
      <c r="F166" s="116" t="inlineStr">
        <is>
          <t>Structured behavioral/cognitive/demographic ASD data</t>
        </is>
      </c>
      <c r="G166" s="116" t="inlineStr">
        <is>
          <t>Machine Learning</t>
        </is>
      </c>
      <c r="H166" s="116" t="inlineStr">
        <is>
          <t>Bayesian-optimized Random Forest</t>
        </is>
      </c>
      <c r="I166" s="116" t="inlineStr">
        <is>
          <t>ASD screening / early diagnostic classification</t>
        </is>
      </c>
      <c r="J166" s="116" t="inlineStr">
        <is>
          <t>Screening</t>
        </is>
      </c>
      <c r="K166" s="116" t="inlineStr">
        <is>
          <t>Proposed only</t>
        </is>
      </c>
      <c r="L166" s="116" t="inlineStr">
        <is>
          <t>Proposed optimized tabular screening classifier; no live clinical workflow evaluation</t>
        </is>
      </c>
      <c r="M166" s="116" t="n">
        <v>0</v>
      </c>
      <c r="N166" s="116" t="n">
        <v>0</v>
      </c>
      <c r="O166" s="116" t="n">
        <v>0</v>
      </c>
      <c r="P166" s="116" t="n">
        <v>0</v>
      </c>
      <c r="Q166" s="116" t="n">
        <v>0</v>
      </c>
      <c r="R166" s="116" t="n">
        <v>0</v>
      </c>
      <c r="S166" s="116" t="n">
        <v>0</v>
      </c>
      <c r="T166" s="116" t="inlineStr">
        <is>
          <t>https://doi.org/10.1016/j.procs.2025.04.389</t>
        </is>
      </c>
      <c r="U166" s="116" t="inlineStr">
        <is>
          <t>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t>
        </is>
      </c>
      <c r="V166" s="116" t="inlineStr">
        <is>
          <t>Revisión asistida por IA (un revisor; requiere verificación independiente)</t>
        </is>
      </c>
      <c r="W166" s="142" t="n">
        <v>46269</v>
      </c>
    </row>
    <row r="167">
      <c r="A167" s="107" t="n">
        <v>45</v>
      </c>
      <c r="B167" s="108" t="inlineStr">
        <is>
          <t>10.1016/j.procs.2025.04.671</t>
        </is>
      </c>
      <c r="C167" s="116" t="inlineStr">
        <is>
          <t>Autism Spectrum Disorder Detection using Attention-Based CNN and ML Classifiers</t>
        </is>
      </c>
      <c r="D167" s="116" t="inlineStr">
        <is>
          <t>Include</t>
        </is>
      </c>
      <c r="E167" s="116" t="n"/>
      <c r="F167" s="116" t="inlineStr">
        <is>
          <t>Neuroimaging (fMRI; ABIDE)</t>
        </is>
      </c>
      <c r="G167" s="116" t="inlineStr">
        <is>
          <t>Hybrid</t>
        </is>
      </c>
      <c r="H167" s="116" t="inlineStr">
        <is>
          <t>Attention-based CNN feature extractor + conventional ML classifier</t>
        </is>
      </c>
      <c r="I167" s="116" t="inlineStr">
        <is>
          <t>ASD diagnostic classification from fMRI</t>
        </is>
      </c>
      <c r="J167" s="116" t="inlineStr">
        <is>
          <t>Diagnosis</t>
        </is>
      </c>
      <c r="K167" s="116" t="inlineStr">
        <is>
          <t>Research only</t>
        </is>
      </c>
      <c r="L167" s="116" t="inlineStr">
        <is>
          <t>Retrospective ABIDE diagnostic classifier; no live clinical deployment</t>
        </is>
      </c>
      <c r="M167" s="116" t="n">
        <v>0</v>
      </c>
      <c r="N167" s="116" t="n">
        <v>1</v>
      </c>
      <c r="O167" s="116" t="n">
        <v>0</v>
      </c>
      <c r="P167" s="116" t="n">
        <v>0</v>
      </c>
      <c r="Q167" s="116" t="n">
        <v>0</v>
      </c>
      <c r="R167" s="116" t="n">
        <v>0</v>
      </c>
      <c r="S167" s="116" t="n">
        <v>0</v>
      </c>
      <c r="T167" s="116" t="inlineStr">
        <is>
          <t>https://doi.org/10.1016/j.procs.2025.04.671</t>
        </is>
      </c>
      <c r="U167" s="116" t="inlineStr">
        <is>
          <t>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t>
        </is>
      </c>
      <c r="V167" s="116" t="inlineStr">
        <is>
          <t>Revisión asistida por IA (un revisor; requiere verificación independiente)</t>
        </is>
      </c>
      <c r="W167" s="142" t="n">
        <v>46269</v>
      </c>
    </row>
    <row r="168">
      <c r="A168" s="107" t="n">
        <v>56</v>
      </c>
      <c r="B168" s="108" t="inlineStr">
        <is>
          <t>10.1016/j.procs.2025.10.018</t>
        </is>
      </c>
      <c r="C168" s="116" t="inlineStr">
        <is>
          <t>Effective AI Techniques for Analyzing Risk Factors in Autism Spectrum Disorder (ASD)</t>
        </is>
      </c>
      <c r="D168" s="116" t="inlineStr">
        <is>
          <t>Include</t>
        </is>
      </c>
      <c r="E168" s="116" t="n"/>
      <c r="F168" s="116" t="inlineStr">
        <is>
          <t>Multisource tabular (clinical + genetic + environmental risk factors)</t>
        </is>
      </c>
      <c r="G168" s="116" t="inlineStr">
        <is>
          <t>Machine Learning</t>
        </is>
      </c>
      <c r="H168" s="116" t="inlineStr">
        <is>
          <t>Random Forest + XGBoost with SHAP</t>
        </is>
      </c>
      <c r="I168" s="116" t="inlineStr">
        <is>
          <t>ASD risk-factor analysis / risk stratification</t>
        </is>
      </c>
      <c r="J168" s="116" t="inlineStr">
        <is>
          <t>Prognosis</t>
        </is>
      </c>
      <c r="K168" s="116" t="inlineStr">
        <is>
          <t>Research only</t>
        </is>
      </c>
      <c r="L168" s="116" t="inlineStr">
        <is>
          <t>Risk-factor research; no deployed prospective risk-stratification workflow</t>
        </is>
      </c>
      <c r="M168" s="116" t="n">
        <v>0</v>
      </c>
      <c r="N168" s="116" t="n">
        <v>0</v>
      </c>
      <c r="O168" s="116" t="n">
        <v>0</v>
      </c>
      <c r="P168" s="116" t="n">
        <v>0</v>
      </c>
      <c r="Q168" s="116" t="n">
        <v>1</v>
      </c>
      <c r="R168" s="116" t="n">
        <v>0</v>
      </c>
      <c r="S168" s="116" t="n">
        <v>1</v>
      </c>
      <c r="T168" s="116" t="inlineStr">
        <is>
          <t>https://doi.org/10.1016/j.procs.2025.10.018</t>
        </is>
      </c>
      <c r="U168" s="116" t="inlineStr">
        <is>
          <t>Applies Random Forest and XGBoost to clinical, genetic and environmental ASD risk variables and uses SHAP to identify influential factors. Risk-factor association and model explanation do not establish causal risk or clinical utility; no independent external or prospective validation was identified.</t>
        </is>
      </c>
      <c r="V168" s="116" t="inlineStr">
        <is>
          <t>Revisión asistida por IA (un revisor; requiere verificación independiente)</t>
        </is>
      </c>
      <c r="W168" s="142" t="n">
        <v>46269</v>
      </c>
    </row>
    <row r="169">
      <c r="A169" s="107" t="n">
        <v>92</v>
      </c>
      <c r="B169" s="108" t="inlineStr">
        <is>
          <t>10.1016/j.cca.2025.120238</t>
        </is>
      </c>
      <c r="C169" s="116" t="inlineStr">
        <is>
          <t>Data independent acquisition proteomics and machine learning reveals that proteins associated with immunity are potential molecular markers for early diagnosis of autism</t>
        </is>
      </c>
      <c r="D169" s="116" t="inlineStr">
        <is>
          <t>Include</t>
        </is>
      </c>
      <c r="E169" s="116" t="n"/>
      <c r="F169" s="116" t="inlineStr">
        <is>
          <t>Biological/omics (serum DIA proteomics)</t>
        </is>
      </c>
      <c r="G169" s="116" t="inlineStr">
        <is>
          <t>Machine Learning</t>
        </is>
      </c>
      <c r="H169" s="116" t="inlineStr">
        <is>
          <t>Eight-protein ML classifier with bidirectional feature screening (abstract reports logic-regression/leave-one-out validation)</t>
        </is>
      </c>
      <c r="I169" s="116" t="inlineStr">
        <is>
          <t>ASD biomarker discovery / diagnostic classification</t>
        </is>
      </c>
      <c r="J169" s="116" t="inlineStr">
        <is>
          <t>Diagnosis</t>
        </is>
      </c>
      <c r="K169" s="116" t="inlineStr">
        <is>
          <t>Research only</t>
        </is>
      </c>
      <c r="L169" s="116" t="inlineStr">
        <is>
          <t>Research serum-biomarker diagnostic model; no deployed workflow</t>
        </is>
      </c>
      <c r="M169" s="116" t="n">
        <v>0</v>
      </c>
      <c r="N169" s="116" t="n">
        <v>0</v>
      </c>
      <c r="O169" s="116" t="n">
        <v>0</v>
      </c>
      <c r="P169" s="116" t="n">
        <v>0</v>
      </c>
      <c r="Q169" s="116" t="n">
        <v>0</v>
      </c>
      <c r="R169" s="116" t="n">
        <v>1</v>
      </c>
      <c r="S169" s="116" t="n">
        <v>0</v>
      </c>
      <c r="T169" s="116" t="inlineStr">
        <is>
          <t>https://pubmed.ncbi.nlm.nih.gov/40185380/</t>
        </is>
      </c>
      <c r="U169" s="116" t="inlineStr">
        <is>
          <t>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t>
        </is>
      </c>
      <c r="V169" s="116" t="inlineStr">
        <is>
          <t>Revisión asistida por IA (un revisor; requiere verificación independiente)</t>
        </is>
      </c>
      <c r="W169" s="142" t="n">
        <v>46269</v>
      </c>
    </row>
    <row r="170">
      <c r="A170" s="107" t="n">
        <v>183</v>
      </c>
      <c r="B170" s="108" t="inlineStr">
        <is>
          <t>10.1109/JBHI.2025.3622540</t>
        </is>
      </c>
      <c r="C170" s="116" t="inlineStr">
        <is>
          <t>Adaptive Multi-Scale Dynamic Graph Representation Learning With Overlapping Community-Awareness for ASD Classification</t>
        </is>
      </c>
      <c r="D170" s="116" t="inlineStr">
        <is>
          <t>Include</t>
        </is>
      </c>
      <c r="E170" s="116" t="n"/>
      <c r="F170" s="116" t="inlineStr">
        <is>
          <t>Neuroimaging (resting-state fMRI; ABIDE-I/II)</t>
        </is>
      </c>
      <c r="G170" s="116" t="inlineStr">
        <is>
          <t>Deep Learning</t>
        </is>
      </c>
      <c r="H170" s="116" t="inlineStr">
        <is>
          <t>Ada-MST adaptive multi-scale dynamic graph neural network with overlapping-community-aware readout</t>
        </is>
      </c>
      <c r="I170" s="116" t="inlineStr">
        <is>
          <t>ASD diagnostic classification from dynamic functional connectivity</t>
        </is>
      </c>
      <c r="J170" s="116" t="inlineStr">
        <is>
          <t>Diagnosis</t>
        </is>
      </c>
      <c r="K170" s="116" t="inlineStr">
        <is>
          <t>Research only</t>
        </is>
      </c>
      <c r="L170" s="116" t="inlineStr">
        <is>
          <t>Retrospective ABIDE graph-learning diagnostic classifier</t>
        </is>
      </c>
      <c r="M170" s="116" t="n">
        <v>0</v>
      </c>
      <c r="N170" s="116" t="n">
        <v>1</v>
      </c>
      <c r="O170" s="116" t="n">
        <v>0</v>
      </c>
      <c r="P170" s="116" t="n">
        <v>0</v>
      </c>
      <c r="Q170" s="116" t="n">
        <v>0</v>
      </c>
      <c r="R170" s="116" t="n">
        <v>1</v>
      </c>
      <c r="S170" s="116" t="n">
        <v>0</v>
      </c>
      <c r="T170" s="116" t="inlineStr">
        <is>
          <t>https://pubmed.ncbi.nlm.nih.gov/41359708/</t>
        </is>
      </c>
      <c r="U170" s="116" t="inlineStr">
        <is>
          <t>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t>
        </is>
      </c>
      <c r="V170" s="116" t="inlineStr">
        <is>
          <t>Revisión asistida por IA (un revisor; requiere verificación independiente)</t>
        </is>
      </c>
      <c r="W170" s="142" t="n">
        <v>46269</v>
      </c>
    </row>
    <row r="171">
      <c r="A171" s="107" t="n">
        <v>198</v>
      </c>
      <c r="B171" s="108" t="inlineStr">
        <is>
          <t>10.1002/jdn.70117</t>
        </is>
      </c>
      <c r="C171" s="116" t="inlineStr">
        <is>
          <t>A Multimodal AI Framework for Early Autism Identification Using CbRNN–Ensemble Modelling and Advanced NCIAPPF-Based Temporal Encoding</t>
        </is>
      </c>
      <c r="D171" s="116" t="inlineStr">
        <is>
          <t>Include</t>
        </is>
      </c>
      <c r="E171" s="116" t="n"/>
      <c r="F171" s="116" t="inlineStr">
        <is>
          <t>Multimodal (facial expressions + eye gaze + speech prosody + behavioral cues)</t>
        </is>
      </c>
      <c r="G171" s="116" t="inlineStr">
        <is>
          <t>Hybrid</t>
        </is>
      </c>
      <c r="H171" s="116" t="inlineStr">
        <is>
          <t>CbRNN-EM + NCIAPPF temporal encoding/fusion</t>
        </is>
      </c>
      <c r="I171" s="116" t="inlineStr">
        <is>
          <t>Early ASD multimodal screening / identification</t>
        </is>
      </c>
      <c r="J171" s="116" t="inlineStr">
        <is>
          <t>Screening</t>
        </is>
      </c>
      <c r="K171" s="116" t="inlineStr">
        <is>
          <t>Proposed only</t>
        </is>
      </c>
      <c r="L171" s="116" t="inlineStr">
        <is>
          <t>Proposed multimodal early-screening framework; no independently validated clinical workflow</t>
        </is>
      </c>
      <c r="M171" s="116" t="n">
        <v>0</v>
      </c>
      <c r="N171" s="116" t="n">
        <v>0</v>
      </c>
      <c r="O171" s="116" t="n">
        <v>0</v>
      </c>
      <c r="P171" s="116" t="n">
        <v>0</v>
      </c>
      <c r="Q171" s="116" t="n">
        <v>0</v>
      </c>
      <c r="R171" s="116" t="n">
        <v>0</v>
      </c>
      <c r="S171" s="116" t="n">
        <v>1</v>
      </c>
      <c r="T171" s="116" t="inlineStr">
        <is>
          <t>https://onlinelibrary.wiley.com/doi/10.1002/jdn.70117</t>
        </is>
      </c>
      <c r="U171" s="116" t="inlineStr">
        <is>
          <t>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t>
        </is>
      </c>
      <c r="V171" s="116" t="inlineStr">
        <is>
          <t>Revisión asistida por IA (un revisor; requiere verificación independiente)</t>
        </is>
      </c>
      <c r="W171" s="142" t="n">
        <v>46269</v>
      </c>
    </row>
    <row r="172">
      <c r="A172" s="107" t="n">
        <v>239</v>
      </c>
      <c r="B172" s="108" t="inlineStr">
        <is>
          <t>10.1002/DNEU.23009</t>
        </is>
      </c>
      <c r="C172" s="116" t="inlineStr">
        <is>
          <t>Real-Time Classification for EEG Data in Children With ASD Using Deep Learning Techniques</t>
        </is>
      </c>
      <c r="D172" s="116" t="inlineStr">
        <is>
          <t>Include</t>
        </is>
      </c>
      <c r="E172" s="116" t="n"/>
      <c r="F172" s="116" t="inlineStr">
        <is>
          <t>Physiological signals (EEG)</t>
        </is>
      </c>
      <c r="G172" s="116" t="inlineStr">
        <is>
          <t>Hybrid</t>
        </is>
      </c>
      <c r="H172" s="116" t="inlineStr">
        <is>
          <t>CNN-LSTM with STFT/ICA preprocessing and grid-search optimization</t>
        </is>
      </c>
      <c r="I172" s="116" t="inlineStr">
        <is>
          <t>EEG-based ASD vs TD diagnostic classification</t>
        </is>
      </c>
      <c r="J172" s="116" t="inlineStr">
        <is>
          <t>Diagnosis</t>
        </is>
      </c>
      <c r="K172" s="116" t="inlineStr">
        <is>
          <t>Research only</t>
        </is>
      </c>
      <c r="L172" s="116" t="inlineStr">
        <is>
          <t>Experimental pediatric EEG diagnostic classifier; no deployed real-time clinical workflow</t>
        </is>
      </c>
      <c r="M172" s="116" t="n">
        <v>0</v>
      </c>
      <c r="N172" s="116" t="n">
        <v>0</v>
      </c>
      <c r="O172" s="116" t="n">
        <v>0</v>
      </c>
      <c r="P172" s="116" t="n">
        <v>0</v>
      </c>
      <c r="Q172" s="116" t="n">
        <v>0</v>
      </c>
      <c r="R172" s="116" t="n">
        <v>0</v>
      </c>
      <c r="S172" s="116" t="n">
        <v>0</v>
      </c>
      <c r="T172" s="116" t="inlineStr">
        <is>
          <t>https://onlinelibrary.wiley.com/doi/10.1002/dneu.23009</t>
        </is>
      </c>
      <c r="U172" s="116" t="inlineStr">
        <is>
          <t>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t>
        </is>
      </c>
      <c r="V172" s="116" t="inlineStr">
        <is>
          <t>Revisión asistida por IA (un revisor; requiere verificación independiente)</t>
        </is>
      </c>
      <c r="W172" s="142" t="n">
        <v>46269</v>
      </c>
    </row>
    <row r="173">
      <c r="A173" s="107" t="n">
        <v>400</v>
      </c>
      <c r="B173" s="108" t="inlineStr">
        <is>
          <t>10.1007/s12035-026-05911-y</t>
        </is>
      </c>
      <c r="C173" s="116" t="inlineStr">
        <is>
          <t>Mitochondrial Gene Signature Reveals Novel Diagnostic Biomarkers for Autism Spectrum Disorder</t>
        </is>
      </c>
      <c r="D173" s="116" t="inlineStr">
        <is>
          <t>Include</t>
        </is>
      </c>
      <c r="E173" s="116" t="n"/>
      <c r="F173" s="116" t="inlineStr">
        <is>
          <t>Biological/omics (postmortem cortical transcriptomics; GEO)</t>
        </is>
      </c>
      <c r="G173" s="116" t="inlineStr">
        <is>
          <t>Machine Learning</t>
        </is>
      </c>
      <c r="H173" s="116" t="inlineStr">
        <is>
          <t>LASSO + Random Forest + SVM-RFE feature selection; ANN/linear predictive model</t>
        </is>
      </c>
      <c r="I173" s="116" t="inlineStr">
        <is>
          <t>ASD mitochondrial-gene biomarker discovery / diagnostic classification</t>
        </is>
      </c>
      <c r="J173" s="116" t="inlineStr">
        <is>
          <t>Diagnosis</t>
        </is>
      </c>
      <c r="K173" s="116" t="inlineStr">
        <is>
          <t>Research only</t>
        </is>
      </c>
      <c r="L173" s="116" t="inlineStr">
        <is>
          <t>Research transcriptomic biomarker model; no clinical deployment</t>
        </is>
      </c>
      <c r="M173" s="116" t="n">
        <v>1</v>
      </c>
      <c r="N173" s="116" t="n">
        <v>1</v>
      </c>
      <c r="O173" s="116" t="n">
        <v>0</v>
      </c>
      <c r="P173" s="116" t="n">
        <v>0</v>
      </c>
      <c r="Q173" s="116" t="n">
        <v>0</v>
      </c>
      <c r="R173" s="116" t="n">
        <v>1</v>
      </c>
      <c r="S173" s="116" t="n">
        <v>0</v>
      </c>
      <c r="T173" s="116" t="inlineStr">
        <is>
          <t>https://pubmed.ncbi.nlm.nih.gov/42098401/</t>
        </is>
      </c>
      <c r="U173" s="116" t="inlineStr">
        <is>
          <t>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t>
        </is>
      </c>
      <c r="V173" s="116" t="inlineStr">
        <is>
          <t>Revisión asistida por IA (un revisor; requiere verificación independiente)</t>
        </is>
      </c>
      <c r="W173" s="142" t="n">
        <v>46269</v>
      </c>
    </row>
    <row r="174">
      <c r="A174" s="107" t="n">
        <v>411</v>
      </c>
      <c r="B174" s="108" t="inlineStr">
        <is>
          <t>10.1080/17501911.2025.2557186</t>
        </is>
      </c>
      <c r="C174" s="116" t="inlineStr">
        <is>
          <t>Blood-based DNA methylation markers for autism spectrum disorder identification using machine learning</t>
        </is>
      </c>
      <c r="D174" s="116" t="inlineStr">
        <is>
          <t>Include</t>
        </is>
      </c>
      <c r="E174" s="116" t="n"/>
      <c r="F174" s="116" t="inlineStr">
        <is>
          <t>Biological/omics (whole-blood genome-wide DNA methylation)</t>
        </is>
      </c>
      <c r="G174" s="116" t="inlineStr">
        <is>
          <t>Machine Learning</t>
        </is>
      </c>
      <c r="H174" s="116" t="inlineStr">
        <is>
          <t>Random Forest / XGBoost after SVM-RFECV feature selection</t>
        </is>
      </c>
      <c r="I174" s="116" t="inlineStr">
        <is>
          <t>ASD blood methylation biomarker identification / classification</t>
        </is>
      </c>
      <c r="J174" s="116" t="inlineStr">
        <is>
          <t>Diagnosis</t>
        </is>
      </c>
      <c r="K174" s="116" t="inlineStr">
        <is>
          <t>Research only</t>
        </is>
      </c>
      <c r="L174" s="116" t="inlineStr">
        <is>
          <t>Research blood-methylation biomarker model; no deployed workflow</t>
        </is>
      </c>
      <c r="M174" s="116" t="n">
        <v>0</v>
      </c>
      <c r="N174" s="116" t="n">
        <v>0</v>
      </c>
      <c r="O174" s="116" t="n">
        <v>0</v>
      </c>
      <c r="P174" s="116" t="n">
        <v>0</v>
      </c>
      <c r="Q174" s="116" t="n">
        <v>0</v>
      </c>
      <c r="R174" s="116" t="n">
        <v>1</v>
      </c>
      <c r="S174" s="116" t="n">
        <v>0</v>
      </c>
      <c r="T174" s="116" t="inlineStr">
        <is>
          <t>https://pubmed.ncbi.nlm.nih.gov/40923924/</t>
        </is>
      </c>
      <c r="U174" s="116" t="inlineStr">
        <is>
          <t>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t>
        </is>
      </c>
      <c r="V174" s="116" t="inlineStr">
        <is>
          <t>Revisión asistida por IA (un revisor; requiere verificación independiente)</t>
        </is>
      </c>
      <c r="W174" s="142" t="n">
        <v>46269</v>
      </c>
    </row>
    <row r="175">
      <c r="A175" s="107" t="n">
        <v>412</v>
      </c>
      <c r="B175" s="108" t="inlineStr">
        <is>
          <t>10.1007/S42979-026-04806-Y</t>
        </is>
      </c>
      <c r="C175" s="116" t="inlineStr">
        <is>
          <t>Federated Transformer-Based Deep Learning Framework for Secure and Early Autism Diagnosis</t>
        </is>
      </c>
      <c r="D175" s="116" t="inlineStr">
        <is>
          <t>Include</t>
        </is>
      </c>
      <c r="E175" s="116" t="n"/>
      <c r="F175" s="116" t="inlineStr">
        <is>
          <t>Multi-dataset ASD data (ABIDE-derived neuroimaging features + SPARK behavioral assessment)</t>
        </is>
      </c>
      <c r="G175" s="116" t="inlineStr">
        <is>
          <t>Deep Learning</t>
        </is>
      </c>
      <c r="H175" s="116" t="inlineStr">
        <is>
          <t>Federated Transformer encoder with secure aggregation / federated weighted averaging</t>
        </is>
      </c>
      <c r="I175" s="116" t="inlineStr">
        <is>
          <t>Federated ASD diagnostic classification / early diagnosis</t>
        </is>
      </c>
      <c r="J175" s="116" t="inlineStr">
        <is>
          <t>Diagnosis</t>
        </is>
      </c>
      <c r="K175" s="116" t="inlineStr">
        <is>
          <t>Proposed only</t>
        </is>
      </c>
      <c r="L175" s="116" t="inlineStr">
        <is>
          <t>Federated-learning diagnostic framework across distributed datasets/locations; no prospective clinical deployment</t>
        </is>
      </c>
      <c r="M175" s="116" t="n">
        <v>0</v>
      </c>
      <c r="N175" s="116" t="n">
        <v>1</v>
      </c>
      <c r="O175" s="116" t="n">
        <v>0</v>
      </c>
      <c r="P175" s="116" t="n">
        <v>0</v>
      </c>
      <c r="Q175" s="116" t="n">
        <v>0</v>
      </c>
      <c r="R175" s="116" t="n">
        <v>0</v>
      </c>
      <c r="S175" s="116" t="n">
        <v>1</v>
      </c>
      <c r="T175" s="116" t="inlineStr">
        <is>
          <t>https://doi.org/10.1007/S42979-026-04806-Y</t>
        </is>
      </c>
      <c r="U175" s="116" t="inlineStr">
        <is>
          <t>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t>
        </is>
      </c>
      <c r="V175" s="116" t="inlineStr">
        <is>
          <t>Revisión asistida por IA (un revisor; requiere verificación independiente)</t>
        </is>
      </c>
      <c r="W175" s="142" t="n">
        <v>46269</v>
      </c>
    </row>
    <row r="176">
      <c r="A176" s="107" t="n">
        <v>415</v>
      </c>
      <c r="B176" s="108" t="inlineStr">
        <is>
          <t>10.1007/S00521-025-11553-3</t>
        </is>
      </c>
      <c r="C176" s="116" t="inlineStr">
        <is>
          <t>Artificial intelligence-based diagnostic model for autism spectrum disorder using blood biomarkers</t>
        </is>
      </c>
      <c r="D176" s="116" t="inlineStr">
        <is>
          <t>Include</t>
        </is>
      </c>
      <c r="E176" s="116" t="n"/>
      <c r="F176" s="116" t="inlineStr">
        <is>
          <t>Mixed ASD benchmark data (blood-biomarker source + structured screening datasets; exact primary dataset requires verification)</t>
        </is>
      </c>
      <c r="G176" s="116" t="inlineStr">
        <is>
          <t>Deep Learning</t>
        </is>
      </c>
      <c r="H176" s="116" t="inlineStr">
        <is>
          <t>ASA: Improved Genetic Algorithm feature selection + Optimized Deep Neural Network (ODNN)</t>
        </is>
      </c>
      <c r="I176" s="116" t="inlineStr">
        <is>
          <t>ASD automated screening / diagnostic classification</t>
        </is>
      </c>
      <c r="J176" s="116" t="inlineStr">
        <is>
          <t>Screening</t>
        </is>
      </c>
      <c r="K176" s="116" t="inlineStr">
        <is>
          <t>Proposed only</t>
        </is>
      </c>
      <c r="L176" s="116" t="inlineStr">
        <is>
          <t>Proposed automatic ASD screening model; exact dataset lineage requires verification</t>
        </is>
      </c>
      <c r="M176" s="116" t="n">
        <v>0</v>
      </c>
      <c r="N176" s="116" t="n">
        <v>1</v>
      </c>
      <c r="O176" s="116" t="n">
        <v>0</v>
      </c>
      <c r="P176" s="116" t="n">
        <v>0</v>
      </c>
      <c r="Q176" s="116" t="n">
        <v>0</v>
      </c>
      <c r="R176" s="116" t="n">
        <v>1</v>
      </c>
      <c r="S176" s="116" t="n">
        <v>0</v>
      </c>
      <c r="T176" s="116" t="inlineStr">
        <is>
          <t>https://link.springer.com/article/10.1007/s00521-025-11553-3</t>
        </is>
      </c>
      <c r="U176" s="116" t="inlineStr">
        <is>
          <t>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V176" s="116" t="inlineStr">
        <is>
          <t>Revisión asistida por IA (un revisor; requiere verificación independiente)</t>
        </is>
      </c>
      <c r="W176" s="142" t="n">
        <v>46269</v>
      </c>
    </row>
    <row r="177">
      <c r="A177" s="107" t="n">
        <v>416</v>
      </c>
      <c r="B177" s="108" t="inlineStr">
        <is>
          <t>10.1007/S42452-026-08352-3</t>
        </is>
      </c>
      <c r="C177" s="116" t="inlineStr">
        <is>
          <t>An explainable deep learning framework for screening level autism severity using behavioural data</t>
        </is>
      </c>
      <c r="D177" s="116" t="inlineStr">
        <is>
          <t>Include</t>
        </is>
      </c>
      <c r="E177" s="116" t="n"/>
      <c r="F177" s="116" t="inlineStr">
        <is>
          <t>Structured behavioral/questionnaire ASD screening data (Kaggle/UCI)</t>
        </is>
      </c>
      <c r="G177" s="116" t="inlineStr">
        <is>
          <t>Deep Learning</t>
        </is>
      </c>
      <c r="H177" s="116" t="inlineStr">
        <is>
          <t>BiLSTM-CGBO</t>
        </is>
      </c>
      <c r="I177" s="116" t="inlineStr">
        <is>
          <t>ASD screening-level classification and severity estimation</t>
        </is>
      </c>
      <c r="J177" s="116" t="inlineStr">
        <is>
          <t>Screening</t>
        </is>
      </c>
      <c r="K177" s="116" t="inlineStr">
        <is>
          <t>Proposed only</t>
        </is>
      </c>
      <c r="L177" s="116" t="inlineStr">
        <is>
          <t>Proposed explainable structured-data screening classifier; no independent clinical validation</t>
        </is>
      </c>
      <c r="M177" s="116" t="n">
        <v>0</v>
      </c>
      <c r="N177" s="116" t="n">
        <v>1</v>
      </c>
      <c r="O177" s="116" t="n">
        <v>0</v>
      </c>
      <c r="P177" s="116" t="n">
        <v>0</v>
      </c>
      <c r="Q177" s="116" t="n">
        <v>1</v>
      </c>
      <c r="R177" s="116" t="n">
        <v>0</v>
      </c>
      <c r="S177" s="116" t="n">
        <v>0</v>
      </c>
      <c r="T177" s="116" t="inlineStr">
        <is>
          <t>https://doi.org/10.1007/S42452-026-08352-3</t>
        </is>
      </c>
      <c r="U177" s="116" t="inlineStr">
        <is>
          <t>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t>
        </is>
      </c>
      <c r="V177" s="116" t="inlineStr">
        <is>
          <t>Revisión asistida por IA (un revisor; requiere verificación independiente)</t>
        </is>
      </c>
      <c r="W177" s="142" t="n">
        <v>46269</v>
      </c>
    </row>
    <row r="178">
      <c r="A178" s="107" t="n">
        <v>421</v>
      </c>
      <c r="B178" s="108" t="inlineStr">
        <is>
          <t>10.1109/TMRB.2026.3680976</t>
        </is>
      </c>
      <c r="C178" s="116" t="inlineStr">
        <is>
          <t>Edge-Based Robot-Assisted Hand Gesture Recognition for Autism Intervention Using Hybrid Keyframe Selection and Contrastive Learning</t>
        </is>
      </c>
      <c r="D178" s="116" t="inlineStr">
        <is>
          <t>Include</t>
        </is>
      </c>
      <c r="E178" s="116" t="n"/>
      <c r="F178" s="116" t="inlineStr">
        <is>
          <t>Behavioral video / skeletal hand-gesture landmarks (robot-assisted HRI)</t>
        </is>
      </c>
      <c r="G178" s="116" t="inlineStr">
        <is>
          <t>Deep Learning</t>
        </is>
      </c>
      <c r="H178" s="116" t="inlineStr">
        <is>
          <t>Hybrid keyframe selection + 1D CNN + contrastive learning on CARAT edge robot</t>
        </is>
      </c>
      <c r="I178" s="116" t="inlineStr">
        <is>
          <t>Robot-assisted hand-gesture recognition/correction for ASD intervention</t>
        </is>
      </c>
      <c r="J178" s="116" t="inlineStr">
        <is>
          <t>Monitoring/intervention</t>
        </is>
      </c>
      <c r="K178" s="116" t="inlineStr">
        <is>
          <t>Proposed only</t>
        </is>
      </c>
      <c r="L178" s="116" t="inlineStr">
        <is>
          <t>Edge-deployed robot-assisted gesture-learning prototype evaluated with autistic children; intervention efficacy not established</t>
        </is>
      </c>
      <c r="M178" s="116" t="n">
        <v>0</v>
      </c>
      <c r="N178" s="116" t="n">
        <v>0</v>
      </c>
      <c r="O178" s="116" t="n">
        <v>0</v>
      </c>
      <c r="P178" s="116" t="n">
        <v>1</v>
      </c>
      <c r="Q178" s="116" t="n">
        <v>0</v>
      </c>
      <c r="R178" s="116" t="n">
        <v>0</v>
      </c>
      <c r="S178" s="116" t="n">
        <v>0</v>
      </c>
      <c r="T178" s="116" t="inlineStr">
        <is>
          <t>https://doi.org/10.1109/TMRB.2026.3680976</t>
        </is>
      </c>
      <c r="U178" s="116" t="inlineStr">
        <is>
          <t>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t>
        </is>
      </c>
      <c r="V178" s="116" t="inlineStr">
        <is>
          <t>Revisión asistida por IA (un revisor; requiere verificación independiente)</t>
        </is>
      </c>
      <c r="W178" s="142" t="n">
        <v>46269</v>
      </c>
    </row>
    <row r="179">
      <c r="A179" s="107" t="n">
        <v>423</v>
      </c>
      <c r="B179" s="108" t="inlineStr">
        <is>
          <t>10.1109/ACCESS.2026.3674057</t>
        </is>
      </c>
      <c r="C179" s="116" t="inlineStr">
        <is>
          <t>Toward a Smartwatch-Based System for Automated Social Interaction Monitoring in Autism</t>
        </is>
      </c>
      <c r="D179" s="116" t="inlineStr">
        <is>
          <t>Include</t>
        </is>
      </c>
      <c r="E179" s="116" t="n"/>
      <c r="F179" s="116" t="inlineStr">
        <is>
          <t>Multimodal wearable data (smartwatch audio/voice + heart-rate physiology)</t>
        </is>
      </c>
      <c r="G179" s="116" t="inlineStr">
        <is>
          <t>Deep Learning</t>
        </is>
      </c>
      <c r="H179" s="116" t="inlineStr">
        <is>
          <t>Enhanced pyannote-audio speaker diarization with physiologic alignment/cloud pipeline</t>
        </is>
      </c>
      <c r="I179" s="116" t="inlineStr">
        <is>
          <t>Automated longitudinal social-interaction monitoring in ASD</t>
        </is>
      </c>
      <c r="J179" s="116" t="inlineStr">
        <is>
          <t>Monitoring/intervention</t>
        </is>
      </c>
      <c r="K179" s="116" t="inlineStr">
        <is>
          <t>Confirmed in workflow</t>
        </is>
      </c>
      <c r="L179" s="116" t="inlineStr">
        <is>
          <t>Wearable monitoring workflow tested with formally diagnosed ASD participants in controlled and naturalistic settings</t>
        </is>
      </c>
      <c r="M179" s="116" t="n">
        <v>0</v>
      </c>
      <c r="N179" s="116" t="n">
        <v>0</v>
      </c>
      <c r="O179" s="116" t="n">
        <v>0</v>
      </c>
      <c r="P179" s="116" t="n">
        <v>1</v>
      </c>
      <c r="Q179" s="116" t="n">
        <v>0</v>
      </c>
      <c r="R179" s="116" t="n">
        <v>0</v>
      </c>
      <c r="S179" s="116" t="n">
        <v>1</v>
      </c>
      <c r="T179" s="116" t="inlineStr">
        <is>
          <t>https://doi.org/10.1109/ACCESS.2026.3674057</t>
        </is>
      </c>
      <c r="U179" s="116" t="inlineStr">
        <is>
          <t>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t>
        </is>
      </c>
      <c r="V179" s="116" t="inlineStr">
        <is>
          <t>Revisión asistida por IA (un revisor; requiere verificación independiente)</t>
        </is>
      </c>
      <c r="W179" s="142" t="n">
        <v>46269</v>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38" customWidth="1" min="1" max="1"/>
    <col width="48" customWidth="1" min="3" max="3"/>
    <col width="28" customWidth="1" min="5" max="5"/>
    <col width="36" customWidth="1" min="7" max="7"/>
  </cols>
  <sheetData>
    <row r="1">
      <c r="A1" s="121" t="inlineStr">
        <is>
          <t>Evaluación de texto completo y extracción RQ</t>
        </is>
      </c>
      <c r="B1" s="121" t="n"/>
      <c r="C1" s="121" t="n"/>
      <c r="D1" s="121" t="n"/>
      <c r="E1" s="121" t="n"/>
      <c r="F1" s="121" t="n"/>
      <c r="G1" s="121" t="n"/>
      <c r="H1" s="121" t="n"/>
    </row>
    <row r="2">
      <c r="A2" s="96" t="n"/>
      <c r="B2" s="96" t="n"/>
      <c r="C2" s="96" t="n"/>
      <c r="D2" s="96" t="n"/>
      <c r="E2" s="96" t="n"/>
      <c r="F2" s="96" t="n"/>
      <c r="G2" s="96" t="n"/>
      <c r="H2" s="96" t="n"/>
    </row>
    <row r="3" ht="34" customHeight="1">
      <c r="A3" s="124" t="inlineStr">
        <is>
          <t>Indicador</t>
        </is>
      </c>
      <c r="B3" s="124" t="inlineStr">
        <is>
          <t>n</t>
        </is>
      </c>
      <c r="C3" s="124" t="inlineStr">
        <is>
          <t>Interpretación</t>
        </is>
      </c>
      <c r="D3" s="124" t="n"/>
      <c r="E3" s="124" t="inlineStr">
        <is>
          <t>Etapa RQ1</t>
        </is>
      </c>
      <c r="F3" s="124" t="inlineStr">
        <is>
          <t>n</t>
        </is>
      </c>
      <c r="G3" s="124" t="inlineStr">
        <is>
          <t>Indicador RQ2/RQ3</t>
        </is>
      </c>
      <c r="H3" s="124" t="inlineStr">
        <is>
          <t>n</t>
        </is>
      </c>
    </row>
    <row r="4" ht="36" customHeight="1">
      <c r="A4" s="125" t="inlineStr">
        <is>
          <t>Candidatos nuevos</t>
        </is>
      </c>
      <c r="B4" s="125">
        <f>COUNTA('Texto_completo_191'!$A$2:$A$193)</f>
        <v/>
      </c>
      <c r="C4" s="125" t="inlineStr">
        <is>
          <t>Después de corregir bib_index 188.</t>
        </is>
      </c>
      <c r="D4" s="125" t="n"/>
      <c r="E4" s="125" t="inlineStr">
        <is>
          <t>Diagnosis</t>
        </is>
      </c>
      <c r="F4" s="125">
        <f>COUNTIF('Extraccion_RQ_nuevos'!$J$2:$J$179,E4)</f>
        <v/>
      </c>
      <c r="G4" s="125" t="inlineStr">
        <is>
          <t>Integración confirmada</t>
        </is>
      </c>
      <c r="H4" s="125">
        <f>COUNTIF('Extraccion_RQ_nuevos'!$K$2:$K$179,"Confirmed in workflow")+COUNTIF('Extraccion_RQ_nuevos'!$K$2:$K$179,"Confirmed in care delivery")+COUNTIF('Extraccion_RQ_nuevos'!$K$2:$K$179,"Confirmed in intervention")</f>
        <v/>
      </c>
    </row>
    <row r="5" ht="36" customHeight="1">
      <c r="A5" s="125" t="inlineStr">
        <is>
          <t>Incluidos con extraccion RQ</t>
        </is>
      </c>
      <c r="B5" s="125">
        <f>COUNTA('Extraccion_RQ_nuevos'!$A$2:$A$179)</f>
        <v/>
      </c>
      <c r="C5" s="125" t="inlineStr">
        <is>
          <t>Estudios incluidos tras revision de texto completo y con codificacion RQ disponible.</t>
        </is>
      </c>
      <c r="D5" s="125" t="n"/>
      <c r="E5" s="125" t="inlineStr">
        <is>
          <t>Screening</t>
        </is>
      </c>
      <c r="F5" s="125">
        <f>COUNTIF('Extraccion_RQ_nuevos'!$J$2:$J$179,E5)</f>
        <v/>
      </c>
      <c r="G5" s="125" t="inlineStr">
        <is>
          <t>Validación externa</t>
        </is>
      </c>
      <c r="H5" s="125">
        <f>SUM('Extraccion_RQ_nuevos'!$M$2:$M$179)</f>
        <v/>
      </c>
    </row>
    <row r="6" ht="36" customHeight="1">
      <c r="A6" s="125" t="inlineStr">
        <is>
          <t>Incluidos</t>
        </is>
      </c>
      <c r="B6" s="125">
        <f>COUNTIF('Extraccion_RQ_nuevos'!$D$2:$D$179,"Include")</f>
        <v/>
      </c>
      <c r="C6" s="125" t="inlineStr">
        <is>
          <t>Sin alerta editorial.</t>
        </is>
      </c>
      <c r="D6" s="125" t="n"/>
      <c r="E6" s="125" t="inlineStr">
        <is>
          <t>Monitoring/intervention</t>
        </is>
      </c>
      <c r="F6" s="125">
        <f>COUNTIF('Extraccion_RQ_nuevos'!$J$2:$J$179,E6)</f>
        <v/>
      </c>
      <c r="G6" s="125" t="inlineStr">
        <is>
          <t>Robustez entre sitios</t>
        </is>
      </c>
      <c r="H6" s="125">
        <f>SUM('Extraccion_RQ_nuevos'!$O$2:$O$179)</f>
        <v/>
      </c>
    </row>
    <row r="7" ht="36" customHeight="1">
      <c r="A7" s="125" t="inlineStr">
        <is>
          <t>Incluidos con alerta</t>
        </is>
      </c>
      <c r="B7" s="125">
        <f>COUNTIF('Extraccion_RQ_nuevos'!$D$2:$D$179,"Include with integrity flag")</f>
        <v/>
      </c>
      <c r="C7" s="125" t="inlineStr">
        <is>
          <t>Expression of Concern.</t>
        </is>
      </c>
      <c r="D7" s="125" t="n"/>
      <c r="E7" s="125" t="inlineStr">
        <is>
          <t>Prognosis</t>
        </is>
      </c>
      <c r="F7" s="125">
        <f>COUNTIF('Extraccion_RQ_nuevos'!$J$2:$J$179,E7)</f>
        <v/>
      </c>
      <c r="G7" s="125" t="inlineStr">
        <is>
          <t>XAI estricto</t>
        </is>
      </c>
      <c r="H7" s="125">
        <f>SUM('Extraccion_RQ_nuevos'!$Q$2:$Q$179)</f>
        <v/>
      </c>
    </row>
    <row r="8" ht="36" customHeight="1">
      <c r="A8" s="125" t="inlineStr">
        <is>
          <t>Pendientes</t>
        </is>
      </c>
      <c r="B8" s="125">
        <f>COUNTIF('Texto_completo_191'!$J$2:$J$193,"Pending adjudication")</f>
        <v/>
      </c>
      <c r="C8" s="125" t="inlineStr">
        <is>
          <t>No son reports not retrieved.</t>
        </is>
      </c>
      <c r="D8" s="125" t="n"/>
      <c r="E8" s="125" t="inlineStr">
        <is>
          <t>Not specified</t>
        </is>
      </c>
      <c r="F8" s="125">
        <f>COUNTIF('Extraccion_RQ_nuevos'!$J$2:$J$179,E8)</f>
        <v/>
      </c>
      <c r="G8" s="125" t="inlineStr">
        <is>
          <t>Datos multifuente</t>
        </is>
      </c>
      <c r="H8" s="125">
        <f>SUM('Extraccion_RQ_nuevos'!$S$2:$S$179)</f>
        <v/>
      </c>
    </row>
    <row r="9" ht="36" customHeight="1">
      <c r="A9" s="125" t="inlineStr">
        <is>
          <t>Corpus de trabajo</t>
        </is>
      </c>
      <c r="B9" s="125">
        <f>276+B5</f>
        <v/>
      </c>
      <c r="C9" s="125" t="inlineStr">
        <is>
          <t>276 + 178 inclusiones tras la reconciliación final de tipo de publicación; corpus de trabajo actualizado.</t>
        </is>
      </c>
      <c r="D9" s="125" t="n"/>
      <c r="E9" s="125" t="n"/>
      <c r="F9" s="125" t="n"/>
      <c r="G9" s="125" t="n"/>
      <c r="H9" s="125" t="n"/>
    </row>
    <row r="10" ht="36" customHeight="1">
      <c r="A10" s="125" t="inlineStr">
        <is>
          <t>Reports not retrieved</t>
        </is>
      </c>
      <c r="B10" s="125">
        <f>COUNTIF('Actualizacion_430'!$D$2:$D$431,"Report not retrieved")</f>
        <v/>
      </c>
      <c r="C10" s="125" t="inlineStr">
        <is>
          <t>Solo tras intentos fallidos documentados.</t>
        </is>
      </c>
      <c r="D10" s="125" t="n"/>
      <c r="E10" s="125" t="n"/>
      <c r="F10" s="125" t="n"/>
      <c r="G10" s="125" t="n"/>
      <c r="H10" s="125" t="n"/>
    </row>
    <row r="11" ht="36" customHeight="1">
      <c r="A11" s="125" t="n"/>
      <c r="B11" s="125" t="n"/>
      <c r="C11" s="125" t="n"/>
      <c r="D11" s="125" t="n"/>
      <c r="E11" s="125" t="n"/>
      <c r="F11" s="125" t="n"/>
      <c r="G11" s="125" t="n"/>
      <c r="H11" s="125" t="n"/>
    </row>
    <row r="12" ht="36" customHeight="1">
      <c r="A12" s="124" t="inlineStr">
        <is>
          <t>Acceso</t>
        </is>
      </c>
      <c r="B12" s="124" t="inlineStr">
        <is>
          <t>n</t>
        </is>
      </c>
      <c r="C12" s="124" t="inlineStr">
        <is>
          <t>Lectura</t>
        </is>
      </c>
      <c r="D12" s="124" t="n"/>
      <c r="E12" s="124" t="inlineStr">
        <is>
          <t>Tipo de IA</t>
        </is>
      </c>
      <c r="F12" s="124" t="inlineStr">
        <is>
          <t>n</t>
        </is>
      </c>
      <c r="G12" s="124" t="n"/>
      <c r="H12" s="124" t="n"/>
    </row>
    <row r="13" ht="36" customHeight="1">
      <c r="A13" s="125" t="inlineStr">
        <is>
          <t>Ubicación OA identificada</t>
        </is>
      </c>
      <c r="B13" s="125">
        <f>COUNTIF('Auditoria_acceso'!$F$2:$F$193,"Yes")</f>
        <v/>
      </c>
      <c r="C13" s="125" t="inlineStr">
        <is>
          <t>Metadatos actuales de OpenAlex.</t>
        </is>
      </c>
      <c r="D13" s="125" t="n"/>
      <c r="E13" s="125" t="inlineStr">
        <is>
          <t>Machine Learning</t>
        </is>
      </c>
      <c r="F13" s="125">
        <f>COUNTIF('Extraccion_RQ_nuevos'!$G$2:$G$179,E13)</f>
        <v/>
      </c>
      <c r="G13" s="125" t="n"/>
      <c r="H13" s="125" t="n"/>
    </row>
    <row r="14" ht="36" customHeight="1">
      <c r="A14" s="125" t="inlineStr">
        <is>
          <t>Texto evaluable</t>
        </is>
      </c>
      <c r="B14" s="125">
        <f>COUNTIF('Auditoria_acceso'!$J$2:$J$193,"Yes")</f>
        <v/>
      </c>
      <c r="C14" s="125" t="inlineStr">
        <is>
          <t>Revisado y extraído.</t>
        </is>
      </c>
      <c r="D14" s="125" t="n"/>
      <c r="E14" s="125" t="inlineStr">
        <is>
          <t>Deep Learning</t>
        </is>
      </c>
      <c r="F14" s="125">
        <f>COUNTIF('Extraccion_RQ_nuevos'!$G$2:$G$179,E14)</f>
        <v/>
      </c>
      <c r="G14" s="125" t="n"/>
      <c r="H14" s="125" t="n"/>
    </row>
    <row r="15" ht="36" customHeight="1">
      <c r="A15" s="125" t="inlineStr">
        <is>
          <t>OA pendiente</t>
        </is>
      </c>
      <c r="B15" s="125">
        <f>COUNTIFS('Auditoria_acceso'!$F$2:$F$193,"Yes",'Auditoria_acceso'!$J$2:$J$193,"No")</f>
        <v/>
      </c>
      <c r="C15" s="125" t="inlineStr">
        <is>
          <t>Ubicación OA sin adjudicación completa.</t>
        </is>
      </c>
      <c r="D15" s="125" t="n"/>
      <c r="E15" s="125" t="inlineStr">
        <is>
          <t>Hybrid</t>
        </is>
      </c>
      <c r="F15" s="125">
        <f>COUNTIF('Extraccion_RQ_nuevos'!$G$2:$G$179,E15)</f>
        <v/>
      </c>
      <c r="G15" s="125" t="n"/>
      <c r="H15" s="125" t="n"/>
    </row>
    <row r="16" ht="36" customHeight="1">
      <c r="A16" s="125" t="inlineStr">
        <is>
          <t>Sin OA identificada</t>
        </is>
      </c>
      <c r="B16" s="125">
        <f>COUNTIF('Auditoria_acceso'!$F$2:$F$193,"No")</f>
        <v/>
      </c>
      <c r="C16" s="125" t="inlineStr">
        <is>
          <t>Adquisición legítima pendiente.</t>
        </is>
      </c>
      <c r="D16" s="125" t="n"/>
      <c r="E16" s="125" t="inlineStr">
        <is>
          <t>Not specified</t>
        </is>
      </c>
      <c r="F16" s="125">
        <f>COUNTIF('Extraccion_RQ_nuevos'!$G$2:$G$179,E16)</f>
        <v/>
      </c>
      <c r="G16" s="125" t="n"/>
      <c r="H16" s="125" t="n"/>
    </row>
    <row r="17" ht="36" customHeight="1">
      <c r="A17" s="125" t="n"/>
      <c r="B17" s="125" t="n"/>
      <c r="C17" s="125" t="n"/>
      <c r="D17" s="125" t="n"/>
      <c r="E17" s="125" t="n"/>
      <c r="F17" s="125" t="n"/>
      <c r="G17" s="125" t="n"/>
      <c r="H17" s="125" t="n"/>
    </row>
    <row r="18" ht="52" customHeight="1">
      <c r="A18" s="125" t="inlineStr">
        <is>
          <t>Nota</t>
        </is>
      </c>
      <c r="B18" s="125" t="inlineStr">
        <is>
          <t>Las decisiones asistidas por IA requieren verificación independiente antes del cierre final.</t>
        </is>
      </c>
    </row>
  </sheetData>
  <mergeCells count="1">
    <mergeCell ref="B18:H18"/>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32"/>
  <sheetViews>
    <sheetView showGridLines="0" workbookViewId="0">
      <pane ySplit="7" topLeftCell="A8" activePane="bottomLeft" state="frozen"/>
      <selection pane="bottomLeft" activeCell="A1" sqref="A1"/>
    </sheetView>
  </sheetViews>
  <sheetFormatPr baseColWidth="8" defaultRowHeight="15"/>
  <cols>
    <col width="10" customWidth="1" min="1" max="1"/>
    <col width="55" customWidth="1" min="2" max="2"/>
    <col width="28" customWidth="1" min="3" max="3"/>
    <col width="42" customWidth="1" min="4" max="4"/>
    <col width="27" customWidth="1" min="5" max="5"/>
    <col width="20" customWidth="1" min="6" max="6"/>
    <col width="34" customWidth="1" min="7" max="7"/>
    <col width="20" customWidth="1" min="8" max="8"/>
    <col width="40" customWidth="1" min="9" max="9"/>
    <col width="24" customWidth="1" min="10" max="10"/>
    <col width="24" customWidth="1" min="11" max="11"/>
    <col width="13" customWidth="1" min="12" max="12"/>
    <col width="13" customWidth="1" min="13" max="13"/>
    <col width="15" customWidth="1" min="14" max="14"/>
    <col width="15" customWidth="1" min="15" max="15"/>
    <col width="12" customWidth="1" min="16" max="16"/>
    <col width="12" customWidth="1" min="17" max="17"/>
    <col width="15" customWidth="1" min="18" max="18"/>
    <col width="55" customWidth="1" min="19" max="19"/>
    <col width="62" customWidth="1" min="20" max="20"/>
    <col width="70" customWidth="1" min="21" max="21"/>
    <col width="62" customWidth="1" min="22" max="22"/>
    <col width="18" customWidth="1" min="23" max="23"/>
    <col width="42" customWidth="1" min="24" max="24"/>
  </cols>
  <sheetData>
    <row r="1">
      <c r="A1" s="143" t="inlineStr">
        <is>
          <t>Lote 01 — primeros 25 textos completos pendientes</t>
        </is>
      </c>
    </row>
    <row r="2">
      <c r="A2" s="144" t="inlineStr">
        <is>
          <t>Fecha de revisión</t>
        </is>
      </c>
      <c r="B2" s="145" t="n">
        <v>46269</v>
      </c>
      <c r="D2" s="144" t="inlineStr">
        <is>
          <t>Pendientes globales antes</t>
        </is>
      </c>
      <c r="E2" s="146" t="n">
        <v>133</v>
      </c>
    </row>
    <row r="3">
      <c r="A3" s="144" t="inlineStr">
        <is>
          <t>Candidatos del lote</t>
        </is>
      </c>
      <c r="B3" s="146" t="n">
        <v>25</v>
      </c>
      <c r="D3" s="144" t="inlineStr">
        <is>
          <t>Pendientes globales después</t>
        </is>
      </c>
      <c r="E3" s="146" t="n">
        <v>117</v>
      </c>
    </row>
    <row r="4">
      <c r="A4" s="144" t="inlineStr">
        <is>
          <t>Cerrados por IA (requieren verificación independiente)</t>
        </is>
      </c>
      <c r="B4" s="146" t="n">
        <v>16</v>
      </c>
      <c r="D4" s="144" t="inlineStr">
        <is>
          <t>Corpus de trabajo antes</t>
        </is>
      </c>
      <c r="E4" s="146" t="n">
        <v>335</v>
      </c>
    </row>
    <row r="5">
      <c r="A5" s="144" t="inlineStr">
        <is>
          <t>Pendientes por acceso/texto insuficiente</t>
        </is>
      </c>
      <c r="B5" s="146" t="n">
        <v>9</v>
      </c>
      <c r="D5" s="144" t="inlineStr">
        <is>
          <t>Corpus de trabajo después</t>
        </is>
      </c>
      <c r="E5" s="146" t="n">
        <v>351</v>
      </c>
    </row>
    <row r="7" ht="36" customHeight="1">
      <c r="A7" s="147" t="inlineStr">
        <is>
          <t>bib_index</t>
        </is>
      </c>
      <c r="B7" s="147" t="inlineStr">
        <is>
          <t>título</t>
        </is>
      </c>
      <c r="C7" s="147" t="inlineStr">
        <is>
          <t>DOI</t>
        </is>
      </c>
      <c r="D7" s="147" t="inlineStr">
        <is>
          <t>nivel_fuente</t>
        </is>
      </c>
      <c r="E7" s="147" t="inlineStr">
        <is>
          <t>estado_lote</t>
        </is>
      </c>
      <c r="F7" s="147" t="inlineStr">
        <is>
          <t>decisión_full_text</t>
        </is>
      </c>
      <c r="G7" s="147" t="inlineStr">
        <is>
          <t>data_source_primary</t>
        </is>
      </c>
      <c r="H7" s="147" t="inlineStr">
        <is>
          <t>ai_type</t>
        </is>
      </c>
      <c r="I7" s="147" t="inlineStr">
        <is>
          <t>ai_algorithm_main</t>
        </is>
      </c>
      <c r="J7" s="147" t="inlineStr">
        <is>
          <t>stage_primary</t>
        </is>
      </c>
      <c r="K7" s="147" t="inlineStr">
        <is>
          <t>rq2_integration_status</t>
        </is>
      </c>
      <c r="L7" s="147" t="inlineStr">
        <is>
          <t>q3_external_validation</t>
        </is>
      </c>
      <c r="M7" s="147" t="inlineStr">
        <is>
          <t>q3_multisite_dataset</t>
        </is>
      </c>
      <c r="N7" s="147" t="inlineStr">
        <is>
          <t>q3_cross_site_robustness</t>
        </is>
      </c>
      <c r="O7" s="147" t="inlineStr">
        <is>
          <t>q3_prospective_evaluation</t>
        </is>
      </c>
      <c r="P7" s="147" t="inlineStr">
        <is>
          <t>q3_xai_strict</t>
        </is>
      </c>
      <c r="Q7" s="147" t="inlineStr">
        <is>
          <t>q3_xai_partial</t>
        </is>
      </c>
      <c r="R7" s="147" t="inlineStr">
        <is>
          <t>q3_multisource_data</t>
        </is>
      </c>
      <c r="S7" s="147" t="inlineStr">
        <is>
          <t>fuente_texto</t>
        </is>
      </c>
      <c r="T7" s="147" t="inlineStr">
        <is>
          <t>hallazgo_clave</t>
        </is>
      </c>
      <c r="U7" s="147" t="inlineStr">
        <is>
          <t>limitación_metodológica</t>
        </is>
      </c>
      <c r="V7" s="147" t="inlineStr">
        <is>
          <t>acción_manual</t>
        </is>
      </c>
      <c r="W7" s="147" t="inlineStr">
        <is>
          <t>prioridad_manual</t>
        </is>
      </c>
      <c r="X7" s="147" t="inlineStr">
        <is>
          <t>nota_control</t>
        </is>
      </c>
    </row>
    <row r="8" ht="78" customHeight="1">
      <c r="A8" s="148" t="n">
        <v>1</v>
      </c>
      <c r="B8" s="149" t="inlineStr">
        <is>
          <t>A novel thermal imaging-based framework for continuous ASD classification and behavior analysis using facial mood and skin temperature features</t>
        </is>
      </c>
      <c r="C8" s="149" t="inlineStr">
        <is>
          <t>10.1016/j.bspc.2024.107009</t>
        </is>
      </c>
      <c r="D8" s="149" t="inlineStr">
        <is>
          <t>Texto del artículo indexado por el editor; se recuperaron secciones suficientes de metodología, resultados y conclusión</t>
        </is>
      </c>
      <c r="E8" s="148" t="inlineStr">
        <is>
          <t>Cerrado: texto suficiente revisado</t>
        </is>
      </c>
      <c r="F8" s="148" t="inlineStr">
        <is>
          <t>Include</t>
        </is>
      </c>
      <c r="G8" s="149" t="inlineStr">
        <is>
          <t>Thermal facial imaging / skin temperature</t>
        </is>
      </c>
      <c r="H8" s="149" t="inlineStr">
        <is>
          <t>Hybrid</t>
        </is>
      </c>
      <c r="I8" s="149" t="inlineStr">
        <is>
          <t>DN-FME + Random Forest/SVM severity classifiers</t>
        </is>
      </c>
      <c r="J8" s="149" t="inlineStr">
        <is>
          <t>Monitoring/intervention</t>
        </is>
      </c>
      <c r="K8" s="149" t="inlineStr">
        <is>
          <t>Proposed only</t>
        </is>
      </c>
      <c r="L8" s="149" t="n">
        <v>0</v>
      </c>
      <c r="M8" s="149" t="n">
        <v>0</v>
      </c>
      <c r="N8" s="149" t="n">
        <v>0</v>
      </c>
      <c r="O8" s="149" t="n">
        <v>0</v>
      </c>
      <c r="P8" s="149" t="n">
        <v>0</v>
      </c>
      <c r="Q8" s="149" t="n">
        <v>0</v>
      </c>
      <c r="R8" s="149" t="n">
        <v>0</v>
      </c>
      <c r="S8" s="149" t="inlineStr">
        <is>
          <t>https://www.sciencedirect.com/science/article/pii/S174680942401067X</t>
        </is>
      </c>
      <c r="T8" s="149" t="inlineStr">
        <is>
          <t>El marco extrae estado afectivo y temperatura cutánea de imágenes térmicas; DN-FME reporta 96.39% de accuracy y RF/SVM 98.33% para clasificación de severidad.</t>
        </is>
      </c>
      <c r="U8" s="149" t="inlineStr">
        <is>
          <t>La propuesta de ajustar dosis farmacológica no fue evaluada como intervención clínica prospectiva en el texto recuperado; debe tratarse como integración propuesta, no como eficacia clínica demostrada.</t>
        </is>
      </c>
      <c r="V8" s="148" t="inlineStr">
        <is>
          <t>Verificación independiente del revisor humano antes del cierre final</t>
        </is>
      </c>
      <c r="W8" s="148" t="inlineStr">
        <is>
          <t>Media</t>
        </is>
      </c>
      <c r="X8" s="149" t="inlineStr">
        <is>
          <t>No sustituye la segunda revisión humana definida en el protocolo.</t>
        </is>
      </c>
    </row>
    <row r="9" ht="78" customHeight="1">
      <c r="A9" s="148" t="n">
        <v>3</v>
      </c>
      <c r="B9" s="149" t="inlineStr">
        <is>
          <t>Efficient machine learning models across multiple datasets for autism spectrum disorder diagnoses</t>
        </is>
      </c>
      <c r="C9" s="149" t="inlineStr">
        <is>
          <t>10.1016/j.bspc.2024.106949</t>
        </is>
      </c>
      <c r="D9" s="149" t="inlineStr">
        <is>
          <t>Texto del artículo indexado por el editor; metodología/resultados suficientemente recuperados</t>
        </is>
      </c>
      <c r="E9" s="148" t="inlineStr">
        <is>
          <t>Cerrado: texto suficiente revisado</t>
        </is>
      </c>
      <c r="F9" s="148" t="inlineStr">
        <is>
          <t>Include</t>
        </is>
      </c>
      <c r="G9" s="149" t="inlineStr">
        <is>
          <t>Structured behavioral / demographic screening datasets</t>
        </is>
      </c>
      <c r="H9" s="149" t="inlineStr">
        <is>
          <t>Machine Learning</t>
        </is>
      </c>
      <c r="I9" s="149" t="inlineStr">
        <is>
          <t>AutoML/ensemble framework (27 ML models; voting/bagging)</t>
        </is>
      </c>
      <c r="J9" s="149" t="inlineStr">
        <is>
          <t>Screening</t>
        </is>
      </c>
      <c r="K9" s="149" t="inlineStr">
        <is>
          <t>Research only</t>
        </is>
      </c>
      <c r="L9" s="149" t="n">
        <v>0</v>
      </c>
      <c r="M9" s="149" t="n">
        <v>0</v>
      </c>
      <c r="N9" s="149" t="n">
        <v>0</v>
      </c>
      <c r="O9" s="149" t="n">
        <v>0</v>
      </c>
      <c r="P9" s="149" t="n">
        <v>0</v>
      </c>
      <c r="Q9" s="149" t="n">
        <v>0</v>
      </c>
      <c r="R9" s="149" t="n">
        <v>0</v>
      </c>
      <c r="S9" s="149" t="inlineStr">
        <is>
          <t>https://www.sciencedirect.com/science/article/pii/S1746809424010073</t>
        </is>
      </c>
      <c r="T9" s="149" t="inlineStr">
        <is>
          <t>ASDD evalúa 27 modelos y herramientas AutoML sobre siete datasets y un dataset combinado; varios resultados llegan a 100% de accuracy/F1.</t>
        </is>
      </c>
      <c r="U9" s="149" t="inlineStr">
        <is>
          <t>Los resultados perfectos exigen cautela. No se identificó una validación externa fija en un cohort/dataset independiente del proceso de desarrollo; múltiples datasets no equivalen automáticamente a external validation.</t>
        </is>
      </c>
      <c r="V9" s="148" t="inlineStr">
        <is>
          <t>Verificación independiente del revisor humano antes del cierre final</t>
        </is>
      </c>
      <c r="W9" s="148" t="inlineStr">
        <is>
          <t>Media</t>
        </is>
      </c>
      <c r="X9" s="149" t="inlineStr">
        <is>
          <t>No sustituye la segunda revisión humana definida en el protocolo.</t>
        </is>
      </c>
    </row>
    <row r="10" ht="78" customHeight="1">
      <c r="A10" s="148" t="n">
        <v>4</v>
      </c>
      <c r="B10" s="149" t="inlineStr">
        <is>
          <t>EmoLand: Utilizing narrative animations, multilevel games, and affective computing to foster emotional development in children with autism spectrum disorder</t>
        </is>
      </c>
      <c r="C10" s="149" t="inlineStr">
        <is>
          <t>10.1016/j.ijhcs.2025.103486</t>
        </is>
      </c>
      <c r="D10" s="149" t="inlineStr">
        <is>
          <t>Texto completo compartido por autores</t>
        </is>
      </c>
      <c r="E10" s="148" t="inlineStr">
        <is>
          <t>Cerrado: texto suficiente revisado</t>
        </is>
      </c>
      <c r="F10" s="148" t="inlineStr">
        <is>
          <t>Include</t>
        </is>
      </c>
      <c r="G10" s="149" t="inlineStr">
        <is>
          <t>Behavioral video / facial expressions</t>
        </is>
      </c>
      <c r="H10" s="149" t="inlineStr">
        <is>
          <t>Deep Learning</t>
        </is>
      </c>
      <c r="I10" s="149" t="inlineStr">
        <is>
          <t>CNN facial-expression recognition</t>
        </is>
      </c>
      <c r="J10" s="149" t="inlineStr">
        <is>
          <t>Monitoring/intervention</t>
        </is>
      </c>
      <c r="K10" s="149" t="inlineStr">
        <is>
          <t>Confirmed in care delivery</t>
        </is>
      </c>
      <c r="L10" s="149" t="n">
        <v>0</v>
      </c>
      <c r="M10" s="149" t="n">
        <v>0</v>
      </c>
      <c r="N10" s="149" t="n">
        <v>0</v>
      </c>
      <c r="O10" s="149" t="n">
        <v>1</v>
      </c>
      <c r="P10" s="149" t="n">
        <v>0</v>
      </c>
      <c r="Q10" s="149" t="n">
        <v>0</v>
      </c>
      <c r="R10" s="149" t="n">
        <v>0</v>
      </c>
      <c r="S10" s="149" t="inlineStr">
        <is>
          <t>https://www.researchgate.net/publication/389491878_EmoLand_Utilizing_Narrative_Animations_Multilevel_Games_and_Affective_Computing_to_Foster_Emotional_Development_in_Children_with_Autism_Spectrum_Disorder</t>
        </is>
      </c>
      <c r="T10" s="149" t="inlineStr">
        <is>
          <t>Evaluación de campo de 3 semanas en escuela especial: 12 niños con ASD, 5 tutores, 330 clips revisados; el módulo de feedback afectivo reporta 97.6% de acierto.</t>
        </is>
      </c>
      <c r="U10" s="149" t="inlineStr">
        <is>
          <t>Muestra pequeña y evaluación breve. La precisión del módulo de feedback no debe confundirse con eficacia clínica de largo plazo.</t>
        </is>
      </c>
      <c r="V10" s="148" t="inlineStr">
        <is>
          <t>Verificación independiente del revisor humano antes del cierre final</t>
        </is>
      </c>
      <c r="W10" s="148" t="inlineStr">
        <is>
          <t>Media</t>
        </is>
      </c>
      <c r="X10" s="149" t="inlineStr">
        <is>
          <t>No sustituye la segunda revisión humana definida en el protocolo.</t>
        </is>
      </c>
    </row>
    <row r="11" ht="78" customHeight="1">
      <c r="A11" s="150" t="n">
        <v>5</v>
      </c>
      <c r="B11" s="149" t="inlineStr">
        <is>
          <t>An exploration of machine learning approaches for early Autism Spectrum Disorder detection</t>
        </is>
      </c>
      <c r="C11" s="149" t="inlineStr">
        <is>
          <t>10.1016/j.health.2024.100379</t>
        </is>
      </c>
      <c r="D11" s="149" t="inlineStr">
        <is>
          <t>Abstract/metadata del editor; ubicación OA conocida, PDF completo no recuperado en este entorno</t>
        </is>
      </c>
      <c r="E11" s="150" t="inlineStr">
        <is>
          <t>Pendiente: texto completo insuficiente</t>
        </is>
      </c>
      <c r="F11" s="150" t="inlineStr">
        <is>
          <t>Pending adjudication</t>
        </is>
      </c>
      <c r="G11" s="149" t="inlineStr"/>
      <c r="H11" s="149" t="inlineStr"/>
      <c r="I11" s="149" t="inlineStr"/>
      <c r="J11" s="149" t="inlineStr"/>
      <c r="K11" s="149" t="inlineStr"/>
      <c r="L11" s="149" t="inlineStr"/>
      <c r="M11" s="149" t="inlineStr"/>
      <c r="N11" s="149" t="inlineStr"/>
      <c r="O11" s="149" t="inlineStr"/>
      <c r="P11" s="149" t="inlineStr"/>
      <c r="Q11" s="149" t="inlineStr"/>
      <c r="R11" s="149" t="inlineStr"/>
      <c r="S11" s="149" t="inlineStr">
        <is>
          <t>https://www.sciencedirect.com/science/article/pii/S2772442524000819</t>
        </is>
      </c>
      <c r="T11" s="149" t="inlineStr">
        <is>
          <t>No se adjudicó con abstract solamente.</t>
        </is>
      </c>
      <c r="U11" s="149" t="inlineStr">
        <is>
          <t>Sin Methods/Results completos no es fiable codificar RQ2/RQ3 ni cerrar elegibilidad.</t>
        </is>
      </c>
      <c r="V11" s="150" t="inlineStr">
        <is>
          <t>Abrir/descargar el PDF OA desde el navegador o acceso institucional y revisar Methods/Results; en este entorno solo se recuperó abstract/metadata, por lo que no se adjudicó.</t>
        </is>
      </c>
      <c r="W11" s="150" t="inlineStr">
        <is>
          <t>Alta</t>
        </is>
      </c>
      <c r="X11" s="149" t="inlineStr">
        <is>
          <t>Acceso: OA. Se mantiene como report located, no como report not retrieved.</t>
        </is>
      </c>
    </row>
    <row r="12" ht="78" customHeight="1">
      <c r="A12" s="148" t="n">
        <v>7</v>
      </c>
      <c r="B12" s="149" t="inlineStr">
        <is>
          <t>Hybrid optimization enabled DenseNet for autism spectrum disorders using MRI image</t>
        </is>
      </c>
      <c r="C12" s="149" t="inlineStr">
        <is>
          <t>10.1016/j.compbiolchem.2024.108335</t>
        </is>
      </c>
      <c r="D12" s="149" t="inlineStr">
        <is>
          <t>Texto del artículo indexado por el editor; se recuperaron metodología/resultados/conclusión</t>
        </is>
      </c>
      <c r="E12" s="148" t="inlineStr">
        <is>
          <t>Cerrado: texto suficiente revisado</t>
        </is>
      </c>
      <c r="F12" s="148" t="inlineStr">
        <is>
          <t>Include</t>
        </is>
      </c>
      <c r="G12" s="149" t="inlineStr">
        <is>
          <t>Neuroimaging (MRI / ABIDE-derived brain imaging)</t>
        </is>
      </c>
      <c r="H12" s="149" t="inlineStr">
        <is>
          <t>Deep Learning</t>
        </is>
      </c>
      <c r="I12" s="149" t="inlineStr">
        <is>
          <t>JSTO-optimized DenseNet</t>
        </is>
      </c>
      <c r="J12" s="149" t="inlineStr">
        <is>
          <t>Diagnosis</t>
        </is>
      </c>
      <c r="K12" s="149" t="inlineStr">
        <is>
          <t>Research only</t>
        </is>
      </c>
      <c r="L12" s="149" t="n">
        <v>0</v>
      </c>
      <c r="M12" s="149" t="n">
        <v>0</v>
      </c>
      <c r="N12" s="149" t="n">
        <v>0</v>
      </c>
      <c r="O12" s="149" t="n">
        <v>0</v>
      </c>
      <c r="P12" s="149" t="n">
        <v>0</v>
      </c>
      <c r="Q12" s="149" t="n">
        <v>0</v>
      </c>
      <c r="R12" s="149" t="n">
        <v>0</v>
      </c>
      <c r="S12" s="149" t="inlineStr">
        <is>
          <t>https://www.sciencedirect.com/science/article/pii/S1476927124003232</t>
        </is>
      </c>
      <c r="T12" s="149" t="inlineStr">
        <is>
          <t>Pipeline con preprocesamiento MRI, extracción ROI/rasgos y DenseNet optimizado con JSTO; reporta accuracy de 94.8%.</t>
        </is>
      </c>
      <c r="U12" s="149" t="inlineStr">
        <is>
          <t>No se identificó validación externa independiente. Además, el texto indexado reporta FNR/FPR que parecen incompatibles con TPR/TNR simultáneamente reportados bajo definiciones estándar; requiere comprobación de tabla en verificación independiente.</t>
        </is>
      </c>
      <c r="V12" s="148" t="inlineStr">
        <is>
          <t>Verificación independiente del revisor humano antes del cierre final</t>
        </is>
      </c>
      <c r="W12" s="148" t="inlineStr">
        <is>
          <t>Media</t>
        </is>
      </c>
      <c r="X12" s="149" t="inlineStr">
        <is>
          <t>No sustituye la segunda revisión humana definida en el protocolo.</t>
        </is>
      </c>
    </row>
    <row r="13" ht="78" customHeight="1">
      <c r="A13" s="150" t="n">
        <v>11</v>
      </c>
      <c r="B13" s="149" t="inlineStr">
        <is>
          <t>Ensembler_fMRI: An Intelligent Approach for the Early Prediction of Autism Disorder</t>
        </is>
      </c>
      <c r="C13" s="149" t="inlineStr">
        <is>
          <t>10.1016/j.procs.2025.04.142</t>
        </is>
      </c>
      <c r="D13" s="149" t="inlineStr">
        <is>
          <t>Abstract/metadata del editor; ubicación OA conocida, PDF completo no recuperado en este entorno</t>
        </is>
      </c>
      <c r="E13" s="150" t="inlineStr">
        <is>
          <t>Pendiente: texto completo insuficiente</t>
        </is>
      </c>
      <c r="F13" s="150" t="inlineStr">
        <is>
          <t>Pending adjudication</t>
        </is>
      </c>
      <c r="G13" s="149" t="inlineStr"/>
      <c r="H13" s="149" t="inlineStr"/>
      <c r="I13" s="149" t="inlineStr"/>
      <c r="J13" s="149" t="inlineStr"/>
      <c r="K13" s="149" t="inlineStr"/>
      <c r="L13" s="149" t="inlineStr"/>
      <c r="M13" s="149" t="inlineStr"/>
      <c r="N13" s="149" t="inlineStr"/>
      <c r="O13" s="149" t="inlineStr"/>
      <c r="P13" s="149" t="inlineStr"/>
      <c r="Q13" s="149" t="inlineStr"/>
      <c r="R13" s="149" t="inlineStr"/>
      <c r="S13" s="149" t="inlineStr">
        <is>
          <t>https://www.sciencedirect.com/science/article/pii/S187705092501244X</t>
        </is>
      </c>
      <c r="T13" s="149" t="inlineStr">
        <is>
          <t>No se adjudicó con abstract solamente.</t>
        </is>
      </c>
      <c r="U13" s="149" t="inlineStr">
        <is>
          <t>Sin Methods/Results completos no es fiable codificar RQ2/RQ3 ni cerrar elegibilidad.</t>
        </is>
      </c>
      <c r="V13" s="150" t="inlineStr">
        <is>
          <t>Abrir/descargar el PDF OA desde el navegador o acceso institucional y revisar Methods/Results; en este entorno solo se recuperó abstract/metadata, por lo que no se adjudicó.</t>
        </is>
      </c>
      <c r="W13" s="150" t="inlineStr">
        <is>
          <t>Alta</t>
        </is>
      </c>
      <c r="X13" s="149" t="inlineStr">
        <is>
          <t>Acceso: OA. Se mantiene como report located, no como report not retrieved.</t>
        </is>
      </c>
    </row>
    <row r="14" ht="78" customHeight="1">
      <c r="A14" s="148" t="n">
        <v>15</v>
      </c>
      <c r="B14" s="149" t="inlineStr">
        <is>
          <t>MCBERT: A multi-modal framework for the diagnosis of autism spectrum disorder</t>
        </is>
      </c>
      <c r="C14" s="149" t="inlineStr">
        <is>
          <t>10.1016/j.biopsycho.2024.108976</t>
        </is>
      </c>
      <c r="D14" s="149" t="inlineStr">
        <is>
          <t>Texto del artículo indexado por el editor; arquitectura, experimento y LOSO recuperados</t>
        </is>
      </c>
      <c r="E14" s="148" t="inlineStr">
        <is>
          <t>Cerrado: texto suficiente revisado</t>
        </is>
      </c>
      <c r="F14" s="148" t="inlineStr">
        <is>
          <t>Include</t>
        </is>
      </c>
      <c r="G14" s="149" t="inlineStr">
        <is>
          <t>Multimodal (brain MRI + phenotypic/meta-features)</t>
        </is>
      </c>
      <c r="H14" s="149" t="inlineStr">
        <is>
          <t>Deep Learning</t>
        </is>
      </c>
      <c r="I14" s="149" t="inlineStr">
        <is>
          <t>MCBERT (multi-head CNN + BERT with spatial/channel attention)</t>
        </is>
      </c>
      <c r="J14" s="149" t="inlineStr">
        <is>
          <t>Diagnosis</t>
        </is>
      </c>
      <c r="K14" s="149" t="inlineStr">
        <is>
          <t>Research only</t>
        </is>
      </c>
      <c r="L14" s="149" t="n">
        <v>1</v>
      </c>
      <c r="M14" s="149" t="n">
        <v>1</v>
      </c>
      <c r="N14" s="149" t="n">
        <v>1</v>
      </c>
      <c r="O14" s="149" t="n">
        <v>0</v>
      </c>
      <c r="P14" s="149" t="n">
        <v>0</v>
      </c>
      <c r="Q14" s="149" t="n">
        <v>0</v>
      </c>
      <c r="R14" s="149" t="n">
        <v>1</v>
      </c>
      <c r="S14" s="149" t="inlineStr">
        <is>
          <t>https://www.sciencedirect.com/science/article/pii/S0301051124002369</t>
        </is>
      </c>
      <c r="T14" s="149" t="inlineStr">
        <is>
          <t>MCBERT fusiona MRI y meta-features en ABIDE-I y usa leave-one-site-out; se reporta accuracy máxima de 93.4%.</t>
        </is>
      </c>
      <c r="U14" s="149" t="inlineStr">
        <is>
          <t>LOSO sí aporta evaluación entre sitios y se codifica como external/site-held-out validation. El uso de atención arquitectónica no se contabilizó como XAI porque no se identificó una evaluación explícita de explicaciones.</t>
        </is>
      </c>
      <c r="V14" s="148" t="inlineStr">
        <is>
          <t>Verificación independiente del revisor humano antes del cierre final</t>
        </is>
      </c>
      <c r="W14" s="148" t="inlineStr">
        <is>
          <t>Media</t>
        </is>
      </c>
      <c r="X14" s="149" t="inlineStr">
        <is>
          <t>No sustituye la segunda revisión humana definida en el protocolo.</t>
        </is>
      </c>
    </row>
    <row r="15" ht="78" customHeight="1">
      <c r="A15" s="150" t="n">
        <v>16</v>
      </c>
      <c r="B15" s="149" t="inlineStr">
        <is>
          <t>Unraveling pathogenesis and potential biomarkers for autism spectrum disorder associated with HIF1A pathway based on machine learning and experiment validation</t>
        </is>
      </c>
      <c r="C15" s="149" t="inlineStr">
        <is>
          <t>10.1016/j.nbd.2024.106763</t>
        </is>
      </c>
      <c r="D15" s="149" t="inlineStr">
        <is>
          <t>Abstract/metadata del editor; ubicación OA conocida, PDF completo no recuperado en este entorno</t>
        </is>
      </c>
      <c r="E15" s="150" t="inlineStr">
        <is>
          <t>Pendiente: texto completo insuficiente</t>
        </is>
      </c>
      <c r="F15" s="150" t="inlineStr">
        <is>
          <t>Pending adjudication</t>
        </is>
      </c>
      <c r="G15" s="149" t="inlineStr"/>
      <c r="H15" s="149" t="inlineStr"/>
      <c r="I15" s="149" t="inlineStr"/>
      <c r="J15" s="149" t="inlineStr"/>
      <c r="K15" s="149" t="inlineStr"/>
      <c r="L15" s="149" t="inlineStr"/>
      <c r="M15" s="149" t="inlineStr"/>
      <c r="N15" s="149" t="inlineStr"/>
      <c r="O15" s="149" t="inlineStr"/>
      <c r="P15" s="149" t="inlineStr"/>
      <c r="Q15" s="149" t="inlineStr"/>
      <c r="R15" s="149" t="inlineStr"/>
      <c r="S15" s="149" t="inlineStr">
        <is>
          <t>https://www.sciencedirect.com/science/article/pii/S0969996124003656</t>
        </is>
      </c>
      <c r="T15" s="149" t="inlineStr">
        <is>
          <t>No se adjudicó con abstract solamente.</t>
        </is>
      </c>
      <c r="U15" s="149" t="inlineStr">
        <is>
          <t>Sin Methods/Results completos no es fiable codificar RQ2/RQ3 ni cerrar elegibilidad.</t>
        </is>
      </c>
      <c r="V15" s="150" t="inlineStr">
        <is>
          <t>Abrir/descargar el PDF OA desde el navegador o acceso institucional y revisar Methods/Results; en este entorno solo se recuperó abstract/metadata, por lo que no se adjudicó.</t>
        </is>
      </c>
      <c r="W15" s="150" t="inlineStr">
        <is>
          <t>Alta</t>
        </is>
      </c>
      <c r="X15" s="149" t="inlineStr">
        <is>
          <t>Acceso: OA. Se mantiene como report located, no como report not retrieved.</t>
        </is>
      </c>
    </row>
    <row r="16" ht="78" customHeight="1">
      <c r="A16" s="148" t="n">
        <v>21</v>
      </c>
      <c r="B16" s="149" t="inlineStr">
        <is>
          <t>Screening biomarkers for autism spectrum disorder using plasma proteomics combined with machine learning methods</t>
        </is>
      </c>
      <c r="C16" s="149" t="inlineStr">
        <is>
          <t>10.1016/j.cca.2024.120018</t>
        </is>
      </c>
      <c r="D16" s="149" t="inlineStr">
        <is>
          <t>Texto del artículo indexado por el editor; materiales/métodos y validación independiente recuperados</t>
        </is>
      </c>
      <c r="E16" s="148" t="inlineStr">
        <is>
          <t>Cerrado: texto suficiente revisado</t>
        </is>
      </c>
      <c r="F16" s="148" t="inlineStr">
        <is>
          <t>Include</t>
        </is>
      </c>
      <c r="G16" s="149" t="inlineStr">
        <is>
          <t>Biological/omics (plasma proteomics)</t>
        </is>
      </c>
      <c r="H16" s="149" t="inlineStr">
        <is>
          <t>Machine Learning</t>
        </is>
      </c>
      <c r="I16" s="149" t="inlineStr">
        <is>
          <t>Machine-learning biomarker selection pipeline</t>
        </is>
      </c>
      <c r="J16" s="149" t="inlineStr">
        <is>
          <t>Screening</t>
        </is>
      </c>
      <c r="K16" s="149" t="inlineStr">
        <is>
          <t>Research only</t>
        </is>
      </c>
      <c r="L16" s="149" t="n">
        <v>1</v>
      </c>
      <c r="M16" s="149" t="n">
        <v>0</v>
      </c>
      <c r="N16" s="149" t="n">
        <v>0</v>
      </c>
      <c r="O16" s="149" t="n">
        <v>0</v>
      </c>
      <c r="P16" s="149" t="n">
        <v>0</v>
      </c>
      <c r="Q16" s="149" t="n">
        <v>0</v>
      </c>
      <c r="R16" s="149" t="n">
        <v>0</v>
      </c>
      <c r="S16" s="149" t="inlineStr">
        <is>
          <t>https://www.sciencedirect.com/science/article/pii/S000989812402271X</t>
        </is>
      </c>
      <c r="T16" s="149" t="inlineStr">
        <is>
          <t>SWATH-MS en 30 ASD vs controles seleccionó biomarcadores mediante ML; un grupo independiente adicional de 30 ASD vs controles fue validado por MRM. Panel de 4 proteínas: AUC 0.8087.</t>
        </is>
      </c>
      <c r="U16" s="149" t="inlineStr">
        <is>
          <t>La validación independiente fortalece el biomarcador, pero parece provenir del mismo entorno institucional y no demuestra generalización cross-site.</t>
        </is>
      </c>
      <c r="V16" s="148" t="inlineStr">
        <is>
          <t>Verificación independiente del revisor humano antes del cierre final</t>
        </is>
      </c>
      <c r="W16" s="148" t="inlineStr">
        <is>
          <t>Media</t>
        </is>
      </c>
      <c r="X16" s="149" t="inlineStr">
        <is>
          <t>No sustituye la segunda revisión humana definida en el protocolo.</t>
        </is>
      </c>
    </row>
    <row r="17" ht="78" customHeight="1">
      <c r="A17" s="148" t="n">
        <v>23</v>
      </c>
      <c r="B17" s="149" t="inlineStr">
        <is>
          <t>Introducing 3DCNN ResNets for ASD full-body kinematic assessment: A comparison with hand-crafted features</t>
        </is>
      </c>
      <c r="C17" s="149" t="inlineStr">
        <is>
          <t>10.1016/j.eswa.2024.126295</t>
        </is>
      </c>
      <c r="D17" s="149" t="inlineStr">
        <is>
          <t>PDF completo en repositorio institucional UPV</t>
        </is>
      </c>
      <c r="E17" s="148" t="inlineStr">
        <is>
          <t>Cerrado: texto suficiente revisado</t>
        </is>
      </c>
      <c r="F17" s="148" t="inlineStr">
        <is>
          <t>Include</t>
        </is>
      </c>
      <c r="G17" s="149" t="inlineStr">
        <is>
          <t>Behavioral motor kinematics / full-body motion</t>
        </is>
      </c>
      <c r="H17" s="149" t="inlineStr">
        <is>
          <t>Deep Learning</t>
        </is>
      </c>
      <c r="I17" s="149" t="inlineStr">
        <is>
          <t>PoseConv3D / SlowOnly 3D CNN-ResNet</t>
        </is>
      </c>
      <c r="J17" s="149" t="inlineStr">
        <is>
          <t>Diagnosis</t>
        </is>
      </c>
      <c r="K17" s="149" t="inlineStr">
        <is>
          <t>Research only</t>
        </is>
      </c>
      <c r="L17" s="149" t="n">
        <v>0</v>
      </c>
      <c r="M17" s="149" t="n">
        <v>0</v>
      </c>
      <c r="N17" s="149" t="n">
        <v>0</v>
      </c>
      <c r="O17" s="149" t="n">
        <v>0</v>
      </c>
      <c r="P17" s="149" t="n">
        <v>1</v>
      </c>
      <c r="Q17" s="149" t="n">
        <v>0</v>
      </c>
      <c r="R17" s="149" t="n">
        <v>0</v>
      </c>
      <c r="S17" s="149" t="inlineStr">
        <is>
          <t>https://riunet.upv.es/bitstreams/7dfd9135-24ed-4b77-af02-6141eb544c60/download</t>
        </is>
      </c>
      <c r="T17" s="149" t="inlineStr">
        <is>
          <t>n=81 (42 TD, 39 ASD); validación anidada repetida separada por sujeto; compara modelos end-to-end 3D CNN-ResNet con rasgos manuales y aplica SHAP.</t>
        </is>
      </c>
      <c r="U17" s="149" t="inlineStr">
        <is>
          <t>La validación interna está bien protegida contra mezcla de sujetos, pero el tamaño muestral sigue siendo pequeño y no existe cohorte externa independiente.</t>
        </is>
      </c>
      <c r="V17" s="148" t="inlineStr">
        <is>
          <t>Verificación independiente del revisor humano antes del cierre final</t>
        </is>
      </c>
      <c r="W17" s="148" t="inlineStr">
        <is>
          <t>Media</t>
        </is>
      </c>
      <c r="X17" s="149" t="inlineStr">
        <is>
          <t>No sustituye la segunda revisión humana definida en el protocolo.</t>
        </is>
      </c>
    </row>
    <row r="18" ht="78" customHeight="1">
      <c r="A18" s="150" t="n">
        <v>27</v>
      </c>
      <c r="B18" s="149" t="inlineStr">
        <is>
          <t>Developing a simplified measure to predict the risk of autism spectrum disorders: Abbreviating the M-CHAT-R using a machine learning approach in China</t>
        </is>
      </c>
      <c r="C18" s="149" t="inlineStr">
        <is>
          <t>10.1016/j.psychres.2025.116353</t>
        </is>
      </c>
      <c r="D18" s="149" t="inlineStr">
        <is>
          <t>Abstract/metadata del editor; ubicación OA conocida, PDF completo no recuperado en este entorno</t>
        </is>
      </c>
      <c r="E18" s="150" t="inlineStr">
        <is>
          <t>Pendiente: texto completo insuficiente</t>
        </is>
      </c>
      <c r="F18" s="150" t="inlineStr">
        <is>
          <t>Pending adjudication</t>
        </is>
      </c>
      <c r="G18" s="149" t="inlineStr"/>
      <c r="H18" s="149" t="inlineStr"/>
      <c r="I18" s="149" t="inlineStr"/>
      <c r="J18" s="149" t="inlineStr"/>
      <c r="K18" s="149" t="inlineStr"/>
      <c r="L18" s="149" t="inlineStr"/>
      <c r="M18" s="149" t="inlineStr"/>
      <c r="N18" s="149" t="inlineStr"/>
      <c r="O18" s="149" t="inlineStr"/>
      <c r="P18" s="149" t="inlineStr"/>
      <c r="Q18" s="149" t="inlineStr"/>
      <c r="R18" s="149" t="inlineStr"/>
      <c r="S18" s="149" t="inlineStr">
        <is>
          <t>https://www.sciencedirect.com/science/article/pii/S0165178125000022</t>
        </is>
      </c>
      <c r="T18" s="149" t="inlineStr">
        <is>
          <t>No se adjudicó con abstract solamente.</t>
        </is>
      </c>
      <c r="U18" s="149" t="inlineStr">
        <is>
          <t>Sin Methods/Results completos no es fiable codificar RQ2/RQ3 ni cerrar elegibilidad.</t>
        </is>
      </c>
      <c r="V18" s="150" t="inlineStr">
        <is>
          <t>Abrir/descargar el PDF OA desde el navegador o acceso institucional y revisar Methods/Results; en este entorno solo se recuperó abstract/metadata, por lo que no se adjudicó.</t>
        </is>
      </c>
      <c r="W18" s="150" t="inlineStr">
        <is>
          <t>Alta</t>
        </is>
      </c>
      <c r="X18" s="149" t="inlineStr">
        <is>
          <t>Acceso: OA. Se mantiene como report located, no como report not retrieved.</t>
        </is>
      </c>
    </row>
    <row r="19" ht="78" customHeight="1">
      <c r="A19" s="150" t="n">
        <v>31</v>
      </c>
      <c r="B19" s="149" t="inlineStr">
        <is>
          <t>Replication of rs10099100 Association with Autism Spectrum Disorder Risk in a Polish‐Origin Cohort</t>
        </is>
      </c>
      <c r="C19" s="149" t="inlineStr">
        <is>
          <t>10.1016/j.reia.2025.202542</t>
        </is>
      </c>
      <c r="D19" s="149" t="inlineStr">
        <is>
          <t>Abstract/metadata; no se recuperó texto completo evaluable</t>
        </is>
      </c>
      <c r="E19" s="150" t="inlineStr">
        <is>
          <t>Pendiente: texto completo insuficiente</t>
        </is>
      </c>
      <c r="F19" s="150" t="inlineStr">
        <is>
          <t>Pending adjudication</t>
        </is>
      </c>
      <c r="G19" s="149" t="inlineStr"/>
      <c r="H19" s="149" t="inlineStr"/>
      <c r="I19" s="149" t="inlineStr"/>
      <c r="J19" s="149" t="inlineStr"/>
      <c r="K19" s="149" t="inlineStr"/>
      <c r="L19" s="149" t="inlineStr"/>
      <c r="M19" s="149" t="inlineStr"/>
      <c r="N19" s="149" t="inlineStr"/>
      <c r="O19" s="149" t="inlineStr"/>
      <c r="P19" s="149" t="inlineStr"/>
      <c r="Q19" s="149" t="inlineStr"/>
      <c r="R19" s="149" t="inlineStr"/>
      <c r="S19" s="149" t="inlineStr">
        <is>
          <t>https://www.sciencedirect.com/science/article/pii/S3050656525000148</t>
        </is>
      </c>
      <c r="T19" s="149" t="inlineStr">
        <is>
          <t>No se adjudicó con abstract solamente.</t>
        </is>
      </c>
      <c r="U19" s="149" t="inlineStr">
        <is>
          <t>Sin Methods/Results completos no es fiable codificar RQ2/RQ3 ni cerrar elegibilidad.</t>
        </is>
      </c>
      <c r="V19" s="150" t="inlineStr">
        <is>
          <t>Conseguir el texto mediante suscripción institucional, biblioteca o copia de autor; después revisar Methods/Results antes de adjudicar.</t>
        </is>
      </c>
      <c r="W19" s="150" t="inlineStr">
        <is>
          <t>Media-alta</t>
        </is>
      </c>
      <c r="X19" s="149" t="inlineStr">
        <is>
          <t>Acceso: sin OA identificada. Se mantiene como report located, no como report not retrieved.</t>
        </is>
      </c>
    </row>
    <row r="20" ht="78" customHeight="1">
      <c r="A20" s="150" t="n">
        <v>34</v>
      </c>
      <c r="B20" s="149" t="inlineStr">
        <is>
          <t>Diagnosis of autism spectrum disorder—prediction and analysis of enhanced classification model based on machine learning</t>
        </is>
      </c>
      <c r="C20" s="149" t="inlineStr">
        <is>
          <t>10.1016/B978-0-443-30080-6.00018-3</t>
        </is>
      </c>
      <c r="D20" s="149" t="inlineStr">
        <is>
          <t>Abstract/metadata; no se recuperó texto completo evaluable</t>
        </is>
      </c>
      <c r="E20" s="150" t="inlineStr">
        <is>
          <t>Pendiente: texto completo insuficiente</t>
        </is>
      </c>
      <c r="F20" s="150" t="inlineStr">
        <is>
          <t>Pending adjudication</t>
        </is>
      </c>
      <c r="G20" s="149" t="inlineStr"/>
      <c r="H20" s="149" t="inlineStr"/>
      <c r="I20" s="149" t="inlineStr"/>
      <c r="J20" s="149" t="inlineStr"/>
      <c r="K20" s="149" t="inlineStr"/>
      <c r="L20" s="149" t="inlineStr"/>
      <c r="M20" s="149" t="inlineStr"/>
      <c r="N20" s="149" t="inlineStr"/>
      <c r="O20" s="149" t="inlineStr"/>
      <c r="P20" s="149" t="inlineStr"/>
      <c r="Q20" s="149" t="inlineStr"/>
      <c r="R20" s="149" t="inlineStr"/>
      <c r="S20" s="149" t="inlineStr">
        <is>
          <t>https://www.sciencedirect.com/science/article/pii/B9780443300806000183</t>
        </is>
      </c>
      <c r="T20" s="149" t="inlineStr">
        <is>
          <t>No se adjudicó con abstract solamente.</t>
        </is>
      </c>
      <c r="U20" s="149" t="inlineStr">
        <is>
          <t>Sin Methods/Results completos no es fiable codificar RQ2/RQ3 ni cerrar elegibilidad.</t>
        </is>
      </c>
      <c r="V20" s="150" t="inlineStr">
        <is>
          <t>Conseguir el texto mediante suscripción institucional, biblioteca o copia de autor; después revisar Methods/Results antes de adjudicar.</t>
        </is>
      </c>
      <c r="W20" s="150" t="inlineStr">
        <is>
          <t>Media-alta</t>
        </is>
      </c>
      <c r="X20" s="149" t="inlineStr">
        <is>
          <t>Acceso: sin OA identificada. Se mantiene como report located, no como report not retrieved.</t>
        </is>
      </c>
    </row>
    <row r="21" ht="78" customHeight="1">
      <c r="A21" s="148" t="n">
        <v>37</v>
      </c>
      <c r="B21" s="149" t="inlineStr">
        <is>
          <t>Design of adaptive recommendation system for autism children using optimal feature selection-based adaptive dilated 1DCNN-LSTM with attention mechanism</t>
        </is>
      </c>
      <c r="C21" s="149" t="inlineStr">
        <is>
          <t>10.1016/j.eswa.2024.125399</t>
        </is>
      </c>
      <c r="D21" s="149" t="inlineStr">
        <is>
          <t>Texto del artículo indexado por el editor; método, experimento y conclusión suficientemente recuperados</t>
        </is>
      </c>
      <c r="E21" s="148" t="inlineStr">
        <is>
          <t>Cerrado: texto suficiente revisado</t>
        </is>
      </c>
      <c r="F21" s="148" t="inlineStr">
        <is>
          <t>Include</t>
        </is>
      </c>
      <c r="G21" s="149" t="inlineStr">
        <is>
          <t>Not specified</t>
        </is>
      </c>
      <c r="H21" s="149" t="inlineStr">
        <is>
          <t>Deep Learning</t>
        </is>
      </c>
      <c r="I21" s="149" t="inlineStr">
        <is>
          <t>MGSOA-optimized adaptive dilated 1DCNN-LSTM with attention</t>
        </is>
      </c>
      <c r="J21" s="149" t="inlineStr">
        <is>
          <t>Monitoring/intervention</t>
        </is>
      </c>
      <c r="K21" s="149" t="inlineStr">
        <is>
          <t>Proposed only</t>
        </is>
      </c>
      <c r="L21" s="149" t="n">
        <v>0</v>
      </c>
      <c r="M21" s="149" t="n">
        <v>0</v>
      </c>
      <c r="N21" s="149" t="n">
        <v>0</v>
      </c>
      <c r="O21" s="149" t="n">
        <v>0</v>
      </c>
      <c r="P21" s="149" t="n">
        <v>0</v>
      </c>
      <c r="Q21" s="149" t="n">
        <v>0</v>
      </c>
      <c r="R21" s="149" t="n">
        <v>0</v>
      </c>
      <c r="S21" s="149" t="inlineStr">
        <is>
          <t>https://www.sciencedirect.com/science/article/abs/pii/S0957417424022668</t>
        </is>
      </c>
      <c r="T21" s="149" t="inlineStr">
        <is>
          <t>Sistema adaptativo con selección/optimización MGSOA y red dilated 1DCNN-LSTM con atención para detectar estados y recomendar acciones; la evaluación descrita es computacional/simulada.</t>
        </is>
      </c>
      <c r="U21" s="149" t="inlineStr">
        <is>
          <t>No se identificó despliegue real ni evaluación clínica prospectiva; la modalidad primaria de datos no quedó suficientemente especificada para codificarla sin inferencia.</t>
        </is>
      </c>
      <c r="V21" s="148" t="inlineStr">
        <is>
          <t>Verificación independiente del revisor humano antes del cierre final</t>
        </is>
      </c>
      <c r="W21" s="148" t="inlineStr">
        <is>
          <t>Media</t>
        </is>
      </c>
      <c r="X21" s="149" t="inlineStr">
        <is>
          <t>No sustituye la segunda revisión humana definida en el protocolo.</t>
        </is>
      </c>
    </row>
    <row r="22" ht="78" customHeight="1">
      <c r="A22" s="148" t="n">
        <v>38</v>
      </c>
      <c r="B22" s="149" t="inlineStr">
        <is>
          <t>Early detection of autism spectrum disorder using explainable AI and optimized teaching strategies</t>
        </is>
      </c>
      <c r="C22" s="149" t="inlineStr">
        <is>
          <t>10.1016/j.jneumeth.2024.110315</t>
        </is>
      </c>
      <c r="D22" s="149" t="inlineStr">
        <is>
          <t>Artículo indexado con introducción, Materials and methods, Results, Discussion y Conclusion recuperados</t>
        </is>
      </c>
      <c r="E22" s="148" t="inlineStr">
        <is>
          <t>Cerrado: texto suficiente revisado</t>
        </is>
      </c>
      <c r="F22" s="148" t="inlineStr">
        <is>
          <t>Include</t>
        </is>
      </c>
      <c r="G22" s="149" t="inlineStr">
        <is>
          <t>Structured behavioral / screening questionnaire data</t>
        </is>
      </c>
      <c r="H22" s="149" t="inlineStr">
        <is>
          <t>Machine Learning</t>
        </is>
      </c>
      <c r="I22" s="149" t="inlineStr">
        <is>
          <t>LR-SVM soft-voting ensemble with Chi-square feature selection</t>
        </is>
      </c>
      <c r="J22" s="149" t="inlineStr">
        <is>
          <t>Screening</t>
        </is>
      </c>
      <c r="K22" s="149" t="inlineStr">
        <is>
          <t>Proposed only</t>
        </is>
      </c>
      <c r="L22" s="149" t="n">
        <v>0</v>
      </c>
      <c r="M22" s="149" t="n">
        <v>0</v>
      </c>
      <c r="N22" s="149" t="n">
        <v>0</v>
      </c>
      <c r="O22" s="149" t="n">
        <v>0</v>
      </c>
      <c r="P22" s="149" t="n">
        <v>0</v>
      </c>
      <c r="Q22" s="149" t="n">
        <v>1</v>
      </c>
      <c r="R22" s="149" t="n">
        <v>0</v>
      </c>
      <c r="S22" s="149" t="inlineStr">
        <is>
          <t>https://www.sciencedirect.com/science/article/abs/pii/S0165027024002607</t>
        </is>
      </c>
      <c r="T22" s="149" t="inlineStr">
        <is>
          <t>Combina dos datasets de toddlers, usa split 80:20, SMOTE, tres métodos de selección y ensamble LR-SVM; reporta 94% para ASD y 99.29% para estrategia docente.</t>
        </is>
      </c>
      <c r="U22" s="149" t="inlineStr">
        <is>
          <t>Aunque el título usa “explainable AI”, no se identificó SHAP/LIME u otro método XAI formal en el texto recuperado; se codificó solo interpretabilidad parcial por selección de rasgos. No hay validación externa independiente.</t>
        </is>
      </c>
      <c r="V22" s="148" t="inlineStr">
        <is>
          <t>Verificación independiente del revisor humano antes del cierre final</t>
        </is>
      </c>
      <c r="W22" s="148" t="inlineStr">
        <is>
          <t>Media</t>
        </is>
      </c>
      <c r="X22" s="149" t="inlineStr">
        <is>
          <t>No sustituye la segunda revisión humana definida en el protocolo.</t>
        </is>
      </c>
    </row>
    <row r="23" ht="78" customHeight="1">
      <c r="A23" s="148" t="n">
        <v>41</v>
      </c>
      <c r="B23" s="149" t="inlineStr">
        <is>
          <t>A systematic evaluation of autism spectrum disorder identification with Scanpath Trend Analysis (STA)</t>
        </is>
      </c>
      <c r="C23" s="149" t="inlineStr">
        <is>
          <t>10.1016/j.bspc.2024.107414</t>
        </is>
      </c>
      <c r="D23" s="149" t="inlineStr">
        <is>
          <t>Artículo indexado con métodos, resultados y conclusión recuperados</t>
        </is>
      </c>
      <c r="E23" s="148" t="inlineStr">
        <is>
          <t>Cerrado: texto suficiente revisado</t>
        </is>
      </c>
      <c r="F23" s="148" t="inlineStr">
        <is>
          <t>Include</t>
        </is>
      </c>
      <c r="G23" s="149" t="inlineStr">
        <is>
          <t>Eye-tracking / scanpaths</t>
        </is>
      </c>
      <c r="H23" s="149" t="inlineStr">
        <is>
          <t>Machine Learning</t>
        </is>
      </c>
      <c r="I23" s="149" t="inlineStr">
        <is>
          <t>Scanpath Trend Analysis (STA)</t>
        </is>
      </c>
      <c r="J23" s="149" t="inlineStr">
        <is>
          <t>Screening</t>
        </is>
      </c>
      <c r="K23" s="149" t="inlineStr">
        <is>
          <t>Research only</t>
        </is>
      </c>
      <c r="L23" s="149" t="n">
        <v>0</v>
      </c>
      <c r="M23" s="149" t="n">
        <v>0</v>
      </c>
      <c r="N23" s="149" t="n">
        <v>0</v>
      </c>
      <c r="O23" s="149" t="n">
        <v>0</v>
      </c>
      <c r="P23" s="149" t="n">
        <v>0</v>
      </c>
      <c r="Q23" s="149" t="n">
        <v>0</v>
      </c>
      <c r="R23" s="149" t="n">
        <v>0</v>
      </c>
      <c r="S23" s="149" t="inlineStr">
        <is>
          <t>https://www.sciencedirect.com/science/article/pii/S1746809424014721</t>
        </is>
      </c>
      <c r="T23" s="149" t="inlineStr">
        <is>
          <t>Evalúa STA en tres datasets de eye-tracking y diferentes páginas/tareas; obtiene ~60% de éxito, con menor variación que comparadores ML.</t>
        </is>
      </c>
      <c r="U23" s="149" t="inlineStr">
        <is>
          <t>La repetición en tres datasets muestra consistencia del algoritmo, pero no se identificó un esquema de entrenamiento fijo en una cohorte y validación externa en otra; no se codifica external validation.</t>
        </is>
      </c>
      <c r="V23" s="148" t="inlineStr">
        <is>
          <t>Verificación independiente del revisor humano antes del cierre final</t>
        </is>
      </c>
      <c r="W23" s="148" t="inlineStr">
        <is>
          <t>Media</t>
        </is>
      </c>
      <c r="X23" s="149" t="inlineStr">
        <is>
          <t>No sustituye la segunda revisión humana definida en el protocolo.</t>
        </is>
      </c>
    </row>
    <row r="24" ht="78" customHeight="1">
      <c r="A24" s="150" t="n">
        <v>42</v>
      </c>
      <c r="B24" s="149" t="inlineStr">
        <is>
          <t>Enhancing Early Diagnosis of Autism Spectrum Disorder Using a Bayesian-Optimized Random Forest Algorithm</t>
        </is>
      </c>
      <c r="C24" s="149" t="inlineStr">
        <is>
          <t>10.1016/j.procs.2025.04.389</t>
        </is>
      </c>
      <c r="D24" s="149" t="inlineStr">
        <is>
          <t>Abstract/metadata del editor; ubicación OA conocida, PDF completo no recuperado en este entorno</t>
        </is>
      </c>
      <c r="E24" s="150" t="inlineStr">
        <is>
          <t>Pendiente: texto completo insuficiente</t>
        </is>
      </c>
      <c r="F24" s="150" t="inlineStr">
        <is>
          <t>Pending adjudication</t>
        </is>
      </c>
      <c r="G24" s="149" t="inlineStr"/>
      <c r="H24" s="149" t="inlineStr"/>
      <c r="I24" s="149" t="inlineStr"/>
      <c r="J24" s="149" t="inlineStr"/>
      <c r="K24" s="149" t="inlineStr"/>
      <c r="L24" s="149" t="inlineStr"/>
      <c r="M24" s="149" t="inlineStr"/>
      <c r="N24" s="149" t="inlineStr"/>
      <c r="O24" s="149" t="inlineStr"/>
      <c r="P24" s="149" t="inlineStr"/>
      <c r="Q24" s="149" t="inlineStr"/>
      <c r="R24" s="149" t="inlineStr"/>
      <c r="S24" s="149" t="inlineStr">
        <is>
          <t>https://www.sciencedirect.com/science/article/pii/S1877050925014929</t>
        </is>
      </c>
      <c r="T24" s="149" t="inlineStr">
        <is>
          <t>No se adjudicó con abstract solamente.</t>
        </is>
      </c>
      <c r="U24" s="149" t="inlineStr">
        <is>
          <t>Sin Methods/Results completos no es fiable codificar RQ2/RQ3 ni cerrar elegibilidad.</t>
        </is>
      </c>
      <c r="V24" s="150" t="inlineStr">
        <is>
          <t>Abrir/descargar el PDF OA desde el navegador o acceso institucional y revisar Methods/Results; en este entorno solo se recuperó abstract/metadata, por lo que no se adjudicó.</t>
        </is>
      </c>
      <c r="W24" s="150" t="inlineStr">
        <is>
          <t>Alta</t>
        </is>
      </c>
      <c r="X24" s="149" t="inlineStr">
        <is>
          <t>Acceso: OA. Se mantiene como report located, no como report not retrieved.</t>
        </is>
      </c>
    </row>
    <row r="25" ht="78" customHeight="1">
      <c r="A25" s="150" t="n">
        <v>45</v>
      </c>
      <c r="B25" s="149" t="inlineStr">
        <is>
          <t>Autism Spectrum Disorder Detection using Attention-Based CNN and ML Classifiers</t>
        </is>
      </c>
      <c r="C25" s="149" t="inlineStr">
        <is>
          <t>10.1016/j.procs.2025.04.671</t>
        </is>
      </c>
      <c r="D25" s="149" t="inlineStr">
        <is>
          <t>Abstract/metadata del editor; ubicación OA conocida, PDF completo no recuperado en este entorno</t>
        </is>
      </c>
      <c r="E25" s="150" t="inlineStr">
        <is>
          <t>Pendiente: texto completo insuficiente</t>
        </is>
      </c>
      <c r="F25" s="150" t="inlineStr">
        <is>
          <t>Pending adjudication</t>
        </is>
      </c>
      <c r="G25" s="149" t="inlineStr"/>
      <c r="H25" s="149" t="inlineStr"/>
      <c r="I25" s="149" t="inlineStr"/>
      <c r="J25" s="149" t="inlineStr"/>
      <c r="K25" s="149" t="inlineStr"/>
      <c r="L25" s="149" t="inlineStr"/>
      <c r="M25" s="149" t="inlineStr"/>
      <c r="N25" s="149" t="inlineStr"/>
      <c r="O25" s="149" t="inlineStr"/>
      <c r="P25" s="149" t="inlineStr"/>
      <c r="Q25" s="149" t="inlineStr"/>
      <c r="R25" s="149" t="inlineStr"/>
      <c r="S25" s="149" t="inlineStr">
        <is>
          <t>https://www.sciencedirect.com/science/article/pii/S1877050925017752</t>
        </is>
      </c>
      <c r="T25" s="149" t="inlineStr">
        <is>
          <t>No se adjudicó con abstract solamente.</t>
        </is>
      </c>
      <c r="U25" s="149" t="inlineStr">
        <is>
          <t>Sin Methods/Results completos no es fiable codificar RQ2/RQ3 ni cerrar elegibilidad.</t>
        </is>
      </c>
      <c r="V25" s="150" t="inlineStr">
        <is>
          <t>Abrir/descargar el PDF OA desde el navegador o acceso institucional y revisar Methods/Results; en este entorno solo se recuperó abstract/metadata, por lo que no se adjudicó.</t>
        </is>
      </c>
      <c r="W25" s="150" t="inlineStr">
        <is>
          <t>Alta</t>
        </is>
      </c>
      <c r="X25" s="149" t="inlineStr">
        <is>
          <t>Acceso: OA. Se mantiene como report located, no como report not retrieved.</t>
        </is>
      </c>
    </row>
    <row r="26" ht="78" customHeight="1">
      <c r="A26" s="148" t="n">
        <v>46</v>
      </c>
      <c r="B26" s="149" t="inlineStr">
        <is>
          <t>Recognition of autism in subcortical brain volumetric images using autoencoding-based region selection method and Siamese Convolutional Neural Network</t>
        </is>
      </c>
      <c r="C26" s="149" t="inlineStr">
        <is>
          <t>10.1016/j.ijmedinf.2024.105707</t>
        </is>
      </c>
      <c r="D26" s="149" t="inlineStr">
        <is>
          <t>Texto del artículo indexado por el editor; metodología/resultados suficientemente recuperados</t>
        </is>
      </c>
      <c r="E26" s="148" t="inlineStr">
        <is>
          <t>Cerrado: texto suficiente revisado</t>
        </is>
      </c>
      <c r="F26" s="148" t="inlineStr">
        <is>
          <t>Include</t>
        </is>
      </c>
      <c r="G26" s="149" t="inlineStr">
        <is>
          <t>Neuroimaging (structural MRI / subcortical images)</t>
        </is>
      </c>
      <c r="H26" s="149" t="inlineStr">
        <is>
          <t>Deep Learning</t>
        </is>
      </c>
      <c r="I26" s="149" t="inlineStr">
        <is>
          <t>3D autoencoder + Siamese CNN</t>
        </is>
      </c>
      <c r="J26" s="149" t="inlineStr">
        <is>
          <t>Diagnosis</t>
        </is>
      </c>
      <c r="K26" s="149" t="inlineStr">
        <is>
          <t>Research only</t>
        </is>
      </c>
      <c r="L26" s="149" t="n">
        <v>0</v>
      </c>
      <c r="M26" s="149" t="n">
        <v>1</v>
      </c>
      <c r="N26" s="149" t="n">
        <v>0</v>
      </c>
      <c r="O26" s="149" t="n">
        <v>0</v>
      </c>
      <c r="P26" s="149" t="n">
        <v>0</v>
      </c>
      <c r="Q26" s="149" t="n">
        <v>1</v>
      </c>
      <c r="R26" s="149" t="n">
        <v>0</v>
      </c>
      <c r="S26" s="149" t="inlineStr">
        <is>
          <t>https://www.sciencedirect.com/science/article/pii/S1386505624003708</t>
        </is>
      </c>
      <c r="T26" s="149" t="inlineStr">
        <is>
          <t>Usa ABIDE-II, autoencoder 3D para representación/selección regional y Siamese CNN; la selección MI alcanza accuracy máxima reportada cercana a 0.66.</t>
        </is>
      </c>
      <c r="U26" s="149" t="inlineStr">
        <is>
          <t>ABIDE-II es multisitio, pero no se identificó validación site-held-out. La selección de regiones aporta interpretabilidad anatómica parcial, no XAI formal.</t>
        </is>
      </c>
      <c r="V26" s="148" t="inlineStr">
        <is>
          <t>Verificación independiente del revisor humano antes del cierre final</t>
        </is>
      </c>
      <c r="W26" s="148" t="inlineStr">
        <is>
          <t>Media</t>
        </is>
      </c>
      <c r="X26" s="149" t="inlineStr">
        <is>
          <t>No sustituye la segunda revisión humana definida en el protocolo.</t>
        </is>
      </c>
    </row>
    <row r="27" ht="78" customHeight="1">
      <c r="A27" s="148" t="n">
        <v>47</v>
      </c>
      <c r="B27" s="149" t="inlineStr">
        <is>
          <t>Leveraging deep learning for enhanced diagnosis of autism spectrum disorder using resting-state functional magnetic resonance imaging and clinical data</t>
        </is>
      </c>
      <c r="C27" s="149" t="inlineStr">
        <is>
          <t>10.1016/j.rineng.2025.104444</t>
        </is>
      </c>
      <c r="D27" s="149" t="inlineStr">
        <is>
          <t>Texto completo compartido por autores / contenido completo revisable</t>
        </is>
      </c>
      <c r="E27" s="148" t="inlineStr">
        <is>
          <t>Cerrado: texto suficiente revisado</t>
        </is>
      </c>
      <c r="F27" s="148" t="inlineStr">
        <is>
          <t>Include</t>
        </is>
      </c>
      <c r="G27" s="149" t="inlineStr">
        <is>
          <t>Multimodal (rs-fMRI functional connectivity + phenotypic/clinical data)</t>
        </is>
      </c>
      <c r="H27" s="149" t="inlineStr">
        <is>
          <t>Deep Learning</t>
        </is>
      </c>
      <c r="I27" s="149" t="inlineStr">
        <is>
          <t>CNN-BiLSTM with attention</t>
        </is>
      </c>
      <c r="J27" s="149" t="inlineStr">
        <is>
          <t>Diagnosis</t>
        </is>
      </c>
      <c r="K27" s="149" t="inlineStr">
        <is>
          <t>Proposed only</t>
        </is>
      </c>
      <c r="L27" s="149" t="n">
        <v>0</v>
      </c>
      <c r="M27" s="149" t="n">
        <v>1</v>
      </c>
      <c r="N27" s="149" t="n">
        <v>0</v>
      </c>
      <c r="O27" s="149" t="n">
        <v>0</v>
      </c>
      <c r="P27" s="149" t="n">
        <v>0</v>
      </c>
      <c r="Q27" s="149" t="n">
        <v>0</v>
      </c>
      <c r="R27" s="149" t="n">
        <v>1</v>
      </c>
      <c r="S27" s="149" t="inlineStr">
        <is>
          <t>https://doi.org/10.1016/j.rineng.2025.104444</t>
        </is>
      </c>
      <c r="T27" s="149" t="inlineStr">
        <is>
          <t>ABIDE (n≈1112) con conectividad rs-fMRI + datos fenotípicos; CNN-BiLSTM con atención y split interno 70/30.</t>
        </is>
      </c>
      <c r="U27" s="149" t="inlineStr">
        <is>
          <t>El conjunto es multisitio y multifuente, pero la evaluación reportada es un split interno; no se identificó site-held-out/cross-site validation. Atención arquitectónica no se contó como XAI sin análisis de explicación.</t>
        </is>
      </c>
      <c r="V27" s="148" t="inlineStr">
        <is>
          <t>Verificación independiente del revisor humano antes del cierre final</t>
        </is>
      </c>
      <c r="W27" s="148" t="inlineStr">
        <is>
          <t>Media</t>
        </is>
      </c>
      <c r="X27" s="149" t="inlineStr">
        <is>
          <t>No sustituye la segunda revisión humana definida en el protocolo.</t>
        </is>
      </c>
    </row>
    <row r="28" ht="78" customHeight="1">
      <c r="A28" s="148" t="n">
        <v>51</v>
      </c>
      <c r="B28" s="149" t="inlineStr">
        <is>
          <t>Involution fused convolution for classifying eye-tracking patterns of children with Autism Spectrum Disorder</t>
        </is>
      </c>
      <c r="C28" s="149" t="inlineStr">
        <is>
          <t>10.1016/j.engappai.2024.109475</t>
        </is>
      </c>
      <c r="D28" s="149" t="inlineStr">
        <is>
          <t>Preprint completo de autores en arXiv, coincidente con artículo final</t>
        </is>
      </c>
      <c r="E28" s="148" t="inlineStr">
        <is>
          <t>Cerrado: texto suficiente revisado</t>
        </is>
      </c>
      <c r="F28" s="148" t="inlineStr">
        <is>
          <t>Include</t>
        </is>
      </c>
      <c r="G28" s="149" t="inlineStr">
        <is>
          <t>Eye-tracking / scanpath images</t>
        </is>
      </c>
      <c r="H28" s="149" t="inlineStr">
        <is>
          <t>Deep Learning</t>
        </is>
      </c>
      <c r="I28" s="149" t="inlineStr">
        <is>
          <t>Hybrid involution-convolution neural network</t>
        </is>
      </c>
      <c r="J28" s="149" t="inlineStr">
        <is>
          <t>Screening</t>
        </is>
      </c>
      <c r="K28" s="149" t="inlineStr">
        <is>
          <t>Research only</t>
        </is>
      </c>
      <c r="L28" s="149" t="n">
        <v>0</v>
      </c>
      <c r="M28" s="149" t="n">
        <v>0</v>
      </c>
      <c r="N28" s="149" t="n">
        <v>0</v>
      </c>
      <c r="O28" s="149" t="n">
        <v>0</v>
      </c>
      <c r="P28" s="149" t="n">
        <v>0</v>
      </c>
      <c r="Q28" s="149" t="n">
        <v>0</v>
      </c>
      <c r="R28" s="149" t="n">
        <v>0</v>
      </c>
      <c r="S28" s="149" t="inlineStr">
        <is>
          <t>https://arxiv.org/pdf/2401.03575</t>
        </is>
      </c>
      <c r="T28" s="149" t="inlineStr">
        <is>
          <t>Evalúa involution+convolution en dos datasets de eye-tracking y su combinación; el modelo IC con tres capas de involution supera comparadores.</t>
        </is>
      </c>
      <c r="U28" s="149" t="inlineStr">
        <is>
          <t>Se usa partición aleatoria tras combinar/aumentar imágenes. Esto plantea un riesgo potencial de dependencia entre imágenes/sujetos si la partición no fue totalmente subject-wise; no se afirma leakage porque el texto no lo demuestra.</t>
        </is>
      </c>
      <c r="V28" s="148" t="inlineStr">
        <is>
          <t>Verificación independiente del revisor humano antes del cierre final</t>
        </is>
      </c>
      <c r="W28" s="148" t="inlineStr">
        <is>
          <t>Media</t>
        </is>
      </c>
      <c r="X28" s="149" t="inlineStr">
        <is>
          <t>No sustituye la segunda revisión humana definida en el protocolo.</t>
        </is>
      </c>
    </row>
    <row r="29" ht="78" customHeight="1">
      <c r="A29" s="150" t="n">
        <v>56</v>
      </c>
      <c r="B29" s="149" t="inlineStr">
        <is>
          <t>Effective AI Techniques for Analyzing Risk Factors in Autism Spectrum Disorder (ASD)</t>
        </is>
      </c>
      <c r="C29" s="149" t="inlineStr">
        <is>
          <t>10.1016/j.procs.2025.10.018</t>
        </is>
      </c>
      <c r="D29" s="149" t="inlineStr">
        <is>
          <t>Abstract/metadata del editor; ubicación OA conocida, PDF completo no recuperado en este entorno</t>
        </is>
      </c>
      <c r="E29" s="150" t="inlineStr">
        <is>
          <t>Pendiente: texto completo insuficiente</t>
        </is>
      </c>
      <c r="F29" s="150" t="inlineStr">
        <is>
          <t>Pending adjudication</t>
        </is>
      </c>
      <c r="G29" s="149" t="inlineStr"/>
      <c r="H29" s="149" t="inlineStr"/>
      <c r="I29" s="149" t="inlineStr"/>
      <c r="J29" s="149" t="inlineStr"/>
      <c r="K29" s="149" t="inlineStr"/>
      <c r="L29" s="149" t="inlineStr"/>
      <c r="M29" s="149" t="inlineStr"/>
      <c r="N29" s="149" t="inlineStr"/>
      <c r="O29" s="149" t="inlineStr"/>
      <c r="P29" s="149" t="inlineStr"/>
      <c r="Q29" s="149" t="inlineStr"/>
      <c r="R29" s="149" t="inlineStr"/>
      <c r="S29" s="149" t="inlineStr">
        <is>
          <t>https://www.sciencedirect.com/science/article/pii/S1877050925033514</t>
        </is>
      </c>
      <c r="T29" s="149" t="inlineStr">
        <is>
          <t>No se adjudicó con abstract solamente.</t>
        </is>
      </c>
      <c r="U29" s="149" t="inlineStr">
        <is>
          <t>Sin Methods/Results completos no es fiable codificar RQ2/RQ3 ni cerrar elegibilidad.</t>
        </is>
      </c>
      <c r="V29" s="150" t="inlineStr">
        <is>
          <t>Abrir/descargar el PDF OA desde el navegador o acceso institucional y revisar Methods/Results; en este entorno solo se recuperó abstract/metadata, por lo que no se adjudicó.</t>
        </is>
      </c>
      <c r="W29" s="150" t="inlineStr">
        <is>
          <t>Alta</t>
        </is>
      </c>
      <c r="X29" s="149" t="inlineStr">
        <is>
          <t>Acceso: OA. Se mantiene como report located, no como report not retrieved.</t>
        </is>
      </c>
    </row>
    <row r="30" ht="78" customHeight="1">
      <c r="A30" s="148" t="n">
        <v>59</v>
      </c>
      <c r="B30" s="149" t="inlineStr">
        <is>
          <t>Advanced autism detection and visualization through XGBoost algorithm for fNIRS hemo-dynamic signals</t>
        </is>
      </c>
      <c r="C30" s="149" t="inlineStr">
        <is>
          <t>10.1016/j.eswa.2025.127013</t>
        </is>
      </c>
      <c r="D30" s="149" t="inlineStr">
        <is>
          <t>Artículo del editor con metodología, resultados y limitaciones recuperados</t>
        </is>
      </c>
      <c r="E30" s="148" t="inlineStr">
        <is>
          <t>Cerrado: texto suficiente revisado</t>
        </is>
      </c>
      <c r="F30" s="148" t="inlineStr">
        <is>
          <t>Include</t>
        </is>
      </c>
      <c r="G30" s="149" t="inlineStr">
        <is>
          <t>Physiological signals (fNIRS hemodynamics)</t>
        </is>
      </c>
      <c r="H30" s="149" t="inlineStr">
        <is>
          <t>Machine Learning</t>
        </is>
      </c>
      <c r="I30" s="149" t="inlineStr">
        <is>
          <t>XGBoost</t>
        </is>
      </c>
      <c r="J30" s="149" t="inlineStr">
        <is>
          <t>Diagnosis</t>
        </is>
      </c>
      <c r="K30" s="149" t="inlineStr">
        <is>
          <t>Research only</t>
        </is>
      </c>
      <c r="L30" s="149" t="n">
        <v>0</v>
      </c>
      <c r="M30" s="149" t="n">
        <v>0</v>
      </c>
      <c r="N30" s="149" t="n">
        <v>0</v>
      </c>
      <c r="O30" s="149" t="n">
        <v>1</v>
      </c>
      <c r="P30" s="149" t="n">
        <v>0</v>
      </c>
      <c r="Q30" s="149" t="n">
        <v>0</v>
      </c>
      <c r="R30" s="149" t="n">
        <v>0</v>
      </c>
      <c r="S30" s="149" t="inlineStr">
        <is>
          <t>https://doi.org/10.1016/j.eswa.2025.127013</t>
        </is>
      </c>
      <c r="T30" s="149" t="inlineStr">
        <is>
          <t>Estudio clínico prospectivo con 24 ASD y 27 TD, fNIRS de 41 canales y XGBoost con validación anidada (outer 10, inner 5); reporta accuracy 96%.</t>
        </is>
      </c>
      <c r="U30" s="149" t="inlineStr">
        <is>
          <t>La validación es interna. Los autores reconocen muestra pequeña y ausencia de ADI-R/ADOS como gold-standard; no hay cohorte externa.</t>
        </is>
      </c>
      <c r="V30" s="148" t="inlineStr">
        <is>
          <t>Verificación independiente del revisor humano antes del cierre final</t>
        </is>
      </c>
      <c r="W30" s="148" t="inlineStr">
        <is>
          <t>Media</t>
        </is>
      </c>
      <c r="X30" s="149" t="inlineStr">
        <is>
          <t>No sustituye la segunda revisión humana definida en el protocolo.</t>
        </is>
      </c>
    </row>
    <row r="31" ht="78" customHeight="1">
      <c r="A31" s="148" t="n">
        <v>60</v>
      </c>
      <c r="B31" s="149" t="inlineStr">
        <is>
          <t>Using convolutional network in graphical model detection of autism disorders with fuzzy inference systems</t>
        </is>
      </c>
      <c r="C31" s="149" t="inlineStr">
        <is>
          <t>10.1016/j.ibmed.2025.100213</t>
        </is>
      </c>
      <c r="D31" s="149" t="inlineStr">
        <is>
          <t>Artículo del editor con método y resultados suficientemente recuperados</t>
        </is>
      </c>
      <c r="E31" s="148" t="inlineStr">
        <is>
          <t>Cerrado: texto suficiente revisado</t>
        </is>
      </c>
      <c r="F31" s="148" t="inlineStr">
        <is>
          <t>Include</t>
        </is>
      </c>
      <c r="G31" s="149" t="inlineStr">
        <is>
          <t>Multimodal (rs-fMRI functional connectivity + phenotypic data)</t>
        </is>
      </c>
      <c r="H31" s="149" t="inlineStr">
        <is>
          <t>Hybrid</t>
        </is>
      </c>
      <c r="I31" s="149" t="inlineStr">
        <is>
          <t>Fuzzy multi-scale enhanced graph convolutional network (MSE-GCN)</t>
        </is>
      </c>
      <c r="J31" s="149" t="inlineStr">
        <is>
          <t>Diagnosis</t>
        </is>
      </c>
      <c r="K31" s="149" t="inlineStr">
        <is>
          <t>Research only</t>
        </is>
      </c>
      <c r="L31" s="149" t="n">
        <v>0</v>
      </c>
      <c r="M31" s="149" t="n">
        <v>1</v>
      </c>
      <c r="N31" s="149" t="n">
        <v>0</v>
      </c>
      <c r="O31" s="149" t="n">
        <v>0</v>
      </c>
      <c r="P31" s="149" t="n">
        <v>0</v>
      </c>
      <c r="Q31" s="149" t="n">
        <v>1</v>
      </c>
      <c r="R31" s="149" t="n">
        <v>1</v>
      </c>
      <c r="S31" s="149" t="inlineStr">
        <is>
          <t>https://doi.org/10.1016/j.ibmed.2025.100213</t>
        </is>
      </c>
      <c r="T31" s="149" t="inlineStr">
        <is>
          <t>Combina conectividad rs-fMRI y variables fenotípicas de ABIDE-I en un GCN multiescala con inferencia difusa; usa 11-fold CV interno.</t>
        </is>
      </c>
      <c r="U31" s="149" t="inlineStr">
        <is>
          <t>Aunque ABIDE-I es multisitio, no se identificó site-held-out validation. El sitio de adquisición aparece entre rasgos fenotípicos, lo que puede introducir dependencia del sitio; se requiere análisis específico antes de afirmar robustez cross-site.</t>
        </is>
      </c>
      <c r="V31" s="148" t="inlineStr">
        <is>
          <t>Verificación independiente del revisor humano antes del cierre final</t>
        </is>
      </c>
      <c r="W31" s="148" t="inlineStr">
        <is>
          <t>Media</t>
        </is>
      </c>
      <c r="X31" s="149" t="inlineStr">
        <is>
          <t>No sustituye la segunda revisión humana definida en el protocolo.</t>
        </is>
      </c>
    </row>
    <row r="32" ht="78" customHeight="1">
      <c r="A32" s="148" t="n">
        <v>63</v>
      </c>
      <c r="B32" s="149" t="inlineStr">
        <is>
          <t>Enhancing autism spectrum disorder early detection with parent-child dyads block-play protocol and attention-enhanced hybrid deep learning framework</t>
        </is>
      </c>
      <c r="C32" s="149" t="inlineStr">
        <is>
          <t>10.1016/j.engappai.2025.110430</t>
        </is>
      </c>
      <c r="D32" s="149" t="inlineStr">
        <is>
          <t>Preprint completo de autores en arXiv, coincidente con artículo final</t>
        </is>
      </c>
      <c r="E32" s="148" t="inlineStr">
        <is>
          <t>Cerrado: texto suficiente revisado</t>
        </is>
      </c>
      <c r="F32" s="148" t="inlineStr">
        <is>
          <t>Include</t>
        </is>
      </c>
      <c r="G32" s="149" t="inlineStr">
        <is>
          <t>Behavioral video / parent-child interaction skeleton kinematics</t>
        </is>
      </c>
      <c r="H32" s="149" t="inlineStr">
        <is>
          <t>Deep Learning</t>
        </is>
      </c>
      <c r="I32" s="149" t="inlineStr">
        <is>
          <t>2sGCN-AxLSTM (two-stream GCN + attention-enhanced xLSTM)</t>
        </is>
      </c>
      <c r="J32" s="149" t="inlineStr">
        <is>
          <t>Screening</t>
        </is>
      </c>
      <c r="K32" s="149" t="inlineStr">
        <is>
          <t>Research only</t>
        </is>
      </c>
      <c r="L32" s="149" t="n">
        <v>0</v>
      </c>
      <c r="M32" s="149" t="n">
        <v>0</v>
      </c>
      <c r="N32" s="149" t="n">
        <v>0</v>
      </c>
      <c r="O32" s="149" t="n">
        <v>1</v>
      </c>
      <c r="P32" s="149" t="n">
        <v>0</v>
      </c>
      <c r="Q32" s="149" t="n">
        <v>0</v>
      </c>
      <c r="R32" s="149" t="n">
        <v>0</v>
      </c>
      <c r="S32" s="149" t="inlineStr">
        <is>
          <t>https://arxiv.org/pdf/2408.16924</t>
        </is>
      </c>
      <c r="T32" s="149" t="inlineStr">
        <is>
          <t>Protocolo de block-play parent-child con 40 ASD y 89 TD; cámara RGB, pose con Faster R-CNN+HRNet y clasificador 2sGCN-AxLSTM; accuracy reportada 89.6%.</t>
        </is>
      </c>
      <c r="U32" s="149" t="inlineStr">
        <is>
          <t>Datos recogidos prospectivamente en un único entorno y n=129; no hay validación externa independiente. El módulo de atención no se contó como XAI porque no se presentó como explicación clínica.</t>
        </is>
      </c>
      <c r="V32" s="148" t="inlineStr">
        <is>
          <t>Verificación independiente del revisor humano antes del cierre final</t>
        </is>
      </c>
      <c r="W32" s="148" t="inlineStr">
        <is>
          <t>Media</t>
        </is>
      </c>
      <c r="X32" s="149" t="inlineStr">
        <is>
          <t>No sustituye la segunda revisión humana definida en el protocolo.</t>
        </is>
      </c>
    </row>
  </sheetData>
  <autoFilter ref="A7:X32"/>
  <mergeCells count="1">
    <mergeCell ref="A1:X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32"/>
  <sheetViews>
    <sheetView workbookViewId="0">
      <pane ySplit="7" topLeftCell="A8" activePane="bottomLeft" state="frozen"/>
      <selection pane="bottomLeft" activeCell="A1" sqref="A1"/>
    </sheetView>
  </sheetViews>
  <sheetFormatPr baseColWidth="8" defaultRowHeight="15"/>
  <cols>
    <col width="10" customWidth="1" min="1" max="1"/>
    <col width="55" customWidth="1" min="2" max="2"/>
    <col width="28" customWidth="1" min="3" max="3"/>
    <col width="42" customWidth="1" min="4" max="4"/>
    <col width="27" customWidth="1" min="5" max="5"/>
    <col width="20" customWidth="1" min="6" max="6"/>
    <col width="34" customWidth="1" min="7" max="7"/>
    <col width="20" customWidth="1" min="8" max="8"/>
    <col width="40" customWidth="1" min="9" max="9"/>
    <col width="24" customWidth="1" min="10" max="10"/>
    <col width="24" customWidth="1" min="11" max="11"/>
    <col width="13" customWidth="1" min="12" max="12"/>
    <col width="13" customWidth="1" min="13" max="13"/>
    <col width="15" customWidth="1" min="14" max="14"/>
    <col width="15" customWidth="1" min="15" max="15"/>
    <col width="12" customWidth="1" min="16" max="16"/>
    <col width="12" customWidth="1" min="17" max="17"/>
    <col width="15" customWidth="1" min="18" max="18"/>
    <col width="55" customWidth="1" min="19" max="19"/>
    <col width="62" customWidth="1" min="20" max="20"/>
    <col width="70" customWidth="1" min="21" max="21"/>
    <col width="62" customWidth="1" min="22" max="22"/>
    <col width="18" customWidth="1" min="23" max="23"/>
    <col width="42" customWidth="1" min="24" max="24"/>
  </cols>
  <sheetData>
    <row r="1">
      <c r="A1" s="143" t="inlineStr">
        <is>
          <t>Lote 02 - siguientes 25 textos completos pendientes</t>
        </is>
      </c>
    </row>
    <row r="2">
      <c r="A2" s="144" t="inlineStr">
        <is>
          <t>Fecha de revision</t>
        </is>
      </c>
      <c r="B2" s="145" t="n">
        <v>46269</v>
      </c>
      <c r="D2" s="144" t="inlineStr">
        <is>
          <t>Pendientes globales antes</t>
        </is>
      </c>
      <c r="E2" s="146" t="n">
        <v>117</v>
      </c>
    </row>
    <row r="3">
      <c r="A3" s="144" t="inlineStr">
        <is>
          <t>Candidatos del lote</t>
        </is>
      </c>
      <c r="B3" s="146" t="n">
        <v>25</v>
      </c>
      <c r="D3" s="144" t="inlineStr">
        <is>
          <t>Pendientes globales despues</t>
        </is>
      </c>
      <c r="E3" s="146" t="n">
        <v>94</v>
      </c>
    </row>
    <row r="4">
      <c r="A4" s="144" t="inlineStr">
        <is>
          <t>Cerrados por IA (requieren verificacion independiente)</t>
        </is>
      </c>
      <c r="B4" s="146" t="n">
        <v>23</v>
      </c>
      <c r="D4" s="144" t="inlineStr">
        <is>
          <t>Corpus de trabajo antes</t>
        </is>
      </c>
      <c r="E4" s="146" t="n">
        <v>351</v>
      </c>
    </row>
    <row r="5">
      <c r="A5" s="144" t="inlineStr">
        <is>
          <t>Pendientes por acceso/texto insuficiente</t>
        </is>
      </c>
      <c r="B5" s="146" t="n">
        <v>2</v>
      </c>
      <c r="D5" s="144" t="inlineStr">
        <is>
          <t>Corpus de trabajo despues</t>
        </is>
      </c>
      <c r="E5" s="146" t="n">
        <v>373</v>
      </c>
    </row>
    <row r="7" ht="36" customHeight="1">
      <c r="A7" s="147" t="inlineStr">
        <is>
          <t>bib_index</t>
        </is>
      </c>
      <c r="B7" s="147" t="inlineStr">
        <is>
          <t>título</t>
        </is>
      </c>
      <c r="C7" s="147" t="inlineStr">
        <is>
          <t>DOI</t>
        </is>
      </c>
      <c r="D7" s="147" t="inlineStr">
        <is>
          <t>nivel_fuente</t>
        </is>
      </c>
      <c r="E7" s="147" t="inlineStr">
        <is>
          <t>estado_lote</t>
        </is>
      </c>
      <c r="F7" s="147" t="inlineStr">
        <is>
          <t>decisión_full_text</t>
        </is>
      </c>
      <c r="G7" s="147" t="inlineStr">
        <is>
          <t>data_source_primary</t>
        </is>
      </c>
      <c r="H7" s="147" t="inlineStr">
        <is>
          <t>ai_type</t>
        </is>
      </c>
      <c r="I7" s="147" t="inlineStr">
        <is>
          <t>ai_algorithm_main</t>
        </is>
      </c>
      <c r="J7" s="147" t="inlineStr">
        <is>
          <t>stage_primary</t>
        </is>
      </c>
      <c r="K7" s="147" t="inlineStr">
        <is>
          <t>rq2_integration_status</t>
        </is>
      </c>
      <c r="L7" s="147" t="inlineStr">
        <is>
          <t>q3_external_validation</t>
        </is>
      </c>
      <c r="M7" s="147" t="inlineStr">
        <is>
          <t>q3_multisite_dataset</t>
        </is>
      </c>
      <c r="N7" s="147" t="inlineStr">
        <is>
          <t>q3_cross_site_robustness</t>
        </is>
      </c>
      <c r="O7" s="147" t="inlineStr">
        <is>
          <t>q3_prospective_evaluation</t>
        </is>
      </c>
      <c r="P7" s="147" t="inlineStr">
        <is>
          <t>q3_xai_strict</t>
        </is>
      </c>
      <c r="Q7" s="147" t="inlineStr">
        <is>
          <t>q3_xai_partial</t>
        </is>
      </c>
      <c r="R7" s="147" t="inlineStr">
        <is>
          <t>q3_multisource_data</t>
        </is>
      </c>
      <c r="S7" s="147" t="inlineStr">
        <is>
          <t>fuente_texto</t>
        </is>
      </c>
      <c r="T7" s="147" t="inlineStr">
        <is>
          <t>hallazgo_clave</t>
        </is>
      </c>
      <c r="U7" s="147" t="inlineStr">
        <is>
          <t>limitación_metodológica</t>
        </is>
      </c>
      <c r="V7" s="147" t="inlineStr">
        <is>
          <t>acción_manual</t>
        </is>
      </c>
      <c r="W7" s="147" t="inlineStr">
        <is>
          <t>prioridad_manual</t>
        </is>
      </c>
      <c r="X7" s="147" t="inlineStr">
        <is>
          <t>nota_control</t>
        </is>
      </c>
    </row>
    <row r="8" ht="78" customHeight="1">
      <c r="A8" s="148" t="n">
        <v>64</v>
      </c>
      <c r="B8" s="149" t="inlineStr">
        <is>
          <t>Involvement of disulfidptosis in the pathophysiology of autism spectrum disorder</t>
        </is>
      </c>
      <c r="C8" s="149" t="inlineStr">
        <is>
          <t>10.1016/j.lfs.2025.123531</t>
        </is>
      </c>
      <c r="D8" s="149" t="inlineStr">
        <is>
          <t>Publisher-indexed article text; sufficient Methods/Results/Discussion sections recovered</t>
        </is>
      </c>
      <c r="E8" s="148" t="inlineStr">
        <is>
          <t>Cerrado: texto suficiente revisado</t>
        </is>
      </c>
      <c r="F8" s="148" t="inlineStr">
        <is>
          <t>Include</t>
        </is>
      </c>
      <c r="G8" s="149" t="inlineStr">
        <is>
          <t>Biological/omics (transcriptomic/gene-expression datasets)</t>
        </is>
      </c>
      <c r="H8" s="149" t="inlineStr">
        <is>
          <t>Machine Learning</t>
        </is>
      </c>
      <c r="I8" s="149" t="inlineStr">
        <is>
          <t>ML gene-signature predictive model (7-gene panel; final classifier not clearly specified in indexed text)</t>
        </is>
      </c>
      <c r="J8" s="149" t="inlineStr">
        <is>
          <t>Not specified</t>
        </is>
      </c>
      <c r="K8" s="149" t="inlineStr">
        <is>
          <t>Research only</t>
        </is>
      </c>
      <c r="L8" s="149" t="n">
        <v>1</v>
      </c>
      <c r="M8" s="149" t="n">
        <v>0</v>
      </c>
      <c r="N8" s="149" t="n">
        <v>0</v>
      </c>
      <c r="O8" s="149" t="n">
        <v>0</v>
      </c>
      <c r="P8" s="149" t="n">
        <v>0</v>
      </c>
      <c r="Q8" s="149" t="n">
        <v>0</v>
      </c>
      <c r="R8" s="149" t="n">
        <v>0</v>
      </c>
      <c r="S8" s="149" t="inlineStr">
        <is>
          <t>https://www.sciencedirect.com/science/article/pii/S0024320525001651</t>
        </is>
      </c>
      <c r="T8" s="149" t="inlineStr">
        <is>
          <t>Identifies seven disulfidptosis-related genes and reports a predictive model (AUC 0.759) with external validation (AUC 0.811), plus animal follow-up.</t>
        </is>
      </c>
      <c r="U8" s="149" t="inlineStr">
        <is>
          <t>The paper is primarily mechanistic/biomarker research. External datasets support validation, but no real clinical workflow or site-held-out evaluation was demonstrated.</t>
        </is>
      </c>
      <c r="V8" s="148" t="inlineStr">
        <is>
          <t>Verificacion independiente del revisor humano antes del cierre final</t>
        </is>
      </c>
      <c r="W8" s="148" t="inlineStr">
        <is>
          <t>Media</t>
        </is>
      </c>
      <c r="X8" s="149" t="inlineStr">
        <is>
          <t>No sustituye la segunda revision humana definida en el protocolo.</t>
        </is>
      </c>
    </row>
    <row r="9" ht="78" customHeight="1">
      <c r="A9" s="148" t="n">
        <v>67</v>
      </c>
      <c r="B9" s="149" t="inlineStr">
        <is>
          <t>Enhancing the identification of autism spectrum disorder in facial expressions using DenseResNet-Based transfer learning approach</t>
        </is>
      </c>
      <c r="C9" s="149" t="inlineStr">
        <is>
          <t>10.1016/j.bspc.2024.107433</t>
        </is>
      </c>
      <c r="D9" s="149" t="inlineStr">
        <is>
          <t>Publisher-indexed article text; sufficient methodology, experimental setup, discussion and conclusion recovered</t>
        </is>
      </c>
      <c r="E9" s="148" t="inlineStr">
        <is>
          <t>Cerrado: texto suficiente revisado</t>
        </is>
      </c>
      <c r="F9" s="148" t="inlineStr">
        <is>
          <t>Include</t>
        </is>
      </c>
      <c r="G9" s="149" t="inlineStr">
        <is>
          <t>Facial images</t>
        </is>
      </c>
      <c r="H9" s="149" t="inlineStr">
        <is>
          <t>Deep Learning</t>
        </is>
      </c>
      <c r="I9" s="149" t="inlineStr">
        <is>
          <t>DenseResNet transfer learning (DenseNet + ResNet)</t>
        </is>
      </c>
      <c r="J9" s="149" t="inlineStr">
        <is>
          <t>Screening</t>
        </is>
      </c>
      <c r="K9" s="149" t="inlineStr">
        <is>
          <t>Proposed only</t>
        </is>
      </c>
      <c r="L9" s="149" t="n">
        <v>0</v>
      </c>
      <c r="M9" s="149" t="n">
        <v>0</v>
      </c>
      <c r="N9" s="149" t="n">
        <v>0</v>
      </c>
      <c r="O9" s="149" t="n">
        <v>0</v>
      </c>
      <c r="P9" s="149" t="n">
        <v>0</v>
      </c>
      <c r="Q9" s="149" t="n">
        <v>0</v>
      </c>
      <c r="R9" s="149" t="n">
        <v>0</v>
      </c>
      <c r="S9" s="149" t="inlineStr">
        <is>
          <t>https://www.sciencedirect.com/science/article/pii/S1746809424014915</t>
        </is>
      </c>
      <c r="T9" s="149" t="inlineStr">
        <is>
          <t>DenseResNet combines DenseNet and ResNet transfer learning on facial images; 2526 training and 200 test images; reported accuracy 97.07%.</t>
        </is>
      </c>
      <c r="U9" s="149" t="inlineStr">
        <is>
          <t>Internal dataset evaluation only. No independent external cohort, prospective clinical workflow, cross-site test, or formal XAI was identified.</t>
        </is>
      </c>
      <c r="V9" s="148" t="inlineStr">
        <is>
          <t>Verificacion independiente del revisor humano antes del cierre final</t>
        </is>
      </c>
      <c r="W9" s="148" t="inlineStr">
        <is>
          <t>Media</t>
        </is>
      </c>
      <c r="X9" s="149" t="inlineStr">
        <is>
          <t>No sustituye la segunda revision humana definida en el protocolo.</t>
        </is>
      </c>
    </row>
    <row r="10" ht="78" customHeight="1">
      <c r="A10" s="148" t="n">
        <v>74</v>
      </c>
      <c r="B10" s="149" t="inlineStr">
        <is>
          <t>Deep neurocomputational fusion for ASD diagnosis using multi-domain EEG analysis</t>
        </is>
      </c>
      <c r="C10" s="149" t="inlineStr">
        <is>
          <t>10.1016/j.neucom.2025.130353</t>
        </is>
      </c>
      <c r="D10" s="149" t="inlineStr">
        <is>
          <t>Publisher-indexed article text; model description, dataset context, analyses, discussion and conclusion recovered</t>
        </is>
      </c>
      <c r="E10" s="148" t="inlineStr">
        <is>
          <t>Cerrado: texto suficiente revisado</t>
        </is>
      </c>
      <c r="F10" s="148" t="inlineStr">
        <is>
          <t>Include</t>
        </is>
      </c>
      <c r="G10" s="149" t="inlineStr">
        <is>
          <t>Physiological signals (EEG)</t>
        </is>
      </c>
      <c r="H10" s="149" t="inlineStr">
        <is>
          <t>Hybrid</t>
        </is>
      </c>
      <c r="I10" s="149" t="inlineStr">
        <is>
          <t>EEFM (LSTM autoencoder + XGBoost regressor + linear regression)</t>
        </is>
      </c>
      <c r="J10" s="149" t="inlineStr">
        <is>
          <t>Diagnosis</t>
        </is>
      </c>
      <c r="K10" s="149" t="inlineStr">
        <is>
          <t>Research only</t>
        </is>
      </c>
      <c r="L10" s="149" t="n">
        <v>0</v>
      </c>
      <c r="M10" s="149" t="n">
        <v>0</v>
      </c>
      <c r="N10" s="149" t="n">
        <v>0</v>
      </c>
      <c r="O10" s="149" t="n">
        <v>0</v>
      </c>
      <c r="P10" s="149" t="n">
        <v>0</v>
      </c>
      <c r="Q10" s="149" t="n">
        <v>0</v>
      </c>
      <c r="R10" s="149" t="n">
        <v>0</v>
      </c>
      <c r="S10" s="149" t="inlineStr">
        <is>
          <t>https://www.sciencedirect.com/science/article/pii/S0925231225010252</t>
        </is>
      </c>
      <c r="T10" s="149" t="inlineStr">
        <is>
          <t>EEFM fuses time/frequency EEG features using an LSTM autoencoder, XGBoost and linear regression; reported ASD-vs-TD accuracy is 93%.</t>
        </is>
      </c>
      <c r="U10" s="149" t="inlineStr">
        <is>
          <t>Multiple EEG collections do not by themselves establish independent external validation or cross-site robustness; no formal XAI was reported.</t>
        </is>
      </c>
      <c r="V10" s="148" t="inlineStr">
        <is>
          <t>Verificacion independiente del revisor humano antes del cierre final</t>
        </is>
      </c>
      <c r="W10" s="148" t="inlineStr">
        <is>
          <t>Media</t>
        </is>
      </c>
      <c r="X10" s="149" t="inlineStr">
        <is>
          <t>No sustituye la segunda revision humana definida en el protocolo.</t>
        </is>
      </c>
    </row>
    <row r="11" ht="78" customHeight="1">
      <c r="A11" s="150" t="n">
        <v>76</v>
      </c>
      <c r="B11" s="149" t="inlineStr">
        <is>
          <t>Female autism categorization using CNN based NeuroNet57 and ant colony optimization</t>
        </is>
      </c>
      <c r="C11" s="149" t="inlineStr">
        <is>
          <t>10.1016/j.compbiomed.2025.109926</t>
        </is>
      </c>
      <c r="D11" s="149" t="inlineStr">
        <is>
          <t>Publisher-indexed article text; contributions, preprocessing, experimental setup and results recovered</t>
        </is>
      </c>
      <c r="E11" s="150" t="inlineStr">
        <is>
          <t>Cerrado: texto suficiente revisado</t>
        </is>
      </c>
      <c r="F11" s="150" t="inlineStr">
        <is>
          <t>Include</t>
        </is>
      </c>
      <c r="G11" s="149" t="inlineStr">
        <is>
          <t>Neuroimaging (brain MRI/fMRI from ABIDE-I and ABIDE-II)</t>
        </is>
      </c>
      <c r="H11" s="149" t="inlineStr">
        <is>
          <t>Hybrid</t>
        </is>
      </c>
      <c r="I11" s="149" t="inlineStr">
        <is>
          <t>NeuroNet57 + ant colony optimization + FineKNN</t>
        </is>
      </c>
      <c r="J11" s="149" t="inlineStr">
        <is>
          <t>Diagnosis</t>
        </is>
      </c>
      <c r="K11" s="149" t="inlineStr">
        <is>
          <t>Research only</t>
        </is>
      </c>
      <c r="L11" s="149" t="n">
        <v>0</v>
      </c>
      <c r="M11" s="149" t="n">
        <v>1</v>
      </c>
      <c r="N11" s="149" t="n">
        <v>0</v>
      </c>
      <c r="O11" s="149" t="n">
        <v>0</v>
      </c>
      <c r="P11" s="149" t="n">
        <v>0</v>
      </c>
      <c r="Q11" s="149" t="n">
        <v>0</v>
      </c>
      <c r="R11" s="149" t="n">
        <v>0</v>
      </c>
      <c r="S11" s="149" t="inlineStr">
        <is>
          <t>https://www.sciencedirect.com/science/article/pii/S001048252500277X</t>
        </is>
      </c>
      <c r="T11" s="149" t="inlineStr">
        <is>
          <t>NeuroNet57 extracts ABIDE-I/II features, ACO selects features, and FineKNN reports 92.21% accuracy on ABIDE-I and 93.49% on ABIDE-II.</t>
        </is>
      </c>
      <c r="U11" s="149" t="inlineStr">
        <is>
          <t>ABIDE is multisite, but the recovered text did not document site-held-out testing or a fixed development-versus-external validation design.</t>
        </is>
      </c>
      <c r="V11" s="150" t="inlineStr">
        <is>
          <t>Verificacion independiente del revisor humano antes del cierre final</t>
        </is>
      </c>
      <c r="W11" s="150" t="inlineStr">
        <is>
          <t>Media</t>
        </is>
      </c>
      <c r="X11" s="149" t="inlineStr">
        <is>
          <t>No sustituye la segunda revision humana definida en el protocolo.</t>
        </is>
      </c>
    </row>
    <row r="12" ht="78" customHeight="1">
      <c r="A12" s="148" t="n">
        <v>78</v>
      </c>
      <c r="B12" s="149" t="inlineStr">
        <is>
          <t>Capsule DenseNet++: Enhanced autism detection framework with deep learning and reinforcement learning-based lifestyle recommendation</t>
        </is>
      </c>
      <c r="C12" s="149" t="inlineStr">
        <is>
          <t>10.1016/j.compbiomed.2025.110038</t>
        </is>
      </c>
      <c r="D12" s="149" t="inlineStr">
        <is>
          <t>Publisher-indexed article text; contributions, experiments, results and conclusion recovered</t>
        </is>
      </c>
      <c r="E12" s="148" t="inlineStr">
        <is>
          <t>Cerrado: texto suficiente revisado</t>
        </is>
      </c>
      <c r="F12" s="148" t="inlineStr">
        <is>
          <t>Include</t>
        </is>
      </c>
      <c r="G12" s="149" t="inlineStr">
        <is>
          <t>Structured behavioral / questionnaire screening data</t>
        </is>
      </c>
      <c r="H12" s="149" t="inlineStr">
        <is>
          <t>Hybrid</t>
        </is>
      </c>
      <c r="I12" s="149" t="inlineStr">
        <is>
          <t>Capsule DenseNet++ + CosmoNest optimization + PPO recommendation</t>
        </is>
      </c>
      <c r="J12" s="149" t="inlineStr">
        <is>
          <t>Screening</t>
        </is>
      </c>
      <c r="K12" s="149" t="inlineStr">
        <is>
          <t>Proposed only</t>
        </is>
      </c>
      <c r="L12" s="149" t="n">
        <v>0</v>
      </c>
      <c r="M12" s="149" t="n">
        <v>0</v>
      </c>
      <c r="N12" s="149" t="n">
        <v>0</v>
      </c>
      <c r="O12" s="149" t="n">
        <v>0</v>
      </c>
      <c r="P12" s="149" t="n">
        <v>0</v>
      </c>
      <c r="Q12" s="149" t="n">
        <v>0</v>
      </c>
      <c r="R12" s="149" t="n">
        <v>0</v>
      </c>
      <c r="S12" s="149" t="inlineStr">
        <is>
          <t>https://www.sciencedirect.com/science/article/pii/S0010482525003890</t>
        </is>
      </c>
      <c r="T12" s="149" t="inlineStr">
        <is>
          <t>Uses Capsule DenseNet++ with optimization for ASD screening on two public datasets and a PPO component for lifestyle recommendation; reported accuracies are about 99.2-99.3%.</t>
        </is>
      </c>
      <c r="U12" s="149" t="inlineStr">
        <is>
          <t>The two datasets were not documented as a fixed independent external-validation scheme, and the recommendation component was not evaluated in a prospective care workflow.</t>
        </is>
      </c>
      <c r="V12" s="148" t="inlineStr">
        <is>
          <t>Verificacion independiente del revisor humano antes del cierre final</t>
        </is>
      </c>
      <c r="W12" s="148" t="inlineStr">
        <is>
          <t>Media</t>
        </is>
      </c>
      <c r="X12" s="149" t="inlineStr">
        <is>
          <t>No sustituye la segunda revision humana definida en el protocolo.</t>
        </is>
      </c>
    </row>
    <row r="13" ht="78" customHeight="1">
      <c r="A13" s="150" t="n">
        <v>81</v>
      </c>
      <c r="B13" s="149" t="inlineStr">
        <is>
          <t>Self-training EEG discrimination model with weakly supervised sample construction: An age-based perspective on ASD evaluation</t>
        </is>
      </c>
      <c r="C13" s="149" t="inlineStr">
        <is>
          <t>10.1016/j.neunet.2025.107337</t>
        </is>
      </c>
      <c r="D13" s="149" t="inlineStr">
        <is>
          <t>Publisher-indexed article text; architecture, datasets, results and conclusion recovered</t>
        </is>
      </c>
      <c r="E13" s="150" t="inlineStr">
        <is>
          <t>Cerrado: texto suficiente revisado</t>
        </is>
      </c>
      <c r="F13" s="150" t="inlineStr">
        <is>
          <t>Include</t>
        </is>
      </c>
      <c r="G13" s="149" t="inlineStr">
        <is>
          <t>Physiological signals (EEG)</t>
        </is>
      </c>
      <c r="H13" s="149" t="inlineStr">
        <is>
          <t>Deep Learning</t>
        </is>
      </c>
      <c r="I13" s="149" t="inlineStr">
        <is>
          <t>STEM / MAC autoencoder + depthwise-separable CNN + BiGRU with PLASC self-training</t>
        </is>
      </c>
      <c r="J13" s="149" t="inlineStr">
        <is>
          <t>Diagnosis</t>
        </is>
      </c>
      <c r="K13" s="149" t="inlineStr">
        <is>
          <t>Research only</t>
        </is>
      </c>
      <c r="L13" s="149" t="n">
        <v>0</v>
      </c>
      <c r="M13" s="149" t="n">
        <v>0</v>
      </c>
      <c r="N13" s="149" t="n">
        <v>0</v>
      </c>
      <c r="O13" s="149" t="n">
        <v>0</v>
      </c>
      <c r="P13" s="149" t="n">
        <v>0</v>
      </c>
      <c r="Q13" s="149" t="n">
        <v>0</v>
      </c>
      <c r="R13" s="149" t="n">
        <v>0</v>
      </c>
      <c r="S13" s="149" t="inlineStr">
        <is>
          <t>https://www.sciencedirect.com/science/article/pii/S0893608025002163</t>
        </is>
      </c>
      <c r="T13" s="149" t="inlineStr">
        <is>
          <t>STEM combines an autoencoder, depthwise-separable convolution, BiGRU and pseudo-label self-training across EEG data; reported accuracy is 88.33% and F1 87.24%.</t>
        </is>
      </c>
      <c r="U13" s="149" t="inlineStr">
        <is>
          <t>Use of several EEG datasets does not automatically prove external validation; no explicit site-held-out or prospective clinical evaluation was identified.</t>
        </is>
      </c>
      <c r="V13" s="150" t="inlineStr">
        <is>
          <t>Verificacion independiente del revisor humano antes del cierre final</t>
        </is>
      </c>
      <c r="W13" s="150" t="inlineStr">
        <is>
          <t>Media</t>
        </is>
      </c>
      <c r="X13" s="149" t="inlineStr">
        <is>
          <t>No sustituye la segunda revision humana definida en el protocolo.</t>
        </is>
      </c>
    </row>
    <row r="14" ht="78" customHeight="1">
      <c r="A14" s="148" t="n">
        <v>84</v>
      </c>
      <c r="B14" s="149" t="inlineStr">
        <is>
          <t>Towards screening of children students with autism spectrum disorder based on executive functions with serious game and machine learning approaches</t>
        </is>
      </c>
      <c r="C14" s="149" t="inlineStr">
        <is>
          <t>10.1016/j.eswa.2025.128884</t>
        </is>
      </c>
      <c r="D14" s="149" t="inlineStr">
        <is>
          <t>Publisher-indexed article text; experimental protocol, participant context, model comparison and results recovered</t>
        </is>
      </c>
      <c r="E14" s="148" t="inlineStr">
        <is>
          <t>Cerrado: texto suficiente revisado</t>
        </is>
      </c>
      <c r="F14" s="148" t="inlineStr">
        <is>
          <t>Include</t>
        </is>
      </c>
      <c r="G14" s="149" t="inlineStr">
        <is>
          <t>Digital interaction / serious-game executive-function data</t>
        </is>
      </c>
      <c r="H14" s="149" t="inlineStr">
        <is>
          <t>Machine Learning</t>
        </is>
      </c>
      <c r="I14" s="149" t="inlineStr">
        <is>
          <t>Random Forest (best-performing among seven ML models)</t>
        </is>
      </c>
      <c r="J14" s="149" t="inlineStr">
        <is>
          <t>Screening</t>
        </is>
      </c>
      <c r="K14" s="149" t="inlineStr">
        <is>
          <t>Research only</t>
        </is>
      </c>
      <c r="L14" s="149" t="n">
        <v>0</v>
      </c>
      <c r="M14" s="149" t="n">
        <v>0</v>
      </c>
      <c r="N14" s="149" t="n">
        <v>0</v>
      </c>
      <c r="O14" s="149" t="n">
        <v>1</v>
      </c>
      <c r="P14" s="149" t="n">
        <v>0</v>
      </c>
      <c r="Q14" s="149" t="n">
        <v>0</v>
      </c>
      <c r="R14" s="149" t="n">
        <v>0</v>
      </c>
      <c r="S14" s="149" t="inlineStr">
        <is>
          <t>https://www.sciencedirect.com/science/article/pii/S0957417425025011</t>
        </is>
      </c>
      <c r="T14" s="149" t="inlineStr">
        <is>
          <t>Three teachers supervised 12 children (6 ASD, 6 TD) over three months and 640 game sessions; Random Forest was best, with reported accuracy near 96%.</t>
        </is>
      </c>
      <c r="U14" s="149" t="inlineStr">
        <is>
          <t>Very small single-context sample. Data collection was prospective, but the classifier was not shown to operate as an independent deployed screening decision in routine practice.</t>
        </is>
      </c>
      <c r="V14" s="148" t="inlineStr">
        <is>
          <t>Verificacion independiente del revisor humano antes del cierre final</t>
        </is>
      </c>
      <c r="W14" s="148" t="inlineStr">
        <is>
          <t>Media</t>
        </is>
      </c>
      <c r="X14" s="149" t="inlineStr">
        <is>
          <t>No sustituye la segunda revision humana definida en el protocolo.</t>
        </is>
      </c>
    </row>
    <row r="15" ht="78" customHeight="1">
      <c r="A15" s="150" t="n">
        <v>86</v>
      </c>
      <c r="B15" s="149" t="inlineStr">
        <is>
          <t>Optimized attention-enhanced U-Net for autism detection and region localization in MRI</t>
        </is>
      </c>
      <c r="C15" s="149" t="inlineStr">
        <is>
          <t>10.1016/j.pscychresns.2025.111970</t>
        </is>
      </c>
      <c r="D15" s="149" t="inlineStr">
        <is>
          <t>Publisher-indexed article text; pipeline, experimental setup, localization analysis and conclusion recovered</t>
        </is>
      </c>
      <c r="E15" s="150" t="inlineStr">
        <is>
          <t>Cerrado: texto suficiente revisado</t>
        </is>
      </c>
      <c r="F15" s="150" t="inlineStr">
        <is>
          <t>Include</t>
        </is>
      </c>
      <c r="G15" s="149" t="inlineStr">
        <is>
          <t>Neuroimaging (MRI / ABIDE)</t>
        </is>
      </c>
      <c r="H15" s="149" t="inlineStr">
        <is>
          <t>Deep Learning</t>
        </is>
      </c>
      <c r="I15" s="149" t="inlineStr">
        <is>
          <t>RA-EBO optimized SSM-AM classifier + MDA-AUnet localization</t>
        </is>
      </c>
      <c r="J15" s="149" t="inlineStr">
        <is>
          <t>Diagnosis</t>
        </is>
      </c>
      <c r="K15" s="149" t="inlineStr">
        <is>
          <t>Research only</t>
        </is>
      </c>
      <c r="L15" s="149" t="n">
        <v>0</v>
      </c>
      <c r="M15" s="149" t="n">
        <v>1</v>
      </c>
      <c r="N15" s="149" t="n">
        <v>0</v>
      </c>
      <c r="O15" s="149" t="n">
        <v>0</v>
      </c>
      <c r="P15" s="149" t="n">
        <v>0</v>
      </c>
      <c r="Q15" s="149" t="n">
        <v>1</v>
      </c>
      <c r="R15" s="149" t="n">
        <v>0</v>
      </c>
      <c r="S15" s="149" t="inlineStr">
        <is>
          <t>https://www.sciencedirect.com/science/article/pii/S0925492725000253</t>
        </is>
      </c>
      <c r="T15" s="149" t="inlineStr">
        <is>
          <t>An optimized attention-enhanced MRI pipeline classifies ASD and localizes abnormal regions; reported accuracy is 97.29% on ABIDE-derived data.</t>
        </is>
      </c>
      <c r="U15" s="149" t="inlineStr">
        <is>
          <t>ABIDE provides multisite data, but no site-held-out validation was identified. Region localization was coded as partial interpretability, not formal XAI.</t>
        </is>
      </c>
      <c r="V15" s="150" t="inlineStr">
        <is>
          <t>Verificacion independiente del revisor humano antes del cierre final</t>
        </is>
      </c>
      <c r="W15" s="150" t="inlineStr">
        <is>
          <t>Media</t>
        </is>
      </c>
      <c r="X15" s="149" t="inlineStr">
        <is>
          <t>No sustituye la segunda revision humana definida en el protocolo.</t>
        </is>
      </c>
    </row>
    <row r="16" ht="78" customHeight="1">
      <c r="A16" s="148" t="n">
        <v>92</v>
      </c>
      <c r="B16" s="149" t="inlineStr">
        <is>
          <t>Data independent acquisition proteomics and machine learning reveals that proteins associated with immunity are potential molecular markers for early diagnosis of autism</t>
        </is>
      </c>
      <c r="C16" s="149" t="inlineStr">
        <is>
          <t>10.1016/j.cca.2025.120238</t>
        </is>
      </c>
      <c r="D16" s="149" t="inlineStr">
        <is>
          <t>Structured abstract/highlights and metadata available; OA location known, but full Methods/Results text was not retrieved in this environment</t>
        </is>
      </c>
      <c r="E16" s="148" t="inlineStr">
        <is>
          <t>Pendiente: texto completo insuficiente</t>
        </is>
      </c>
      <c r="F16" s="148" t="inlineStr">
        <is>
          <t>Pending adjudication</t>
        </is>
      </c>
      <c r="G16" s="149" t="n"/>
      <c r="H16" s="149" t="n"/>
      <c r="I16" s="149" t="n"/>
      <c r="J16" s="149" t="n"/>
      <c r="K16" s="149" t="n"/>
      <c r="L16" s="149" t="n"/>
      <c r="M16" s="149" t="n"/>
      <c r="N16" s="149" t="n"/>
      <c r="O16" s="149" t="n"/>
      <c r="P16" s="149" t="n"/>
      <c r="Q16" s="149" t="n"/>
      <c r="R16" s="149" t="n"/>
      <c r="S16" s="149" t="inlineStr">
        <is>
          <t>https://doi.org/10.1016/j.cca.2025.120238</t>
        </is>
      </c>
      <c r="T16" s="149" t="inlineStr">
        <is>
          <t>DIA serum proteomics in 99 ASD and 70 controls identifies an eight-protein ML model; the abstract reports leave-one cross-validation accuracy 0.9527 and kappa 0.9025.</t>
        </is>
      </c>
      <c r="U16" s="149" t="inlineStr">
        <is>
          <t>The abstract is detailed, but it is insufficient to adjudicate all RQ2/RQ3 variables, especially external validation, multisite design and explanation methods without full Methods/Results.</t>
        </is>
      </c>
      <c r="V16" s="148" t="inlineStr">
        <is>
          <t>Abrir/obtener el PDF o HTML completo y revisar Methods/Results antes de adjudicar</t>
        </is>
      </c>
      <c r="W16" s="148" t="inlineStr">
        <is>
          <t>Alta</t>
        </is>
      </c>
      <c r="X16" s="149" t="inlineStr">
        <is>
          <t>Acceso/report localizado; no se marca como report not retrieved.</t>
        </is>
      </c>
    </row>
    <row r="17" ht="78" customHeight="1">
      <c r="A17" s="148" t="n">
        <v>97</v>
      </c>
      <c r="B17" s="149" t="inlineStr">
        <is>
          <t>Child-therapist acoustic synchrony and response trajectories in autism intervention: an AI-based automated analysis using dynamic systems theory and affective computing</t>
        </is>
      </c>
      <c r="C17" s="149" t="inlineStr">
        <is>
          <t>10.1016/j.etdah.2025.100176</t>
        </is>
      </c>
      <c r="D17" s="149" t="inlineStr">
        <is>
          <t>Open-access article/full-text source located; Methods and longitudinal results sufficiently recovered</t>
        </is>
      </c>
      <c r="E17" s="148" t="inlineStr">
        <is>
          <t>Cerrado: texto suficiente revisado</t>
        </is>
      </c>
      <c r="F17" s="148" t="inlineStr">
        <is>
          <t>Include</t>
        </is>
      </c>
      <c r="G17" s="149" t="inlineStr">
        <is>
          <t>Audio / voice (child-therapist intervention sessions)</t>
        </is>
      </c>
      <c r="H17" s="149" t="inlineStr">
        <is>
          <t>Hybrid</t>
        </is>
      </c>
      <c r="I17" s="149" t="inlineStr">
        <is>
          <t>Automated AI speech segmentation + CRQA acoustic-synchrony pipeline</t>
        </is>
      </c>
      <c r="J17" s="149" t="inlineStr">
        <is>
          <t>Monitoring/intervention</t>
        </is>
      </c>
      <c r="K17" s="149" t="inlineStr">
        <is>
          <t>Research only</t>
        </is>
      </c>
      <c r="L17" s="149" t="n">
        <v>0</v>
      </c>
      <c r="M17" s="149" t="n">
        <v>0</v>
      </c>
      <c r="N17" s="149" t="n">
        <v>0</v>
      </c>
      <c r="O17" s="149" t="n">
        <v>1</v>
      </c>
      <c r="P17" s="149" t="n">
        <v>0</v>
      </c>
      <c r="Q17" s="149" t="n">
        <v>0</v>
      </c>
      <c r="R17" s="149" t="n">
        <v>0</v>
      </c>
      <c r="S17" s="149" t="inlineStr">
        <is>
          <t>https://www.sciencedirect.com/science/article/pii/S2667118225000078</t>
        </is>
      </c>
      <c r="T17" s="149" t="inlineStr">
        <is>
          <t>Follows 25 autistic preschoolers over one year of NDBI; 75 intervention videos are analyzed with automatic speech segmentation and CRQA acoustic synchrony.</t>
        </is>
      </c>
      <c r="U17" s="149" t="inlineStr">
        <is>
          <t>Prospective longitudinal data support monitoring research, but the AI output was analyzed as a research measure rather than used to alter therapy decisions in real time.</t>
        </is>
      </c>
      <c r="V17" s="148" t="inlineStr">
        <is>
          <t>Verificacion independiente del revisor humano antes del cierre final</t>
        </is>
      </c>
      <c r="W17" s="148" t="inlineStr">
        <is>
          <t>Media</t>
        </is>
      </c>
      <c r="X17" s="149" t="inlineStr">
        <is>
          <t>No sustituye la segunda revision humana definida en el protocolo.</t>
        </is>
      </c>
    </row>
    <row r="18" ht="78" customHeight="1">
      <c r="A18" s="150" t="n">
        <v>103</v>
      </c>
      <c r="B18" s="149" t="inlineStr">
        <is>
          <t>Early fusion for Autism classification with biomarker detection using rs-fMRI and phenotypic data</t>
        </is>
      </c>
      <c r="C18" s="149" t="inlineStr">
        <is>
          <t>10.1016/j.bspc.2025.108020</t>
        </is>
      </c>
      <c r="D18" s="149" t="inlineStr">
        <is>
          <t>Publisher-indexed article text; highlights, Methods/evaluation details and conclusions recovered</t>
        </is>
      </c>
      <c r="E18" s="150" t="inlineStr">
        <is>
          <t>Cerrado: texto suficiente revisado</t>
        </is>
      </c>
      <c r="F18" s="150" t="inlineStr">
        <is>
          <t>Include</t>
        </is>
      </c>
      <c r="G18" s="149" t="inlineStr">
        <is>
          <t>Multimodal (rs-fMRI + phenotypic data)</t>
        </is>
      </c>
      <c r="H18" s="149" t="inlineStr">
        <is>
          <t>Hybrid</t>
        </is>
      </c>
      <c r="I18" s="149" t="inlineStr">
        <is>
          <t>Convolutional autoencoder + conventional classifiers in early-fusion pipeline</t>
        </is>
      </c>
      <c r="J18" s="149" t="inlineStr">
        <is>
          <t>Diagnosis</t>
        </is>
      </c>
      <c r="K18" s="149" t="inlineStr">
        <is>
          <t>Research only</t>
        </is>
      </c>
      <c r="L18" s="149" t="n">
        <v>1</v>
      </c>
      <c r="M18" s="149" t="n">
        <v>1</v>
      </c>
      <c r="N18" s="149" t="n">
        <v>1</v>
      </c>
      <c r="O18" s="149" t="n">
        <v>0</v>
      </c>
      <c r="P18" s="149" t="n">
        <v>1</v>
      </c>
      <c r="Q18" s="149" t="n">
        <v>0</v>
      </c>
      <c r="R18" s="149" t="n">
        <v>1</v>
      </c>
      <c r="S18" s="149" t="inlineStr">
        <is>
          <t>https://www.sciencedirect.com/science/article/pii/S1746809425005312</t>
        </is>
      </c>
      <c r="T18" s="149" t="inlineStr">
        <is>
          <t>Early fusion combines rs-fMRI and phenotypic features; the study reports explainable biomarker analysis and leave-one-site-out evaluation on multisite ABIDE data.</t>
        </is>
      </c>
      <c r="U18" s="149" t="inlineStr">
        <is>
          <t>LOSO is strong evidence of site-level generalization but performance remains moderate; it is still retrospective research rather than prospective clinical deployment.</t>
        </is>
      </c>
      <c r="V18" s="150" t="inlineStr">
        <is>
          <t>Verificacion independiente del revisor humano antes del cierre final</t>
        </is>
      </c>
      <c r="W18" s="150" t="inlineStr">
        <is>
          <t>Media</t>
        </is>
      </c>
      <c r="X18" s="149" t="inlineStr">
        <is>
          <t>No sustituye la segunda revision humana definida en el protocolo.</t>
        </is>
      </c>
    </row>
    <row r="19" ht="78" customHeight="1">
      <c r="A19" s="150" t="n">
        <v>110</v>
      </c>
      <c r="B19" s="149" t="inlineStr">
        <is>
          <t>A deep learning model for diagnosing autism using brain time series</t>
        </is>
      </c>
      <c r="C19" s="149" t="inlineStr">
        <is>
          <t>10.1016/j.neuroscience.2025.08.001</t>
        </is>
      </c>
      <c r="D19" s="149" t="inlineStr">
        <is>
          <t>Publisher-indexed article text; dataset, preprocessing, model and evaluation sections recovered</t>
        </is>
      </c>
      <c r="E19" s="150" t="inlineStr">
        <is>
          <t>Cerrado: texto suficiente revisado</t>
        </is>
      </c>
      <c r="F19" s="150" t="inlineStr">
        <is>
          <t>Include</t>
        </is>
      </c>
      <c r="G19" s="149" t="inlineStr">
        <is>
          <t>Neuroimaging (rs-fMRI ROI time series / ABIDE)</t>
        </is>
      </c>
      <c r="H19" s="149" t="inlineStr">
        <is>
          <t>Deep Learning</t>
        </is>
      </c>
      <c r="I19" s="149" t="inlineStr">
        <is>
          <t>LSTM with attention and residual/channel-attention components</t>
        </is>
      </c>
      <c r="J19" s="149" t="inlineStr">
        <is>
          <t>Diagnosis</t>
        </is>
      </c>
      <c r="K19" s="149" t="inlineStr">
        <is>
          <t>Research only</t>
        </is>
      </c>
      <c r="L19" s="149" t="n">
        <v>0</v>
      </c>
      <c r="M19" s="149" t="n">
        <v>1</v>
      </c>
      <c r="N19" s="149" t="n">
        <v>0</v>
      </c>
      <c r="O19" s="149" t="n">
        <v>0</v>
      </c>
      <c r="P19" s="149" t="n">
        <v>0</v>
      </c>
      <c r="Q19" s="149" t="n">
        <v>0</v>
      </c>
      <c r="R19" s="149" t="n">
        <v>0</v>
      </c>
      <c r="S19" s="149" t="inlineStr">
        <is>
          <t>https://www.sciencedirect.com/science/article/pii/S0306452225008346</t>
        </is>
      </c>
      <c r="T19" s="149" t="inlineStr">
        <is>
          <t>Uses ABIDE brain time series with an LSTM-attention architecture; evaluation uses an internal subject split and cross-validation, with no separate external test set.</t>
        </is>
      </c>
      <c r="U19" s="149" t="inlineStr">
        <is>
          <t>ABIDE is multisite, but the recovered evaluation is not site-held-out. Architectural attention was not counted as XAI without explicit explanation analysis.</t>
        </is>
      </c>
      <c r="V19" s="150" t="inlineStr">
        <is>
          <t>Verificacion independiente del revisor humano antes del cierre final</t>
        </is>
      </c>
      <c r="W19" s="150" t="inlineStr">
        <is>
          <t>Media</t>
        </is>
      </c>
      <c r="X19" s="149" t="inlineStr">
        <is>
          <t>No sustituye la segunda revision humana definida en el protocolo.</t>
        </is>
      </c>
    </row>
    <row r="20" ht="78" customHeight="1">
      <c r="A20" s="150" t="n">
        <v>118</v>
      </c>
      <c r="B20" s="149" t="inlineStr">
        <is>
          <t>Massively parallel characterization of non-coding de novo mutations in autism spectrum disorder</t>
        </is>
      </c>
      <c r="C20" s="149" t="inlineStr">
        <is>
          <t>10.1016/j.jgg.2025.07.008</t>
        </is>
      </c>
      <c r="D20" s="149" t="inlineStr">
        <is>
          <t>Publisher-indexed article text; cohort sources, prioritization methods, discussion and experimental validation sections recovered</t>
        </is>
      </c>
      <c r="E20" s="150" t="inlineStr">
        <is>
          <t>Cerrado: texto suficiente revisado</t>
        </is>
      </c>
      <c r="F20" s="150" t="inlineStr">
        <is>
          <t>Include</t>
        </is>
      </c>
      <c r="G20" s="149" t="inlineStr">
        <is>
          <t>Biological/omics (non-coding de novo variants and regulatory genomics)</t>
        </is>
      </c>
      <c r="H20" s="149" t="inlineStr">
        <is>
          <t>Deep Learning</t>
        </is>
      </c>
      <c r="I20" s="149" t="inlineStr">
        <is>
          <t>Cell-specific deep-learning variant-effect prediction model</t>
        </is>
      </c>
      <c r="J20" s="149" t="inlineStr">
        <is>
          <t>Not specified</t>
        </is>
      </c>
      <c r="K20" s="149" t="inlineStr">
        <is>
          <t>Research only</t>
        </is>
      </c>
      <c r="L20" s="149" t="n">
        <v>0</v>
      </c>
      <c r="M20" s="149" t="n">
        <v>0</v>
      </c>
      <c r="N20" s="149" t="n">
        <v>0</v>
      </c>
      <c r="O20" s="149" t="n">
        <v>0</v>
      </c>
      <c r="P20" s="149" t="n">
        <v>0</v>
      </c>
      <c r="Q20" s="149" t="n">
        <v>0</v>
      </c>
      <c r="R20" s="149" t="n">
        <v>0</v>
      </c>
      <c r="S20" s="149" t="inlineStr">
        <is>
          <t>https://www.sciencedirect.com/science/article/pii/S167385272500205X</t>
        </is>
      </c>
      <c r="T20" s="149" t="inlineStr">
        <is>
          <t>Analyzes ncDNMs from SSC and MSSNG using a cell-specific variant-effect model and MPRA follow-up, prioritizing ASD-risk regulatory mutations.</t>
        </is>
      </c>
      <c r="U20" s="149" t="inlineStr">
        <is>
          <t>This is mechanistic genomic research rather than a clinical-stage decision tool. Multiple cohorts/assays were not coded as formal multisource model fusion or cross-site validation.</t>
        </is>
      </c>
      <c r="V20" s="150" t="inlineStr">
        <is>
          <t>Verificacion independiente del revisor humano antes del cierre final</t>
        </is>
      </c>
      <c r="W20" s="150" t="inlineStr">
        <is>
          <t>Media</t>
        </is>
      </c>
      <c r="X20" s="149" t="inlineStr">
        <is>
          <t>No sustituye la segunda revision humana definida en el protocolo.</t>
        </is>
      </c>
    </row>
    <row r="21" ht="78" customHeight="1">
      <c r="A21" s="148" t="n">
        <v>122</v>
      </c>
      <c r="B21" s="149" t="inlineStr">
        <is>
          <t>A novel hybrid deep learning model using MEResNextfor autism spectrum disorder detection</t>
        </is>
      </c>
      <c r="C21" s="149" t="inlineStr">
        <is>
          <t>10.1016/j.compbiolchem.2025.108619</t>
        </is>
      </c>
      <c r="D21" s="149" t="inlineStr">
        <is>
          <t>Publisher-indexed article text; methodology, experiments, results and conclusion recovered</t>
        </is>
      </c>
      <c r="E21" s="148" t="inlineStr">
        <is>
          <t>Cerrado: texto suficiente revisado</t>
        </is>
      </c>
      <c r="F21" s="148" t="inlineStr">
        <is>
          <t>Include</t>
        </is>
      </c>
      <c r="G21" s="149" t="inlineStr">
        <is>
          <t>Structured behavioral / questionnaire screening data</t>
        </is>
      </c>
      <c r="H21" s="149" t="inlineStr">
        <is>
          <t>Hybrid</t>
        </is>
      </c>
      <c r="I21" s="149" t="inlineStr">
        <is>
          <t>MEResNeXt (MoNet + ResNeXt) with DeSEHO feature selection</t>
        </is>
      </c>
      <c r="J21" s="149" t="inlineStr">
        <is>
          <t>Screening</t>
        </is>
      </c>
      <c r="K21" s="149" t="inlineStr">
        <is>
          <t>Research only</t>
        </is>
      </c>
      <c r="L21" s="149" t="n">
        <v>0</v>
      </c>
      <c r="M21" s="149" t="n">
        <v>0</v>
      </c>
      <c r="N21" s="149" t="n">
        <v>0</v>
      </c>
      <c r="O21" s="149" t="n">
        <v>0</v>
      </c>
      <c r="P21" s="149" t="n">
        <v>0</v>
      </c>
      <c r="Q21" s="149" t="n">
        <v>0</v>
      </c>
      <c r="R21" s="149" t="n">
        <v>0</v>
      </c>
      <c r="S21" s="149" t="inlineStr">
        <is>
          <t>https://www.sciencedirect.com/science/article/pii/S1476927125002804</t>
        </is>
      </c>
      <c r="T21" s="149" t="inlineStr">
        <is>
          <t>Proposes MEResNeXt with feature selection for ASD detection on a structured toddler screening dataset and reports high classification performance.</t>
        </is>
      </c>
      <c r="U21" s="149" t="inlineStr">
        <is>
          <t>No independent external cohort, prospective workflow, cross-site test or formal XAI was identified in the recovered article text.</t>
        </is>
      </c>
      <c r="V21" s="148" t="inlineStr">
        <is>
          <t>Verificacion independiente del revisor humano antes del cierre final</t>
        </is>
      </c>
      <c r="W21" s="148" t="inlineStr">
        <is>
          <t>Media</t>
        </is>
      </c>
      <c r="X21" s="149" t="inlineStr">
        <is>
          <t>No sustituye la segunda revision humana definida en el protocolo.</t>
        </is>
      </c>
    </row>
    <row r="22" ht="78" customHeight="1">
      <c r="A22" s="148" t="n">
        <v>123</v>
      </c>
      <c r="B22" s="149" t="inlineStr">
        <is>
          <t>FaithfulNet: An explainable deep learning framework for autism diagnosis using structural MRI</t>
        </is>
      </c>
      <c r="C22" s="149" t="inlineStr">
        <is>
          <t>10.1016/j.brainres.2025.149904</t>
        </is>
      </c>
      <c r="D22" s="149" t="inlineStr">
        <is>
          <t>Publisher-indexed article text; architecture, explanation method, evaluation, discussion and conclusion recovered</t>
        </is>
      </c>
      <c r="E22" s="148" t="inlineStr">
        <is>
          <t>Cerrado: texto suficiente revisado</t>
        </is>
      </c>
      <c r="F22" s="148" t="inlineStr">
        <is>
          <t>Include</t>
        </is>
      </c>
      <c r="G22" s="149" t="inlineStr">
        <is>
          <t>Neuroimaging (structural MRI / ABIDE-II)</t>
        </is>
      </c>
      <c r="H22" s="149" t="inlineStr">
        <is>
          <t>Deep Learning</t>
        </is>
      </c>
      <c r="I22" s="149" t="inlineStr">
        <is>
          <t>FaithfulNet 3D CNN + Faith_CAM (Grad-CAM + SHAP)</t>
        </is>
      </c>
      <c r="J22" s="149" t="inlineStr">
        <is>
          <t>Diagnosis</t>
        </is>
      </c>
      <c r="K22" s="149" t="inlineStr">
        <is>
          <t>Research only</t>
        </is>
      </c>
      <c r="L22" s="149" t="n">
        <v>0</v>
      </c>
      <c r="M22" s="149" t="n">
        <v>1</v>
      </c>
      <c r="N22" s="149" t="n">
        <v>0</v>
      </c>
      <c r="O22" s="149" t="n">
        <v>0</v>
      </c>
      <c r="P22" s="149" t="n">
        <v>1</v>
      </c>
      <c r="Q22" s="149" t="n">
        <v>0</v>
      </c>
      <c r="R22" s="149" t="n">
        <v>0</v>
      </c>
      <c r="S22" s="149" t="inlineStr">
        <is>
          <t>https://www.sciencedirect.com/science/article/pii/S0006899325004676</t>
        </is>
      </c>
      <c r="T22" s="149" t="inlineStr">
        <is>
          <t>FaithfulNet classifies ABIDE-II sMRI and Faith_CAM combines Grad-CAM with SHAP for explanation/region localization; very high internal performance is reported.</t>
        </is>
      </c>
      <c r="U22" s="149" t="inlineStr">
        <is>
          <t>ABIDE-II is multisite, but no site-held-out or independent external validation was identified. Very high performance warrants leakage/partition review during human verification.</t>
        </is>
      </c>
      <c r="V22" s="148" t="inlineStr">
        <is>
          <t>Verificacion independiente del revisor humano antes del cierre final</t>
        </is>
      </c>
      <c r="W22" s="148" t="inlineStr">
        <is>
          <t>Media</t>
        </is>
      </c>
      <c r="X22" s="149" t="inlineStr">
        <is>
          <t>No sustituye la segunda revision humana definida en el protocolo.</t>
        </is>
      </c>
    </row>
    <row r="23" ht="78" customHeight="1">
      <c r="A23" s="148" t="n">
        <v>126</v>
      </c>
      <c r="B23" s="149" t="inlineStr">
        <is>
          <t>CARE: Comprehensive Artificial Intelligence Techniques for Reliable Autism Evaluation in Pediatric Care</t>
        </is>
      </c>
      <c r="C23" s="149" t="inlineStr">
        <is>
          <t>10.32604/cmc.2025.067784</t>
        </is>
      </c>
      <c r="D23" s="149" t="inlineStr">
        <is>
          <t>Open-access publisher full text (HTML/PDF) reviewed</t>
        </is>
      </c>
      <c r="E23" s="148" t="inlineStr">
        <is>
          <t>Cerrado: texto suficiente revisado</t>
        </is>
      </c>
      <c r="F23" s="148" t="inlineStr">
        <is>
          <t>Include</t>
        </is>
      </c>
      <c r="G23" s="149" t="inlineStr">
        <is>
          <t>Structured behavioral / questionnaire / clinical-trait data</t>
        </is>
      </c>
      <c r="H23" s="149" t="inlineStr">
        <is>
          <t>Machine Learning</t>
        </is>
      </c>
      <c r="I23" s="149" t="inlineStr">
        <is>
          <t>CatBoost + PyCaret AutoML + SHAP</t>
        </is>
      </c>
      <c r="J23" s="149" t="inlineStr">
        <is>
          <t>Screening</t>
        </is>
      </c>
      <c r="K23" s="149" t="inlineStr">
        <is>
          <t>Proposed only</t>
        </is>
      </c>
      <c r="L23" s="149" t="n">
        <v>0</v>
      </c>
      <c r="M23" s="149" t="n">
        <v>0</v>
      </c>
      <c r="N23" s="149" t="n">
        <v>0</v>
      </c>
      <c r="O23" s="149" t="n">
        <v>0</v>
      </c>
      <c r="P23" s="149" t="n">
        <v>1</v>
      </c>
      <c r="Q23" s="149" t="n">
        <v>0</v>
      </c>
      <c r="R23" s="149" t="n">
        <v>0</v>
      </c>
      <c r="S23" s="149" t="inlineStr">
        <is>
          <t>https://www.techscience.com/cmc/v85n1/63573/html</t>
        </is>
      </c>
      <c r="T23" s="149" t="inlineStr">
        <is>
          <t>CARE evaluates AutoML/CatBoost on a pediatric ASD-traits dataset and uses SHAP for explicit feature-level explanation.</t>
        </is>
      </c>
      <c r="U23" s="149" t="inlineStr">
        <is>
          <t>Retrospective/public structured-data modeling only; no independent external cohort or prospective pediatric workflow evaluation was demonstrated.</t>
        </is>
      </c>
      <c r="V23" s="148" t="inlineStr">
        <is>
          <t>Verificacion independiente del revisor humano antes del cierre final</t>
        </is>
      </c>
      <c r="W23" s="148" t="inlineStr">
        <is>
          <t>Media</t>
        </is>
      </c>
      <c r="X23" s="149" t="inlineStr">
        <is>
          <t>No sustituye la segunda revision humana definida en el protocolo.</t>
        </is>
      </c>
    </row>
    <row r="24" ht="78" customHeight="1">
      <c r="A24" s="150" t="n">
        <v>134</v>
      </c>
      <c r="B24" s="149" t="inlineStr">
        <is>
          <t>ASD-HybridNet: A hybrid deep learning framework for detection of autism spectrum disorder</t>
        </is>
      </c>
      <c r="C24" s="149" t="inlineStr">
        <is>
          <t>10.1016/j.mri.2025.110492</t>
        </is>
      </c>
      <c r="D24" s="149" t="inlineStr">
        <is>
          <t>Publisher-indexed article text; dataset, architecture, training/evaluation and results recovered</t>
        </is>
      </c>
      <c r="E24" s="150" t="inlineStr">
        <is>
          <t>Cerrado: texto suficiente revisado</t>
        </is>
      </c>
      <c r="F24" s="150" t="inlineStr">
        <is>
          <t>Include</t>
        </is>
      </c>
      <c r="G24" s="149" t="inlineStr">
        <is>
          <t>Neuroimaging (rs-fMRI / ABIDE-I)</t>
        </is>
      </c>
      <c r="H24" s="149" t="inlineStr">
        <is>
          <t>Deep Learning</t>
        </is>
      </c>
      <c r="I24" s="149" t="inlineStr">
        <is>
          <t>ASD-HybridNet (ROI time-series + functional-connectivity map fusion)</t>
        </is>
      </c>
      <c r="J24" s="149" t="inlineStr">
        <is>
          <t>Diagnosis</t>
        </is>
      </c>
      <c r="K24" s="149" t="inlineStr">
        <is>
          <t>Research only</t>
        </is>
      </c>
      <c r="L24" s="149" t="n">
        <v>0</v>
      </c>
      <c r="M24" s="149" t="n">
        <v>1</v>
      </c>
      <c r="N24" s="149" t="n">
        <v>0</v>
      </c>
      <c r="O24" s="149" t="n">
        <v>0</v>
      </c>
      <c r="P24" s="149" t="n">
        <v>0</v>
      </c>
      <c r="Q24" s="149" t="n">
        <v>0</v>
      </c>
      <c r="R24" s="149" t="n">
        <v>0</v>
      </c>
      <c r="S24" s="149" t="inlineStr">
        <is>
          <t>https://www.sciencedirect.com/science/article/pii/S0730725X25001766</t>
        </is>
      </c>
      <c r="T24" s="149" t="inlineStr">
        <is>
          <t>ASD-HybridNet fuses ROI time-series and functional-connectivity representations from ABIDE-I; reported accuracy is about 71.87%.</t>
        </is>
      </c>
      <c r="U24" s="149" t="inlineStr">
        <is>
          <t>The fused inputs are representations of the same rs-fMRI source, so q3_multisource_data remains 0. ABIDE-I is multisite but no site-held-out test was identified.</t>
        </is>
      </c>
      <c r="V24" s="150" t="inlineStr">
        <is>
          <t>Verificacion independiente del revisor humano antes del cierre final</t>
        </is>
      </c>
      <c r="W24" s="150" t="inlineStr">
        <is>
          <t>Media</t>
        </is>
      </c>
      <c r="X24" s="149" t="inlineStr">
        <is>
          <t>No sustituye la segunda revision humana definida en el protocolo.</t>
        </is>
      </c>
    </row>
    <row r="25" ht="78" customHeight="1">
      <c r="A25" s="150" t="n">
        <v>142</v>
      </c>
      <c r="B25" s="149" t="inlineStr">
        <is>
          <t>Proximal policy optimization (PPO) algorithm's role in autonomous decision-making for autism</t>
        </is>
      </c>
      <c r="C25" s="149" t="inlineStr">
        <is>
          <t>10.1016/j.rineng.2025.107683</t>
        </is>
      </c>
      <c r="D25" s="149" t="inlineStr">
        <is>
          <t>Open-access full article text reviewed; simulation methodology and results are explicit</t>
        </is>
      </c>
      <c r="E25" s="150" t="inlineStr">
        <is>
          <t>Cerrado: texto suficiente revisado</t>
        </is>
      </c>
      <c r="F25" s="150" t="inlineStr">
        <is>
          <t>Exclude</t>
        </is>
      </c>
      <c r="G25" s="149" t="n"/>
      <c r="H25" s="149" t="n"/>
      <c r="I25" s="149" t="n"/>
      <c r="J25" s="149" t="n"/>
      <c r="K25" s="149" t="n"/>
      <c r="L25" s="149" t="n"/>
      <c r="M25" s="149" t="n"/>
      <c r="N25" s="149" t="n"/>
      <c r="O25" s="149" t="n"/>
      <c r="P25" s="149" t="n"/>
      <c r="Q25" s="149" t="n"/>
      <c r="R25" s="149" t="n"/>
      <c r="S25" s="149" t="inlineStr">
        <is>
          <t>https://www.sciencedirect.com/science/article/pii/S2590123025037363</t>
        </is>
      </c>
      <c r="T25" s="149" t="inlineStr">
        <is>
          <t>PPO is evaluated entirely in a Unity ML-Agents police-thief simulation. The paper states that structured trials with autistic participants are future work.</t>
        </is>
      </c>
      <c r="U25" s="149" t="inlineStr">
        <is>
          <t>No human ASD data or participant evaluation is present; under EC6 this simulation-only study cannot support a human clinical/care ASD application.</t>
        </is>
      </c>
      <c r="V25" s="150" t="inlineStr">
        <is>
          <t>Verificacion independiente del revisor humano antes del cierre final</t>
        </is>
      </c>
      <c r="W25" s="150" t="inlineStr">
        <is>
          <t>Media</t>
        </is>
      </c>
      <c r="X25" s="149" t="inlineStr">
        <is>
          <t>No sustituye la segunda revision humana definida en el protocolo.</t>
        </is>
      </c>
    </row>
    <row r="26" ht="78" customHeight="1">
      <c r="A26" s="148" t="n">
        <v>146</v>
      </c>
      <c r="B26" s="149" t="inlineStr">
        <is>
          <t>Deep learning-based detection of autism spectrum disorder and emotion recognition in children</t>
        </is>
      </c>
      <c r="C26" s="149" t="inlineStr">
        <is>
          <t>10.1016/j.patcog.2025.112906</t>
        </is>
      </c>
      <c r="D26" s="149" t="inlineStr">
        <is>
          <t>Publisher-indexed article text; datasets, methodology, experimental setup and conclusion recovered</t>
        </is>
      </c>
      <c r="E26" s="148" t="inlineStr">
        <is>
          <t>Cerrado: texto suficiente revisado</t>
        </is>
      </c>
      <c r="F26" s="148" t="inlineStr">
        <is>
          <t>Include</t>
        </is>
      </c>
      <c r="G26" s="149" t="inlineStr">
        <is>
          <t>Facial images</t>
        </is>
      </c>
      <c r="H26" s="149" t="inlineStr">
        <is>
          <t>Deep Learning</t>
        </is>
      </c>
      <c r="I26" s="149" t="inlineStr">
        <is>
          <t>ResNet50V2 + InceptionV3 for ASD detection; Enhanced MobileNet for emotion recognition</t>
        </is>
      </c>
      <c r="J26" s="149" t="inlineStr">
        <is>
          <t>Screening</t>
        </is>
      </c>
      <c r="K26" s="149" t="inlineStr">
        <is>
          <t>Proposed only</t>
        </is>
      </c>
      <c r="L26" s="149" t="n">
        <v>0</v>
      </c>
      <c r="M26" s="149" t="n">
        <v>0</v>
      </c>
      <c r="N26" s="149" t="n">
        <v>0</v>
      </c>
      <c r="O26" s="149" t="n">
        <v>0</v>
      </c>
      <c r="P26" s="149" t="n">
        <v>0</v>
      </c>
      <c r="Q26" s="149" t="n">
        <v>0</v>
      </c>
      <c r="R26" s="149" t="n">
        <v>0</v>
      </c>
      <c r="S26" s="149" t="inlineStr">
        <is>
          <t>https://www.sciencedirect.com/science/article/pii/S0031320325015699</t>
        </is>
      </c>
      <c r="T26" s="149" t="inlineStr">
        <is>
          <t>Combines deep CNN architectures for child facial ASD detection and emotion recognition on public image datasets; ASD accuracy is reported near 95%.</t>
        </is>
      </c>
      <c r="U26" s="149" t="inlineStr">
        <is>
          <t>No external clinical cohort, prospective workflow or formal XAI was identified; explainability/multimodal extensions are presented as future directions.</t>
        </is>
      </c>
      <c r="V26" s="148" t="inlineStr">
        <is>
          <t>Verificacion independiente del revisor humano antes del cierre final</t>
        </is>
      </c>
      <c r="W26" s="148" t="inlineStr">
        <is>
          <t>Media</t>
        </is>
      </c>
      <c r="X26" s="149" t="inlineStr">
        <is>
          <t>No sustituye la segunda revision humana definida en el protocolo.</t>
        </is>
      </c>
    </row>
    <row r="27" ht="78" customHeight="1">
      <c r="A27" s="148" t="n">
        <v>149</v>
      </c>
      <c r="B27" s="149" t="inlineStr">
        <is>
          <t>A new approach in autism diagnosis: Evaluating natural interaction using point of view (POV) glasses</t>
        </is>
      </c>
      <c r="C27" s="149" t="inlineStr">
        <is>
          <t>10.1016/j.ajp.2025.104798</t>
        </is>
      </c>
      <c r="D27" s="149" t="inlineStr">
        <is>
          <t>Full-text/OA article source located; participant protocol, feature extraction and results recovered</t>
        </is>
      </c>
      <c r="E27" s="148" t="inlineStr">
        <is>
          <t>Cerrado: texto suficiente revisado</t>
        </is>
      </c>
      <c r="F27" s="148" t="inlineStr">
        <is>
          <t>Include</t>
        </is>
      </c>
      <c r="G27" s="149" t="inlineStr">
        <is>
          <t>Behavioral video / naturalistic facial-social interaction (POV camera)</t>
        </is>
      </c>
      <c r="H27" s="149" t="inlineStr">
        <is>
          <t>Machine Learning</t>
        </is>
      </c>
      <c r="I27" s="149" t="inlineStr">
        <is>
          <t>OpenFace + MediaPipe features with AdaBoost/decision-tree classification</t>
        </is>
      </c>
      <c r="J27" s="149" t="inlineStr">
        <is>
          <t>Diagnosis</t>
        </is>
      </c>
      <c r="K27" s="149" t="inlineStr">
        <is>
          <t>Research only</t>
        </is>
      </c>
      <c r="L27" s="149" t="n">
        <v>0</v>
      </c>
      <c r="M27" s="149" t="n">
        <v>0</v>
      </c>
      <c r="N27" s="149" t="n">
        <v>0</v>
      </c>
      <c r="O27" s="149" t="n">
        <v>1</v>
      </c>
      <c r="P27" s="149" t="n">
        <v>0</v>
      </c>
      <c r="Q27" s="149" t="n">
        <v>0</v>
      </c>
      <c r="R27" s="149" t="n">
        <v>0</v>
      </c>
      <c r="S27" s="149" t="inlineStr">
        <is>
          <t>https://www.sciencedirect.com/science/article/pii/S1876201825004411</t>
        </is>
      </c>
      <c r="T27" s="149" t="inlineStr">
        <is>
          <t>Uses examiner-worn POV glasses with 29 ASD and 27 non-ASD children aged 17-36 months; CV features feed AdaBoost/decision trees, with reported AUC about 0.95.</t>
        </is>
      </c>
      <c r="U27" s="149" t="inlineStr">
        <is>
          <t>Prospective participant data were collected, but the model was not validated in an independent site/cohort or used to determine real clinical decisions during care.</t>
        </is>
      </c>
      <c r="V27" s="148" t="inlineStr">
        <is>
          <t>Verificacion independiente del revisor humano antes del cierre final</t>
        </is>
      </c>
      <c r="W27" s="148" t="inlineStr">
        <is>
          <t>Media</t>
        </is>
      </c>
      <c r="X27" s="149" t="inlineStr">
        <is>
          <t>No sustituye la segunda revision humana definida en el protocolo.</t>
        </is>
      </c>
    </row>
    <row r="28" ht="78" customHeight="1">
      <c r="A28" s="148" t="n">
        <v>154</v>
      </c>
      <c r="B28" s="149" t="inlineStr">
        <is>
          <t>A two-step temporal data augmentation and supervised learning framework for predicting autism diagnosis at 36 months in patients with tuberous sclerosis complex</t>
        </is>
      </c>
      <c r="C28" s="149" t="inlineStr">
        <is>
          <t>10.1016/j.compbiomed.2026.111719</t>
        </is>
      </c>
      <c r="D28" s="149" t="inlineStr">
        <is>
          <t>Open-access full text/PMC plus publisher sections reviewed</t>
        </is>
      </c>
      <c r="E28" s="148" t="inlineStr">
        <is>
          <t>Cerrado: texto suficiente revisado</t>
        </is>
      </c>
      <c r="F28" s="148" t="inlineStr">
        <is>
          <t>Include</t>
        </is>
      </c>
      <c r="G28" s="149" t="inlineStr">
        <is>
          <t>Multimodal (longitudinal DTI neuroimaging + ADOS/ADI-R behavioral data)</t>
        </is>
      </c>
      <c r="H28" s="149" t="inlineStr">
        <is>
          <t>Machine Learning</t>
        </is>
      </c>
      <c r="I28" s="149" t="inlineStr">
        <is>
          <t>Regularized logistic regression (LASSO / elastic net)</t>
        </is>
      </c>
      <c r="J28" s="149" t="inlineStr">
        <is>
          <t>Prognosis</t>
        </is>
      </c>
      <c r="K28" s="149" t="inlineStr">
        <is>
          <t>Research only</t>
        </is>
      </c>
      <c r="L28" s="149" t="n">
        <v>0</v>
      </c>
      <c r="M28" s="149" t="n">
        <v>1</v>
      </c>
      <c r="N28" s="149" t="n">
        <v>0</v>
      </c>
      <c r="O28" s="149" t="n">
        <v>1</v>
      </c>
      <c r="P28" s="149" t="n">
        <v>0</v>
      </c>
      <c r="Q28" s="149" t="n">
        <v>0</v>
      </c>
      <c r="R28" s="149" t="n">
        <v>1</v>
      </c>
      <c r="S28" s="149" t="inlineStr">
        <is>
          <t>https://pmc.ncbi.nlm.nih.gov/articles/PMC13175081/</t>
        </is>
      </c>
      <c r="T28" s="149" t="inlineStr">
        <is>
          <t>TACERN is a prospective longitudinal multisite study; DTI plus behavioral features from 93 children predict 36-month ASD diagnosis, with regularized logistic regression AUC about 0.808-0.831.</t>
        </is>
      </c>
      <c r="U28" s="149" t="inlineStr">
        <is>
          <t>Although the cohort is multisite and prospective, the recovered evaluation uses repeated train-test procedures rather than an explicit site-held-out or independent external validation cohort.</t>
        </is>
      </c>
      <c r="V28" s="148" t="inlineStr">
        <is>
          <t>Verificacion independiente del revisor humano antes del cierre final</t>
        </is>
      </c>
      <c r="W28" s="148" t="inlineStr">
        <is>
          <t>Media</t>
        </is>
      </c>
      <c r="X28" s="149" t="inlineStr">
        <is>
          <t>No sustituye la segunda revision humana definida en el protocolo.</t>
        </is>
      </c>
    </row>
    <row r="29" ht="78" customHeight="1">
      <c r="A29" s="150" t="n">
        <v>162</v>
      </c>
      <c r="B29" s="149" t="inlineStr">
        <is>
          <t>EMLF-Net: A multi-level feature fusion network based on autism EEG signals for autism spectrum disorder classification</t>
        </is>
      </c>
      <c r="C29" s="149" t="inlineStr">
        <is>
          <t>10.1016/j.bspc.2025.109180</t>
        </is>
      </c>
      <c r="D29" s="149" t="inlineStr">
        <is>
          <t>Publisher-indexed article text; dataset, subject-dependent/independent experiments, discussion and conclusion recovered</t>
        </is>
      </c>
      <c r="E29" s="150" t="inlineStr">
        <is>
          <t>Cerrado: texto suficiente revisado</t>
        </is>
      </c>
      <c r="F29" s="150" t="inlineStr">
        <is>
          <t>Include</t>
        </is>
      </c>
      <c r="G29" s="149" t="inlineStr">
        <is>
          <t>Physiological signals (EEG)</t>
        </is>
      </c>
      <c r="H29" s="149" t="inlineStr">
        <is>
          <t>Deep Learning</t>
        </is>
      </c>
      <c r="I29" s="149" t="inlineStr">
        <is>
          <t>EMLF-Net (HDFR + DFB + OFB multi-level feature fusion)</t>
        </is>
      </c>
      <c r="J29" s="149" t="inlineStr">
        <is>
          <t>Diagnosis</t>
        </is>
      </c>
      <c r="K29" s="149" t="inlineStr">
        <is>
          <t>Research only</t>
        </is>
      </c>
      <c r="L29" s="149" t="n">
        <v>0</v>
      </c>
      <c r="M29" s="149" t="n">
        <v>0</v>
      </c>
      <c r="N29" s="149" t="n">
        <v>0</v>
      </c>
      <c r="O29" s="149" t="n">
        <v>0</v>
      </c>
      <c r="P29" s="149" t="n">
        <v>0</v>
      </c>
      <c r="Q29" s="149" t="n">
        <v>1</v>
      </c>
      <c r="R29" s="149" t="n">
        <v>0</v>
      </c>
      <c r="S29" s="149" t="inlineStr">
        <is>
          <t>https://www.sciencedirect.com/science/article/pii/S174680942501691X</t>
        </is>
      </c>
      <c r="T29" s="149" t="inlineStr">
        <is>
          <t>EMLF-Net fuses time- and frequency-domain EEG features; KAU results are 99.20% subject-dependent and 92.09% subject-independent; topographic analysis shows channel importance.</t>
        </is>
      </c>
      <c r="U29" s="149" t="inlineStr">
        <is>
          <t>Single small public dataset (12 ASD, 5 TD). Topographic/channel-importance visualization was coded as partial interpretability, not formal XAI.</t>
        </is>
      </c>
      <c r="V29" s="150" t="inlineStr">
        <is>
          <t>Verificacion independiente del revisor humano antes del cierre final</t>
        </is>
      </c>
      <c r="W29" s="150" t="inlineStr">
        <is>
          <t>Media</t>
        </is>
      </c>
      <c r="X29" s="149" t="inlineStr">
        <is>
          <t>No sustituye la segunda revision humana definida en el protocolo.</t>
        </is>
      </c>
    </row>
    <row r="30" ht="78" customHeight="1">
      <c r="A30" s="148" t="n">
        <v>180</v>
      </c>
      <c r="B30" s="149" t="inlineStr">
        <is>
          <t>The effect of spatial and intensity level augmentation of structural magnetic resonance images on autism diagnosis model</t>
        </is>
      </c>
      <c r="C30" s="149" t="inlineStr">
        <is>
          <t>10.1016/j.ajp.2026.104830</t>
        </is>
      </c>
      <c r="D30" s="149" t="inlineStr">
        <is>
          <t>Publisher-indexed article text; methodology, multi-site ABIDE data, results, discussion and conclusion recovered</t>
        </is>
      </c>
      <c r="E30" s="148" t="inlineStr">
        <is>
          <t>Cerrado: texto suficiente revisado</t>
        </is>
      </c>
      <c r="F30" s="148" t="inlineStr">
        <is>
          <t>Include</t>
        </is>
      </c>
      <c r="G30" s="149" t="inlineStr">
        <is>
          <t>Neuroimaging (structural MRI / ABIDE)</t>
        </is>
      </c>
      <c r="H30" s="149" t="inlineStr">
        <is>
          <t>Deep Learning</t>
        </is>
      </c>
      <c r="I30" s="149" t="inlineStr">
        <is>
          <t>ResNet34 with spatial and intensity data augmentation</t>
        </is>
      </c>
      <c r="J30" s="149" t="inlineStr">
        <is>
          <t>Diagnosis</t>
        </is>
      </c>
      <c r="K30" s="149" t="inlineStr">
        <is>
          <t>Research only</t>
        </is>
      </c>
      <c r="L30" s="149" t="n">
        <v>0</v>
      </c>
      <c r="M30" s="149" t="n">
        <v>1</v>
      </c>
      <c r="N30" s="149" t="n">
        <v>0</v>
      </c>
      <c r="O30" s="149" t="n">
        <v>0</v>
      </c>
      <c r="P30" s="149" t="n">
        <v>0</v>
      </c>
      <c r="Q30" s="149" t="n">
        <v>0</v>
      </c>
      <c r="R30" s="149" t="n">
        <v>0</v>
      </c>
      <c r="S30" s="149" t="inlineStr">
        <is>
          <t>https://doi.org/10.1016/j.ajp.2026.104830</t>
        </is>
      </c>
      <c r="T30" s="149" t="inlineStr">
        <is>
          <t>Systematically evaluates spatial and intensity augmentation on structural MRI with ResNet34; combined augmentation improves reported AUC to 0.7433.</t>
        </is>
      </c>
      <c r="U30" s="149" t="inlineStr">
        <is>
          <t>ABIDE data are multisite, but no site-held-out cross-site evaluation was identified. The study evaluates augmentation robustness, not external clinical generalization.</t>
        </is>
      </c>
      <c r="V30" s="148" t="inlineStr">
        <is>
          <t>Verificacion independiente del revisor humano antes del cierre final</t>
        </is>
      </c>
      <c r="W30" s="148" t="inlineStr">
        <is>
          <t>Media</t>
        </is>
      </c>
      <c r="X30" s="149" t="inlineStr">
        <is>
          <t>No sustituye la segunda revision humana definida en el protocolo.</t>
        </is>
      </c>
    </row>
    <row r="31" ht="78" customHeight="1">
      <c r="A31" s="148" t="n">
        <v>181</v>
      </c>
      <c r="B31" s="149" t="inlineStr">
        <is>
          <t>Human-centered AI for inclusive tourism: enhancing travel planning for adults with autism spectrum disorder</t>
        </is>
      </c>
      <c r="C31" s="149" t="inlineStr">
        <is>
          <t>10.1016/j.ijhcs.2025.103696</t>
        </is>
      </c>
      <c r="D31" s="149" t="inlineStr">
        <is>
          <t>Open-access editorial PDF located in institutional repository; system design and user-study results available</t>
        </is>
      </c>
      <c r="E31" s="148" t="inlineStr">
        <is>
          <t>Cerrado: texto suficiente revisado</t>
        </is>
      </c>
      <c r="F31" s="148" t="inlineStr">
        <is>
          <t>Include</t>
        </is>
      </c>
      <c r="G31" s="149" t="inlineStr">
        <is>
          <t>Digital interaction / travel-planning preferences and itinerary data</t>
        </is>
      </c>
      <c r="H31" s="149" t="inlineStr">
        <is>
          <t>Not specified</t>
        </is>
      </c>
      <c r="I31" s="149" t="inlineStr">
        <is>
          <t>CARES AI-driven information-filtering and interactive itinerary-planning system</t>
        </is>
      </c>
      <c r="J31" s="149" t="inlineStr">
        <is>
          <t>Monitoring/intervention</t>
        </is>
      </c>
      <c r="K31" s="149" t="inlineStr">
        <is>
          <t>Confirmed in intervention</t>
        </is>
      </c>
      <c r="L31" s="149" t="n">
        <v>0</v>
      </c>
      <c r="M31" s="149" t="n">
        <v>0</v>
      </c>
      <c r="N31" s="149" t="n">
        <v>0</v>
      </c>
      <c r="O31" s="149" t="n">
        <v>1</v>
      </c>
      <c r="P31" s="149" t="n">
        <v>0</v>
      </c>
      <c r="Q31" s="149" t="n">
        <v>0</v>
      </c>
      <c r="R31" s="149" t="n">
        <v>0</v>
      </c>
      <c r="S31" s="149" t="inlineStr">
        <is>
          <t>https://iris.unito.it/handle/2318/2114230</t>
        </is>
      </c>
      <c r="T31" s="149" t="inlineStr">
        <is>
          <t>CARES is a human-centered AI trip planner tested with 14 autistic adults, designed to reduce information overload while preserving user decision autonomy.</t>
        </is>
      </c>
      <c r="U31" s="149" t="inlineStr">
        <is>
          <t>The paper demonstrates an assistive user-facing intervention, not a clinical diagnostic workflow. The exact algorithm family does not map cleanly to ML/DL and is therefore left Not specified.</t>
        </is>
      </c>
      <c r="V31" s="148" t="inlineStr">
        <is>
          <t>Verificacion independiente del revisor humano antes del cierre final</t>
        </is>
      </c>
      <c r="W31" s="148" t="inlineStr">
        <is>
          <t>Media</t>
        </is>
      </c>
      <c r="X31" s="149" t="inlineStr">
        <is>
          <t>No sustituye la segunda revision humana definida en el protocolo.</t>
        </is>
      </c>
    </row>
    <row r="32" ht="78" customHeight="1">
      <c r="A32" s="148" t="n">
        <v>183</v>
      </c>
      <c r="B32" s="149" t="inlineStr">
        <is>
          <t>Adaptive Multi-Scale Dynamic Graph Representation Learning With Overlapping Community-Awareness for ASD Classification</t>
        </is>
      </c>
      <c r="C32" s="149" t="inlineStr">
        <is>
          <t>10.1109/JBHI.2025.3622540</t>
        </is>
      </c>
      <c r="D32" s="149" t="inlineStr">
        <is>
          <t>Peer-reviewed abstract/metadata available from PubMed/IEEE; full Methods/Results text not retrieved in a verifiable source</t>
        </is>
      </c>
      <c r="E32" s="148" t="inlineStr">
        <is>
          <t>Pendiente: texto completo insuficiente</t>
        </is>
      </c>
      <c r="F32" s="148" t="inlineStr">
        <is>
          <t>Pending adjudication</t>
        </is>
      </c>
      <c r="G32" s="149" t="n"/>
      <c r="H32" s="149" t="n"/>
      <c r="I32" s="149" t="n"/>
      <c r="J32" s="149" t="n"/>
      <c r="K32" s="149" t="n"/>
      <c r="L32" s="149" t="n"/>
      <c r="M32" s="149" t="n"/>
      <c r="N32" s="149" t="n"/>
      <c r="O32" s="149" t="n"/>
      <c r="P32" s="149" t="n"/>
      <c r="Q32" s="149" t="n"/>
      <c r="R32" s="149" t="n"/>
      <c r="S32" s="149" t="inlineStr">
        <is>
          <t>https://pubmed.ncbi.nlm.nih.gov/41359708/</t>
        </is>
      </c>
      <c r="T32" s="149" t="inlineStr">
        <is>
          <t>Ada-MST uses personalized multi-scale dynamic functional-connectivity graphs and an overlapping community-aware GNN readout on ABIDE-I/II; the abstract reports improved classification and biomarker-oriented visualizations.</t>
        </is>
      </c>
      <c r="U32" s="149" t="inlineStr">
        <is>
          <t>Without full Methods/Results, it is not safe to adjudicate the validation split, external/cross-site robustness, or whether the visualization meets the review XAI criteria.</t>
        </is>
      </c>
      <c r="V32" s="148" t="inlineStr">
        <is>
          <t>Abrir/obtener el PDF o HTML completo y revisar Methods/Results antes de adjudicar</t>
        </is>
      </c>
      <c r="W32" s="148" t="inlineStr">
        <is>
          <t>Alta</t>
        </is>
      </c>
      <c r="X32" s="149" t="inlineStr">
        <is>
          <t>Acceso/report localizado; no se marca como report not retrieved.</t>
        </is>
      </c>
    </row>
  </sheetData>
  <autoFilter ref="A7:X32"/>
  <mergeCells count="1">
    <mergeCell ref="A1:X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32"/>
  <sheetViews>
    <sheetView workbookViewId="0">
      <pane ySplit="7" topLeftCell="A8" activePane="bottomLeft" state="frozen"/>
      <selection pane="bottomLeft" activeCell="A1" sqref="A1"/>
    </sheetView>
  </sheetViews>
  <sheetFormatPr baseColWidth="8" defaultRowHeight="15"/>
  <cols>
    <col width="10" customWidth="1" min="1" max="1"/>
    <col width="55" customWidth="1" min="2" max="2"/>
    <col width="28" customWidth="1" min="3" max="3"/>
    <col width="42" customWidth="1" min="4" max="4"/>
    <col width="27" customWidth="1" min="5" max="5"/>
    <col width="20" customWidth="1" min="6" max="6"/>
    <col width="34" customWidth="1" min="7" max="7"/>
    <col width="20" customWidth="1" min="8" max="8"/>
    <col width="40" customWidth="1" min="9" max="9"/>
    <col width="24" customWidth="1" min="10" max="10"/>
    <col width="24" customWidth="1" min="11" max="11"/>
    <col width="13" customWidth="1" min="12" max="12"/>
    <col width="13" customWidth="1" min="13" max="13"/>
    <col width="15" customWidth="1" min="14" max="14"/>
    <col width="15" customWidth="1" min="15" max="15"/>
    <col width="12" customWidth="1" min="16" max="16"/>
    <col width="12" customWidth="1" min="17" max="17"/>
    <col width="15" customWidth="1" min="18" max="18"/>
    <col width="55" customWidth="1" min="19" max="19"/>
    <col width="62" customWidth="1" min="20" max="20"/>
    <col width="70" customWidth="1" min="21" max="21"/>
    <col width="62" customWidth="1" min="22" max="22"/>
    <col width="18" customWidth="1" min="23" max="23"/>
    <col width="42" customWidth="1" min="24" max="24"/>
  </cols>
  <sheetData>
    <row r="1">
      <c r="A1" s="143" t="inlineStr">
        <is>
          <t>Lote 03 - siguientes 25 textos completos pendientes</t>
        </is>
      </c>
    </row>
    <row r="2">
      <c r="A2" s="144" t="inlineStr">
        <is>
          <t>Fecha de revision</t>
        </is>
      </c>
      <c r="B2" s="145" t="n">
        <v>46269</v>
      </c>
      <c r="D2" s="144" t="inlineStr">
        <is>
          <t>Pendientes globales antes</t>
        </is>
      </c>
      <c r="E2" s="146" t="n">
        <v>94</v>
      </c>
    </row>
    <row r="3">
      <c r="A3" s="144" t="inlineStr">
        <is>
          <t>Candidatos del lote</t>
        </is>
      </c>
      <c r="B3" s="146" t="n">
        <v>25</v>
      </c>
      <c r="D3" s="144" t="inlineStr">
        <is>
          <t>Pendientes globales despues</t>
        </is>
      </c>
      <c r="E3" s="146" t="n">
        <v>71</v>
      </c>
    </row>
    <row r="4">
      <c r="A4" s="144" t="inlineStr">
        <is>
          <t>Cerrados por IA (requieren verificacion independiente)</t>
        </is>
      </c>
      <c r="B4" s="146" t="n">
        <v>23</v>
      </c>
      <c r="D4" s="144" t="inlineStr">
        <is>
          <t>Corpus de trabajo antes</t>
        </is>
      </c>
      <c r="E4" s="146" t="n">
        <v>373</v>
      </c>
    </row>
    <row r="5">
      <c r="A5" s="144" t="inlineStr">
        <is>
          <t>Pendientes por acceso/texto insuficiente</t>
        </is>
      </c>
      <c r="B5" s="146" t="n">
        <v>2</v>
      </c>
      <c r="D5" s="144" t="inlineStr">
        <is>
          <t>Corpus de trabajo despues</t>
        </is>
      </c>
      <c r="E5" s="146" t="n">
        <v>393</v>
      </c>
    </row>
    <row r="7" ht="36" customHeight="1">
      <c r="A7" s="147" t="inlineStr">
        <is>
          <t>bib_index</t>
        </is>
      </c>
      <c r="B7" s="147" t="inlineStr">
        <is>
          <t>titulo</t>
        </is>
      </c>
      <c r="C7" s="147" t="inlineStr">
        <is>
          <t>DOI</t>
        </is>
      </c>
      <c r="D7" s="147" t="inlineStr">
        <is>
          <t>nivel_fuente</t>
        </is>
      </c>
      <c r="E7" s="147" t="inlineStr">
        <is>
          <t>estado_lote</t>
        </is>
      </c>
      <c r="F7" s="147" t="inlineStr">
        <is>
          <t>decision_full_text</t>
        </is>
      </c>
      <c r="G7" s="147" t="inlineStr">
        <is>
          <t>data_source_primary</t>
        </is>
      </c>
      <c r="H7" s="147" t="inlineStr">
        <is>
          <t>ai_type</t>
        </is>
      </c>
      <c r="I7" s="147" t="inlineStr">
        <is>
          <t>ai_algorithm_main</t>
        </is>
      </c>
      <c r="J7" s="147" t="inlineStr">
        <is>
          <t>stage_primary</t>
        </is>
      </c>
      <c r="K7" s="147" t="inlineStr">
        <is>
          <t>rq2_integration_status</t>
        </is>
      </c>
      <c r="L7" s="147" t="inlineStr">
        <is>
          <t>q3_external_validation</t>
        </is>
      </c>
      <c r="M7" s="147" t="inlineStr">
        <is>
          <t>q3_multisite_dataset</t>
        </is>
      </c>
      <c r="N7" s="147" t="inlineStr">
        <is>
          <t>q3_cross_site_robustness</t>
        </is>
      </c>
      <c r="O7" s="147" t="inlineStr">
        <is>
          <t>q3_prospective_evaluation</t>
        </is>
      </c>
      <c r="P7" s="147" t="inlineStr">
        <is>
          <t>q3_xai_strict</t>
        </is>
      </c>
      <c r="Q7" s="147" t="inlineStr">
        <is>
          <t>q3_xai_partial</t>
        </is>
      </c>
      <c r="R7" s="147" t="inlineStr">
        <is>
          <t>q3_multisource_data</t>
        </is>
      </c>
      <c r="S7" s="147" t="inlineStr">
        <is>
          <t>fuente_texto</t>
        </is>
      </c>
      <c r="T7" s="147" t="inlineStr">
        <is>
          <t>hallazgo_clave</t>
        </is>
      </c>
      <c r="U7" s="147" t="inlineStr">
        <is>
          <t>limitacion_metodologica</t>
        </is>
      </c>
      <c r="V7" s="147" t="inlineStr">
        <is>
          <t>accion_manual</t>
        </is>
      </c>
      <c r="W7" s="147" t="inlineStr">
        <is>
          <t>prioridad_manual</t>
        </is>
      </c>
      <c r="X7" s="147" t="inlineStr">
        <is>
          <t>nota_control</t>
        </is>
      </c>
    </row>
    <row r="8" ht="78" customHeight="1">
      <c r="A8" s="148" t="n">
        <v>187</v>
      </c>
      <c r="B8" s="149" t="inlineStr">
        <is>
          <t>Early Identification of Autism Spectrum Disorder using a Hybrid ViT–Mamba Multimodal Architecture</t>
        </is>
      </c>
      <c r="C8" s="149" t="inlineStr">
        <is>
          <t>10.1016/j.procs.2026.06.363</t>
        </is>
      </c>
      <c r="D8" s="149" t="inlineStr">
        <is>
          <t>Publisher OA article text and indexed methods/results sufficient for scoped coding</t>
        </is>
      </c>
      <c r="E8" s="148" t="inlineStr">
        <is>
          <t>Cerrado: texto/contenido suficiente revisado</t>
        </is>
      </c>
      <c r="F8" s="148" t="inlineStr">
        <is>
          <t>Include</t>
        </is>
      </c>
      <c r="G8" s="149" t="inlineStr">
        <is>
          <t>Multimodal (handwriting samples + behavioral questionnaires)</t>
        </is>
      </c>
      <c r="H8" s="149" t="inlineStr">
        <is>
          <t>Hybrid</t>
        </is>
      </c>
      <c r="I8" s="149" t="inlineStr">
        <is>
          <t>Hybrid ViT-Mamba / Mamba state-space multimodal architecture</t>
        </is>
      </c>
      <c r="J8" s="149" t="inlineStr">
        <is>
          <t>Screening</t>
        </is>
      </c>
      <c r="K8" s="149" t="inlineStr">
        <is>
          <t>Proposed only</t>
        </is>
      </c>
      <c r="L8" s="149" t="n">
        <v>0</v>
      </c>
      <c r="M8" s="149" t="n">
        <v>0</v>
      </c>
      <c r="N8" s="149" t="n">
        <v>0</v>
      </c>
      <c r="O8" s="149" t="n">
        <v>0</v>
      </c>
      <c r="P8" s="149" t="n">
        <v>0</v>
      </c>
      <c r="Q8" s="149" t="n">
        <v>0</v>
      </c>
      <c r="R8" s="149" t="n">
        <v>1</v>
      </c>
      <c r="S8" s="149" t="inlineStr">
        <is>
          <t>https://www.sciencedirect.com/science/article/pii/S1877050926019952</t>
        </is>
      </c>
      <c r="T8" s="149" t="inlineStr">
        <is>
          <t>Combines handwriting and behavioral questionnaire data with a Mamba-enabled multimodal architecture; reported screening accuracy is 95%.</t>
        </is>
      </c>
      <c r="U8" s="149" t="inlineStr">
        <is>
          <t>Evaluation is experimental and the article itself describes uncertain/limited datasets; no independent external cohort, prospective deployment, site-held-out robustness, or formal XAI was identified.</t>
        </is>
      </c>
      <c r="V8" s="148" t="inlineStr">
        <is>
          <t>Verificacion independiente del revisor humano antes del cierre final</t>
        </is>
      </c>
      <c r="W8" s="148" t="inlineStr">
        <is>
          <t>Media</t>
        </is>
      </c>
      <c r="X8" s="149" t="inlineStr">
        <is>
          <t>No sustituye la segunda revision humana definida en el protocolo.</t>
        </is>
      </c>
    </row>
    <row r="9" ht="78" customHeight="1">
      <c r="A9" s="148" t="n">
        <v>188</v>
      </c>
      <c r="B9" s="149" t="inlineStr">
        <is>
          <t>Baseline symptom severity and response to multisession cathodal transcranial direct current stimulation in adolescents and young adults with autism: an exploratory analysis</t>
        </is>
      </c>
      <c r="C9" s="149" t="inlineStr">
        <is>
          <t>10.1016/j.jpsychires.2026.03.043</t>
        </is>
      </c>
      <c r="D9" s="149" t="inlineStr">
        <is>
          <t>Open-access publisher short communication plus PubMed record; methods/results sufficient for scoped coding</t>
        </is>
      </c>
      <c r="E9" s="148" t="inlineStr">
        <is>
          <t>Cerrado: texto/contenido suficiente revisado</t>
        </is>
      </c>
      <c r="F9" s="148" t="inlineStr">
        <is>
          <t>Include</t>
        </is>
      </c>
      <c r="G9" s="149" t="inlineStr">
        <is>
          <t>Structured clinical / ADI-R treatment-response data</t>
        </is>
      </c>
      <c r="H9" s="149" t="inlineStr">
        <is>
          <t>Machine Learning</t>
        </is>
      </c>
      <c r="I9" s="149" t="inlineStr">
        <is>
          <t>Predictive modelling with normalized feature importance + SHAP (base learner not specified in recovered text)</t>
        </is>
      </c>
      <c r="J9" s="149" t="inlineStr">
        <is>
          <t>Prognosis</t>
        </is>
      </c>
      <c r="K9" s="149" t="inlineStr">
        <is>
          <t>Research only</t>
        </is>
      </c>
      <c r="L9" s="149" t="n">
        <v>0</v>
      </c>
      <c r="M9" s="149" t="n">
        <v>0</v>
      </c>
      <c r="N9" s="149" t="n">
        <v>0</v>
      </c>
      <c r="O9" s="149" t="n">
        <v>1</v>
      </c>
      <c r="P9" s="149" t="n">
        <v>1</v>
      </c>
      <c r="Q9" s="149" t="n">
        <v>0</v>
      </c>
      <c r="R9" s="149" t="n">
        <v>0</v>
      </c>
      <c r="S9" s="149" t="inlineStr">
        <is>
          <t>https://www.sciencedirect.com/science/article/pii/S0022395626001998</t>
        </is>
      </c>
      <c r="T9" s="149" t="inlineStr">
        <is>
          <t>Baseline ADI-R features were used to distinguish tDCS responders; SHAP linked lower verbal communication severity to greater RRB reduction and a model-derived threshold of 19.6 was reported.</t>
        </is>
      </c>
      <c r="U9" s="149" t="inlineStr">
        <is>
          <t>Exploratory analysis from a registered intervention protocol. The article explicitly calls for replication in larger independent cohorts; the exact base learner was not recoverable from the indexed text.</t>
        </is>
      </c>
      <c r="V9" s="148" t="inlineStr">
        <is>
          <t>Verificacion independiente del revisor humano antes del cierre final</t>
        </is>
      </c>
      <c r="W9" s="148" t="inlineStr">
        <is>
          <t>Media</t>
        </is>
      </c>
      <c r="X9" s="149" t="inlineStr">
        <is>
          <t>No sustituye la segunda revision humana definida en el protocolo.</t>
        </is>
      </c>
    </row>
    <row r="10" ht="78" customHeight="1">
      <c r="A10" s="148" t="n">
        <v>190</v>
      </c>
      <c r="B10" s="149" t="inlineStr">
        <is>
          <t>DenWide-Net: Dense WideresNet for autism spectrum disorder detection using MRI image</t>
        </is>
      </c>
      <c r="C10" s="149" t="inlineStr">
        <is>
          <t>10.1016/j.bspc.2025.108976</t>
        </is>
      </c>
      <c r="D10" s="149" t="inlineStr">
        <is>
          <t>Publisher indexed article text with method section snippets and dataset description</t>
        </is>
      </c>
      <c r="E10" s="148" t="inlineStr">
        <is>
          <t>Cerrado: texto/contenido suficiente revisado</t>
        </is>
      </c>
      <c r="F10" s="148" t="inlineStr">
        <is>
          <t>Include</t>
        </is>
      </c>
      <c r="G10" s="149" t="inlineStr">
        <is>
          <t>Neuroimaging (MRI / Acerta-ABIDE)</t>
        </is>
      </c>
      <c r="H10" s="149" t="inlineStr">
        <is>
          <t>Hybrid</t>
        </is>
      </c>
      <c r="I10" s="149" t="inlineStr">
        <is>
          <t>FHOA + DenWide-Net (DenseNet/WideResNet optimization pipeline)</t>
        </is>
      </c>
      <c r="J10" s="149" t="inlineStr">
        <is>
          <t>Diagnosis</t>
        </is>
      </c>
      <c r="K10" s="149" t="inlineStr">
        <is>
          <t>Research only</t>
        </is>
      </c>
      <c r="L10" s="149" t="n">
        <v>0</v>
      </c>
      <c r="M10" s="149" t="n">
        <v>1</v>
      </c>
      <c r="N10" s="149" t="n">
        <v>0</v>
      </c>
      <c r="O10" s="149" t="n">
        <v>0</v>
      </c>
      <c r="P10" s="149" t="n">
        <v>0</v>
      </c>
      <c r="Q10" s="149" t="n">
        <v>0</v>
      </c>
      <c r="R10" s="149" t="n">
        <v>0</v>
      </c>
      <c r="S10" s="149" t="inlineStr">
        <is>
          <t>https://www.sciencedirect.com/science/article/pii/S1746809425014879</t>
        </is>
      </c>
      <c r="T10" s="149" t="inlineStr">
        <is>
          <t>Uses Acerta-ABIDE brain MRI with Wiener filtering, ROI extraction, fractional hiking optimization and Dense WideResNet; reported accuracy is about 91%.</t>
        </is>
      </c>
      <c r="U10" s="149" t="inlineStr">
        <is>
          <t>ABIDE is multisite, but no explicit site-held-out or independent external validation design was identified; no prospective clinical evaluation or formal XAI was reported.</t>
        </is>
      </c>
      <c r="V10" s="148" t="inlineStr">
        <is>
          <t>Verificacion independiente del revisor humano antes del cierre final</t>
        </is>
      </c>
      <c r="W10" s="148" t="inlineStr">
        <is>
          <t>Media</t>
        </is>
      </c>
      <c r="X10" s="149" t="inlineStr">
        <is>
          <t>No sustituye la segunda revision humana definida en el protocolo.</t>
        </is>
      </c>
    </row>
    <row r="11" ht="78" customHeight="1">
      <c r="A11" s="150" t="n">
        <v>198</v>
      </c>
      <c r="B11" s="149" t="inlineStr">
        <is>
          <t>A Multimodal AI Framework for Early Autism Identification Using CbRNN–Ensemble Modelling and Advanced NCIAPPF-Based Temporal Encoding</t>
        </is>
      </c>
      <c r="C11" s="149" t="inlineStr">
        <is>
          <t>10.1002/jdn.70117</t>
        </is>
      </c>
      <c r="D11" s="149" t="inlineStr">
        <is>
          <t>Publisher abstract and bibliographic record only; internal reporting inconsistency prevents reliable full-text adjudication</t>
        </is>
      </c>
      <c r="E11" s="150" t="inlineStr">
        <is>
          <t>Pendiente: texto completo insuficiente/inconsistente</t>
        </is>
      </c>
      <c r="F11" s="150" t="inlineStr">
        <is>
          <t>Pending adjudication</t>
        </is>
      </c>
      <c r="G11" s="149" t="n"/>
      <c r="H11" s="149" t="n"/>
      <c r="I11" s="149" t="n"/>
      <c r="J11" s="149" t="n"/>
      <c r="K11" s="149" t="n"/>
      <c r="L11" s="149" t="n"/>
      <c r="M11" s="149" t="n"/>
      <c r="N11" s="149" t="n"/>
      <c r="O11" s="149" t="n"/>
      <c r="P11" s="149" t="n"/>
      <c r="Q11" s="149" t="n"/>
      <c r="R11" s="149" t="n"/>
      <c r="S11" s="149" t="inlineStr">
        <is>
          <t>https://onlinelibrary.wiley.com/doi/10.1002/jdn.70117</t>
        </is>
      </c>
      <c r="T11" s="149" t="inlineStr">
        <is>
          <t>The abstract describes multimodal facial, gaze, speech and behavioral fusion with CbRNN-EM/NCIAPPF and experimental screening results.</t>
        </is>
      </c>
      <c r="U11" s="149" t="inlineStr">
        <is>
          <t>The same publisher record states that no datasets were generated or analyzed, which conflicts with the claimed experimental evaluation. Full Methods/Results are needed before eligibility and RQ2/RQ3 coding can be trusted.</t>
        </is>
      </c>
      <c r="V11" s="150" t="inlineStr">
        <is>
          <t>Obtener/abrir Methods y Results completos y reconciliar la inconsistencia antes de adjudicar</t>
        </is>
      </c>
      <c r="W11" s="150" t="inlineStr">
        <is>
          <t>Alta</t>
        </is>
      </c>
      <c r="X11" s="149" t="inlineStr">
        <is>
          <t>Acceso/report localizado; no se marca como report not retrieved.</t>
        </is>
      </c>
    </row>
    <row r="12" ht="78" customHeight="1">
      <c r="A12" s="148" t="n">
        <v>199</v>
      </c>
      <c r="B12" s="149" t="inlineStr">
        <is>
          <t>Artificial Intelligence for Enhancing Emotion Expression in Augmentative and Alternative Communication Systems: A Preliminary Study Including Children Both With and Without Autism.</t>
        </is>
      </c>
      <c r="C12" s="149" t="inlineStr">
        <is>
          <t>10.1044/2026_AJSLP-25-00469</t>
        </is>
      </c>
      <c r="D12" s="149" t="inlineStr">
        <is>
          <t>Publisher/PubMed detailed research abstract with participant methods and results sufficient for scoped coding</t>
        </is>
      </c>
      <c r="E12" s="148" t="inlineStr">
        <is>
          <t>Cerrado: texto/contenido suficiente revisado</t>
        </is>
      </c>
      <c r="F12" s="148" t="inlineStr">
        <is>
          <t>Include</t>
        </is>
      </c>
      <c r="G12" s="149" t="inlineStr">
        <is>
          <t>Facial images / facial emotion-expression data</t>
        </is>
      </c>
      <c r="H12" s="149" t="inlineStr">
        <is>
          <t>Deep Learning</t>
        </is>
      </c>
      <c r="I12" s="149" t="inlineStr">
        <is>
          <t>DeepFace facial emotion recognition with individualized calibration</t>
        </is>
      </c>
      <c r="J12" s="149" t="inlineStr">
        <is>
          <t>Monitoring/intervention</t>
        </is>
      </c>
      <c r="K12" s="149" t="inlineStr">
        <is>
          <t>Proposed only</t>
        </is>
      </c>
      <c r="L12" s="149" t="n">
        <v>0</v>
      </c>
      <c r="M12" s="149" t="n">
        <v>0</v>
      </c>
      <c r="N12" s="149" t="n">
        <v>0</v>
      </c>
      <c r="O12" s="149" t="n">
        <v>1</v>
      </c>
      <c r="P12" s="149" t="n">
        <v>0</v>
      </c>
      <c r="Q12" s="149" t="n">
        <v>0</v>
      </c>
      <c r="R12" s="149" t="n">
        <v>0</v>
      </c>
      <c r="S12" s="149" t="inlineStr">
        <is>
          <t>https://pubs.asha.org/doi/10.1044/2026_AJSLP-25-00469</t>
        </is>
      </c>
      <c r="T12" s="149" t="inlineStr">
        <is>
          <t>Twelve neurotypical children and four autistic children completed imitation and semispontaneous emotion tasks using DeepFace with individualized calibration; provisional accuracy and user experience were reported.</t>
        </is>
      </c>
      <c r="U12" s="149" t="inlineStr">
        <is>
          <t>Very small ASD subgroup and no active AAC users. The study is preliminary; multimodal inputs, broader populations and real-world AAC deployment remain future work.</t>
        </is>
      </c>
      <c r="V12" s="148" t="inlineStr">
        <is>
          <t>Verificacion independiente del revisor humano antes del cierre final</t>
        </is>
      </c>
      <c r="W12" s="148" t="inlineStr">
        <is>
          <t>Media</t>
        </is>
      </c>
      <c r="X12" s="149" t="inlineStr">
        <is>
          <t>No sustituye la segunda revision humana definida en el protocolo.</t>
        </is>
      </c>
    </row>
    <row r="13" ht="78" customHeight="1">
      <c r="A13" s="150" t="n">
        <v>203</v>
      </c>
      <c r="B13" s="149" t="inlineStr">
        <is>
          <t>Individuation of predictive parameters of posterior cranial fossa decompression in pediatric patients with Chiari I malformation and autism spectrum disorder</t>
        </is>
      </c>
      <c r="C13" s="149" t="inlineStr">
        <is>
          <t>10.1007/s00381-025-07119-2</t>
        </is>
      </c>
      <c r="D13" s="149" t="inlineStr">
        <is>
          <t>PubMed and institutional repository abstract with detailed methods/results; publisher article located</t>
        </is>
      </c>
      <c r="E13" s="150" t="inlineStr">
        <is>
          <t>Cerrado: texto/contenido suficiente revisado</t>
        </is>
      </c>
      <c r="F13" s="150" t="inlineStr">
        <is>
          <t>Include</t>
        </is>
      </c>
      <c r="G13" s="149" t="inlineStr">
        <is>
          <t>Multimodal neuroimaging (CT + MRI morphometry)</t>
        </is>
      </c>
      <c r="H13" s="149" t="inlineStr">
        <is>
          <t>Machine Learning</t>
        </is>
      </c>
      <c r="I13" s="149" t="inlineStr">
        <is>
          <t>Binary decision tree classifier on cranial morphometric parameters</t>
        </is>
      </c>
      <c r="J13" s="149" t="inlineStr">
        <is>
          <t>Prognosis</t>
        </is>
      </c>
      <c r="K13" s="149" t="inlineStr">
        <is>
          <t>Research only</t>
        </is>
      </c>
      <c r="L13" s="149" t="n">
        <v>0</v>
      </c>
      <c r="M13" s="149" t="n">
        <v>0</v>
      </c>
      <c r="N13" s="149" t="n">
        <v>0</v>
      </c>
      <c r="O13" s="149" t="n">
        <v>0</v>
      </c>
      <c r="P13" s="149" t="n">
        <v>0</v>
      </c>
      <c r="Q13" s="149" t="n">
        <v>1</v>
      </c>
      <c r="R13" s="149" t="n">
        <v>1</v>
      </c>
      <c r="S13" s="149" t="inlineStr">
        <is>
          <t>https://pubmed.ncbi.nlm.nih.gov/41535441/</t>
        </is>
      </c>
      <c r="T13" s="149" t="inlineStr">
        <is>
          <t>CT/MRI morphometry and a binary tree classifier identified tentorium angle as a potential predictor of postsurgical ASD symptom improvement in children with Chiari I malformation.</t>
        </is>
      </c>
      <c r="U13" s="149" t="inlineStr">
        <is>
          <t>Narrow comorbid pediatric population and retrospective/small-cohort design limit generalizability. The tree/cutoff is interpretable, but no external or prospective validation was identified.</t>
        </is>
      </c>
      <c r="V13" s="150" t="inlineStr">
        <is>
          <t>Verificacion independiente del revisor humano antes del cierre final</t>
        </is>
      </c>
      <c r="W13" s="150" t="inlineStr">
        <is>
          <t>Media</t>
        </is>
      </c>
      <c r="X13" s="149" t="inlineStr">
        <is>
          <t>No sustituye la segunda revision humana definida en el protocolo.</t>
        </is>
      </c>
    </row>
    <row r="14" ht="78" customHeight="1">
      <c r="A14" s="148" t="n">
        <v>204</v>
      </c>
      <c r="B14" s="149" t="inlineStr">
        <is>
          <t>An automated detection system of autism spectrum disorder using meta-heuristic approach of adaptive LSTM with bayesian learning technique</t>
        </is>
      </c>
      <c r="C14" s="149" t="inlineStr">
        <is>
          <t>10.1007/s13246-025-01681-4</t>
        </is>
      </c>
      <c r="D14" s="149" t="inlineStr">
        <is>
          <t>PubMed/publisher indexed research article with detailed model and dataset description</t>
        </is>
      </c>
      <c r="E14" s="148" t="inlineStr">
        <is>
          <t>Cerrado: texto/contenido suficiente revisado</t>
        </is>
      </c>
      <c r="F14" s="148" t="inlineStr">
        <is>
          <t>Include</t>
        </is>
      </c>
      <c r="G14" s="149" t="inlineStr">
        <is>
          <t>Neuroimaging (brain images / ABIDE)</t>
        </is>
      </c>
      <c r="H14" s="149" t="inlineStr">
        <is>
          <t>Hybrid</t>
        </is>
      </c>
      <c r="I14" s="149" t="inlineStr">
        <is>
          <t>MResNet + ACAL-BL adaptive-attention LSTM with Bayesian learning + RFMPA optimization</t>
        </is>
      </c>
      <c r="J14" s="149" t="inlineStr">
        <is>
          <t>Diagnosis</t>
        </is>
      </c>
      <c r="K14" s="149" t="inlineStr">
        <is>
          <t>Research only</t>
        </is>
      </c>
      <c r="L14" s="149" t="n">
        <v>0</v>
      </c>
      <c r="M14" s="149" t="n">
        <v>1</v>
      </c>
      <c r="N14" s="149" t="n">
        <v>0</v>
      </c>
      <c r="O14" s="149" t="n">
        <v>0</v>
      </c>
      <c r="P14" s="149" t="n">
        <v>0</v>
      </c>
      <c r="Q14" s="149" t="n">
        <v>0</v>
      </c>
      <c r="R14" s="149" t="n">
        <v>0</v>
      </c>
      <c r="S14" s="149" t="inlineStr">
        <is>
          <t>https://pubmed.ncbi.nlm.nih.gov/41642457/</t>
        </is>
      </c>
      <c r="T14" s="149" t="inlineStr">
        <is>
          <t>Combines MResNet feature extraction, adaptive cascaded-attention LSTM with Bayesian learning and metaheuristic optimization on ABIDE brain images.</t>
        </is>
      </c>
      <c r="U14" s="149" t="inlineStr">
        <is>
          <t>Public multisite dataset use does not establish independent external or site-held-out validation. Attention is architectural and was not counted as formal XAI.</t>
        </is>
      </c>
      <c r="V14" s="148" t="inlineStr">
        <is>
          <t>Verificacion independiente del revisor humano antes del cierre final</t>
        </is>
      </c>
      <c r="W14" s="148" t="inlineStr">
        <is>
          <t>Media</t>
        </is>
      </c>
      <c r="X14" s="149" t="inlineStr">
        <is>
          <t>No sustituye la segunda revision humana definida en el protocolo.</t>
        </is>
      </c>
    </row>
    <row r="15" ht="78" customHeight="1">
      <c r="A15" s="150" t="n">
        <v>208</v>
      </c>
      <c r="B15" s="149" t="inlineStr">
        <is>
          <t>ADBrainNet: a deep neural network for Autism Spectrum Disorder (ASD) and Attention Deficit and Hyperactivity Disorder (ADHD) classification using resting-state fMRI images based on explainable artificial intelligence.</t>
        </is>
      </c>
      <c r="C15" s="149" t="inlineStr">
        <is>
          <t>10.1007/s11517-026-03530-2</t>
        </is>
      </c>
      <c r="D15" s="149" t="inlineStr">
        <is>
          <t>PubMed indexed research article with external-test and LIME details sufficient for scoped coding</t>
        </is>
      </c>
      <c r="E15" s="150" t="inlineStr">
        <is>
          <t>Cerrado: texto/contenido suficiente revisado</t>
        </is>
      </c>
      <c r="F15" s="150" t="inlineStr">
        <is>
          <t>Include</t>
        </is>
      </c>
      <c r="G15" s="149" t="inlineStr">
        <is>
          <t>Neuroimaging (resting-state fMRI / ABIDE + ADHD-200)</t>
        </is>
      </c>
      <c r="H15" s="149" t="inlineStr">
        <is>
          <t>Deep Learning</t>
        </is>
      </c>
      <c r="I15" s="149" t="inlineStr">
        <is>
          <t>ADBrainNet lightweight deep neural network + LIME</t>
        </is>
      </c>
      <c r="J15" s="149" t="inlineStr">
        <is>
          <t>Diagnosis</t>
        </is>
      </c>
      <c r="K15" s="149" t="inlineStr">
        <is>
          <t>Research only</t>
        </is>
      </c>
      <c r="L15" s="149" t="n">
        <v>1</v>
      </c>
      <c r="M15" s="149" t="n">
        <v>1</v>
      </c>
      <c r="N15" s="149" t="n">
        <v>0</v>
      </c>
      <c r="O15" s="149" t="n">
        <v>0</v>
      </c>
      <c r="P15" s="149" t="n">
        <v>1</v>
      </c>
      <c r="Q15" s="149" t="n">
        <v>0</v>
      </c>
      <c r="R15" s="149" t="n">
        <v>0</v>
      </c>
      <c r="S15" s="149" t="inlineStr">
        <is>
          <t>https://pubmed.ncbi.nlm.nih.gov/41781648/</t>
        </is>
      </c>
      <c r="T15" s="149" t="inlineStr">
        <is>
          <t>ADBrainNet uses rs-fMRI from ABIDE and ADHD-200 and reports an independent external testing set; LIME was used to identify influential features.</t>
        </is>
      </c>
      <c r="U15" s="149" t="inlineStr">
        <is>
          <t>The abstract describes the external test together with five-fold cross-validation, so the exact independence of the external evaluation should be checked manually. No explicit site-held-out robustness analysis was identified.</t>
        </is>
      </c>
      <c r="V15" s="150" t="inlineStr">
        <is>
          <t>Verificacion independiente del revisor humano antes del cierre final</t>
        </is>
      </c>
      <c r="W15" s="150" t="inlineStr">
        <is>
          <t>Alta</t>
        </is>
      </c>
      <c r="X15" s="149" t="inlineStr">
        <is>
          <t>No sustituye la segunda revision humana definida en el protocolo.</t>
        </is>
      </c>
    </row>
    <row r="16" ht="78" customHeight="1">
      <c r="A16" s="148" t="n">
        <v>209</v>
      </c>
      <c r="B16" s="149" t="inlineStr">
        <is>
          <t>Integrating EEG microstate dynamics in a stacked ensemble for neurodiagnostic ASD assessment</t>
        </is>
      </c>
      <c r="C16" s="149" t="inlineStr">
        <is>
          <t>10.1016/j.bbr.2026.116220</t>
        </is>
      </c>
      <c r="D16" s="149" t="inlineStr">
        <is>
          <t>Publisher/PubMed detailed research abstract with validation protocol and model architecture</t>
        </is>
      </c>
      <c r="E16" s="148" t="inlineStr">
        <is>
          <t>Cerrado: texto/contenido suficiente revisado</t>
        </is>
      </c>
      <c r="F16" s="148" t="inlineStr">
        <is>
          <t>Include</t>
        </is>
      </c>
      <c r="G16" s="149" t="inlineStr">
        <is>
          <t>Physiological signals (resting-state EEG)</t>
        </is>
      </c>
      <c r="H16" s="149" t="inlineStr">
        <is>
          <t>Machine Learning</t>
        </is>
      </c>
      <c r="I16" s="149" t="inlineStr">
        <is>
          <t>Stacked Random Forest ensemble using spatial EEG and temporal microstate/HMM features</t>
        </is>
      </c>
      <c r="J16" s="149" t="inlineStr">
        <is>
          <t>Diagnosis</t>
        </is>
      </c>
      <c r="K16" s="149" t="inlineStr">
        <is>
          <t>Research only</t>
        </is>
      </c>
      <c r="L16" s="149" t="n">
        <v>0</v>
      </c>
      <c r="M16" s="149" t="n">
        <v>0</v>
      </c>
      <c r="N16" s="149" t="n">
        <v>0</v>
      </c>
      <c r="O16" s="149" t="n">
        <v>0</v>
      </c>
      <c r="P16" s="149" t="n">
        <v>0</v>
      </c>
      <c r="Q16" s="149" t="n">
        <v>0</v>
      </c>
      <c r="R16" s="149" t="n">
        <v>0</v>
      </c>
      <c r="S16" s="149" t="inlineStr">
        <is>
          <t>https://www.sciencedirect.com/science/article/pii/S0166432826001968</t>
        </is>
      </c>
      <c r="T16" s="149" t="inlineStr">
        <is>
          <t>A stacked Random Forest ensemble integrates spectral/connectivity/complexity features with microstate and HMM dynamics, reaching 96.3% accuracy under GroupKFold validation.</t>
        </is>
      </c>
      <c r="U16" s="149" t="inlineStr">
        <is>
          <t>Validation is internal GroupKFold; no independent external cohort, multisite/site-held-out robustness, prospective evaluation, or formal XAI was identified.</t>
        </is>
      </c>
      <c r="V16" s="148" t="inlineStr">
        <is>
          <t>Verificacion independiente del revisor humano antes del cierre final</t>
        </is>
      </c>
      <c r="W16" s="148" t="inlineStr">
        <is>
          <t>Media</t>
        </is>
      </c>
      <c r="X16" s="149" t="inlineStr">
        <is>
          <t>No sustituye la segunda revision humana definida en el protocolo.</t>
        </is>
      </c>
    </row>
    <row r="17" ht="78" customHeight="1">
      <c r="A17" s="148" t="n">
        <v>211</v>
      </c>
      <c r="B17" s="149" t="inlineStr">
        <is>
          <t>Predicting Autism</t>
        </is>
      </c>
      <c r="C17" s="149" t="inlineStr">
        <is>
          <t>10.1002/9781394271177.CH13</t>
        </is>
      </c>
      <c r="D17" s="149" t="inlineStr">
        <is>
          <t>Publisher book record and chapter metadata reviewed</t>
        </is>
      </c>
      <c r="E17" s="148" t="inlineStr">
        <is>
          <t>Cerrado: contenido suficiente revisado</t>
        </is>
      </c>
      <c r="F17" s="148" t="inlineStr">
        <is>
          <t>Exclude</t>
        </is>
      </c>
      <c r="G17" s="149" t="n"/>
      <c r="H17" s="149" t="n"/>
      <c r="I17" s="149" t="n"/>
      <c r="J17" s="149" t="n"/>
      <c r="K17" s="149" t="n"/>
      <c r="L17" s="149" t="n"/>
      <c r="M17" s="149" t="n"/>
      <c r="N17" s="149" t="n"/>
      <c r="O17" s="149" t="n"/>
      <c r="P17" s="149" t="n"/>
      <c r="Q17" s="149" t="n"/>
      <c r="R17" s="149" t="n"/>
      <c r="S17" s="149" t="inlineStr">
        <is>
          <t>https://onlinelibrary.wiley.com/doi/10.1002/9781394271177.ch13</t>
        </is>
      </c>
      <c r="T17" s="149" t="inlineStr">
        <is>
          <t>Wiley identifies the item as Chapter 13, Predicting Autism: A Deep Learning Approach with CNN-LSTM, in the edited book Wearable Technologies for Digital Medicine.</t>
        </is>
      </c>
      <c r="U17" s="149" t="inlineStr">
        <is>
          <t>Publication-type exclusion under the stated protocol. No RQ extraction should be added even if the chapter describes an empirical framework.</t>
        </is>
      </c>
      <c r="V17" s="148" t="inlineStr">
        <is>
          <t>Verificacion independiente del revisor humano antes del cierre final</t>
        </is>
      </c>
      <c r="W17" s="148" t="inlineStr">
        <is>
          <t>Media</t>
        </is>
      </c>
      <c r="X17" s="149" t="inlineStr">
        <is>
          <t>No sustituye la segunda revision humana definida en el protocolo.</t>
        </is>
      </c>
    </row>
    <row r="18" ht="78" customHeight="1">
      <c r="A18" s="150" t="n">
        <v>213</v>
      </c>
      <c r="B18" s="149" t="inlineStr">
        <is>
          <t>Identifying autism spectrum disorder diagnosis in children via temporal-frequency hyperdimensional computing with resting-state EEG</t>
        </is>
      </c>
      <c r="C18" s="149" t="inlineStr">
        <is>
          <t>10.1016/j.eswa.2025.130671</t>
        </is>
      </c>
      <c r="D18" s="149" t="inlineStr">
        <is>
          <t>Publisher indexed article text and detailed abstract with cohort/model/results</t>
        </is>
      </c>
      <c r="E18" s="150" t="inlineStr">
        <is>
          <t>Cerrado: texto/contenido suficiente revisado</t>
        </is>
      </c>
      <c r="F18" s="150" t="inlineStr">
        <is>
          <t>Include</t>
        </is>
      </c>
      <c r="G18" s="149" t="inlineStr">
        <is>
          <t>Physiological signals (resting-state EEG)</t>
        </is>
      </c>
      <c r="H18" s="149" t="inlineStr">
        <is>
          <t>Machine Learning</t>
        </is>
      </c>
      <c r="I18" s="149" t="inlineStr">
        <is>
          <t>Temporal-frequency hyperdimensional computing (TF-HDC)</t>
        </is>
      </c>
      <c r="J18" s="149" t="inlineStr">
        <is>
          <t>Diagnosis</t>
        </is>
      </c>
      <c r="K18" s="149" t="inlineStr">
        <is>
          <t>Research only</t>
        </is>
      </c>
      <c r="L18" s="149" t="n">
        <v>0</v>
      </c>
      <c r="M18" s="149" t="n">
        <v>0</v>
      </c>
      <c r="N18" s="149" t="n">
        <v>0</v>
      </c>
      <c r="O18" s="149" t="n">
        <v>0</v>
      </c>
      <c r="P18" s="149" t="n">
        <v>0</v>
      </c>
      <c r="Q18" s="149" t="n">
        <v>0</v>
      </c>
      <c r="R18" s="149" t="n">
        <v>0</v>
      </c>
      <c r="S18" s="149" t="inlineStr">
        <is>
          <t>https://www.sciencedirect.com/science/article/pii/S0957417425042861</t>
        </is>
      </c>
      <c r="T18" s="149" t="inlineStr">
        <is>
          <t>TF-HDC classifies resting-state EEG from 120 age-matched male participants (60 ASD, 60 TD) and reports about 90.9% accuracy while benchmarking conventional ML/DL models.</t>
        </is>
      </c>
      <c r="U18" s="149" t="inlineStr">
        <is>
          <t>Small single-cohort evaluation with no independent external dataset, site-held-out test, prospective clinical workflow, or formal XAI identified.</t>
        </is>
      </c>
      <c r="V18" s="150" t="inlineStr">
        <is>
          <t>Verificacion independiente del revisor humano antes del cierre final</t>
        </is>
      </c>
      <c r="W18" s="150" t="inlineStr">
        <is>
          <t>Media</t>
        </is>
      </c>
      <c r="X18" s="149" t="inlineStr">
        <is>
          <t>No sustituye la segunda revision humana definida en el protocolo.</t>
        </is>
      </c>
    </row>
    <row r="19" ht="78" customHeight="1">
      <c r="A19" s="150" t="n">
        <v>215</v>
      </c>
      <c r="B19" s="149" t="inlineStr">
        <is>
          <t>Integrated transcriptomic and clinical analysis of autism spectrum disorder reveals structured heterogeneity and links Methyl-CpG Binding Domain Protein 2 expression with symptom severity</t>
        </is>
      </c>
      <c r="C19" s="149" t="inlineStr">
        <is>
          <t>10.1111/pcn.70065</t>
        </is>
      </c>
      <c r="D19" s="149" t="inlineStr">
        <is>
          <t>Open publisher/PubMed research abstract with cohort sizes, integrated analyses and screening results</t>
        </is>
      </c>
      <c r="E19" s="150" t="inlineStr">
        <is>
          <t>Cerrado: texto/contenido suficiente revisado</t>
        </is>
      </c>
      <c r="F19" s="150" t="inlineStr">
        <is>
          <t>Include</t>
        </is>
      </c>
      <c r="G19" s="149" t="inlineStr">
        <is>
          <t>Multimodal (peripheral-blood transcriptomics + clinical/phenotypic data)</t>
        </is>
      </c>
      <c r="H19" s="149" t="inlineStr">
        <is>
          <t>Machine Learning</t>
        </is>
      </c>
      <c r="I19" s="149" t="inlineStr">
        <is>
          <t>Unsupervised molecular clustering + integrative multiomics/clinical ML; refined 17-transcript panel</t>
        </is>
      </c>
      <c r="J19" s="149" t="inlineStr">
        <is>
          <t>Screening</t>
        </is>
      </c>
      <c r="K19" s="149" t="inlineStr">
        <is>
          <t>Research only</t>
        </is>
      </c>
      <c r="L19" s="149" t="n">
        <v>0</v>
      </c>
      <c r="M19" s="149" t="n">
        <v>0</v>
      </c>
      <c r="N19" s="149" t="n">
        <v>0</v>
      </c>
      <c r="O19" s="149" t="n">
        <v>0</v>
      </c>
      <c r="P19" s="149" t="n">
        <v>0</v>
      </c>
      <c r="Q19" s="149" t="n">
        <v>1</v>
      </c>
      <c r="R19" s="149" t="n">
        <v>1</v>
      </c>
      <c r="S19" s="149" t="inlineStr">
        <is>
          <t>https://onlinelibrary.wiley.com/doi/10.1111/pcn.70065</t>
        </is>
      </c>
      <c r="T19" s="149" t="inlineStr">
        <is>
          <t>Transcriptomic profiling (150 ASD/70 TD) and clinical data (200 ASD/110 TD) were analyzed with clustering, integrative modeling and clinical ML; a 17-transcript panel showed discriminative performance.</t>
        </is>
      </c>
      <c r="U19" s="149" t="inlineStr">
        <is>
          <t>Screening performance is explicitly within-cohort and no external/site-held-out validation was reported in the accessible text. Molecular clusters only partially corresponded to clinical phenotype.</t>
        </is>
      </c>
      <c r="V19" s="150" t="inlineStr">
        <is>
          <t>Verificacion independiente del revisor humano antes del cierre final</t>
        </is>
      </c>
      <c r="W19" s="150" t="inlineStr">
        <is>
          <t>Alta</t>
        </is>
      </c>
      <c r="X19" s="149" t="inlineStr">
        <is>
          <t>No sustituye la segunda revision humana definida en el protocolo.</t>
        </is>
      </c>
    </row>
    <row r="20" ht="78" customHeight="1">
      <c r="A20" s="150" t="n">
        <v>218</v>
      </c>
      <c r="B20" s="149" t="inlineStr">
        <is>
          <t>A Robust Computational Framework for Autism Spectrum Disorder Identification Using Optimized Image Processing and Hybrid Learning Models</t>
        </is>
      </c>
      <c r="C20" s="149" t="inlineStr">
        <is>
          <t>10.1002/dneu.70028</t>
        </is>
      </c>
      <c r="D20" s="149" t="inlineStr">
        <is>
          <t>Publisher/PubMed detailed research abstract plus data-availability statement</t>
        </is>
      </c>
      <c r="E20" s="150" t="inlineStr">
        <is>
          <t>Cerrado: texto/contenido suficiente revisado</t>
        </is>
      </c>
      <c r="F20" s="150" t="inlineStr">
        <is>
          <t>Include</t>
        </is>
      </c>
      <c r="G20" s="149" t="inlineStr">
        <is>
          <t>Multiple public ASD datasets (facial images, structured screening data and ABIDE neuroimaging; not explicitly fused)</t>
        </is>
      </c>
      <c r="H20" s="149" t="inlineStr">
        <is>
          <t>Hybrid</t>
        </is>
      </c>
      <c r="I20" s="149" t="inlineStr">
        <is>
          <t>DWT-GFK + VGG16 + ELBN-HLNCL optimized with Walrus Optimization Algorithm</t>
        </is>
      </c>
      <c r="J20" s="149" t="inlineStr">
        <is>
          <t>Screening</t>
        </is>
      </c>
      <c r="K20" s="149" t="inlineStr">
        <is>
          <t>Proposed only</t>
        </is>
      </c>
      <c r="L20" s="149" t="n">
        <v>0</v>
      </c>
      <c r="M20" s="149" t="n">
        <v>1</v>
      </c>
      <c r="N20" s="149" t="n">
        <v>0</v>
      </c>
      <c r="O20" s="149" t="n">
        <v>0</v>
      </c>
      <c r="P20" s="149" t="n">
        <v>0</v>
      </c>
      <c r="Q20" s="149" t="n">
        <v>0</v>
      </c>
      <c r="R20" s="149" t="n">
        <v>0</v>
      </c>
      <c r="S20" s="149" t="inlineStr">
        <is>
          <t>https://onlinelibrary.wiley.com/doi/10.1002/dneu.70028</t>
        </is>
      </c>
      <c r="T20" s="149" t="inlineStr">
        <is>
          <t>The hybrid pipeline was tested on AID, structured ASD screening data and ABIDE and reports very high performance (accuracy 99.95%).</t>
        </is>
      </c>
      <c r="U20" s="149" t="inlineStr">
        <is>
          <t>The accessible report does not establish a fixed development-versus-independent-external design or cross-site evaluation. Heterogeneous public datasets are evaluated, but explicit multisource fusion is not demonstrated.</t>
        </is>
      </c>
      <c r="V20" s="150" t="inlineStr">
        <is>
          <t>Verificacion independiente del revisor humano antes del cierre final</t>
        </is>
      </c>
      <c r="W20" s="150" t="inlineStr">
        <is>
          <t>Alta</t>
        </is>
      </c>
      <c r="X20" s="149" t="inlineStr">
        <is>
          <t>No sustituye la segunda revision humana definida en el protocolo.</t>
        </is>
      </c>
    </row>
    <row r="21" ht="78" customHeight="1">
      <c r="A21" s="148" t="n">
        <v>222</v>
      </c>
      <c r="B21" s="149" t="inlineStr">
        <is>
          <t>Adaptive network based fuzzy inference system efficientnet for autism spectrum disorder detection with optimization based pivotal region extraction</t>
        </is>
      </c>
      <c r="C21" s="149" t="inlineStr">
        <is>
          <t>10.1016/j.pscychresns.2025.112109</t>
        </is>
      </c>
      <c r="D21" s="149" t="inlineStr">
        <is>
          <t>Open-access ScienceDirect article with methods/results and ABIDE-I/II evaluation details</t>
        </is>
      </c>
      <c r="E21" s="148" t="inlineStr">
        <is>
          <t>Cerrado: texto/contenido suficiente revisado</t>
        </is>
      </c>
      <c r="F21" s="148" t="inlineStr">
        <is>
          <t>Include</t>
        </is>
      </c>
      <c r="G21" s="149" t="inlineStr">
        <is>
          <t>Neuroimaging (brain imaging / ABIDE)</t>
        </is>
      </c>
      <c r="H21" s="149" t="inlineStr">
        <is>
          <t>Hybrid</t>
        </is>
      </c>
      <c r="I21" s="149" t="inlineStr">
        <is>
          <t>ANFIS-EffNet + AWSO pivotal-region extraction</t>
        </is>
      </c>
      <c r="J21" s="149" t="inlineStr">
        <is>
          <t>Diagnosis</t>
        </is>
      </c>
      <c r="K21" s="149" t="inlineStr">
        <is>
          <t>Research only</t>
        </is>
      </c>
      <c r="L21" s="149" t="n">
        <v>0</v>
      </c>
      <c r="M21" s="149" t="n">
        <v>1</v>
      </c>
      <c r="N21" s="149" t="n">
        <v>0</v>
      </c>
      <c r="O21" s="149" t="n">
        <v>0</v>
      </c>
      <c r="P21" s="149" t="n">
        <v>0</v>
      </c>
      <c r="Q21" s="149" t="n">
        <v>0</v>
      </c>
      <c r="R21" s="149" t="n">
        <v>0</v>
      </c>
      <c r="S21" s="149" t="inlineStr">
        <is>
          <t>https://www.sciencedirect.com/science/article/pii/S0925492725001647</t>
        </is>
      </c>
      <c r="T21" s="149" t="inlineStr">
        <is>
          <t>ANFIS-EffNet combines fuzzy inference and EfficientNet with optimization-based pivotal-region extraction; reported accuracy is about 93.2% on ABIDE-related imaging.</t>
        </is>
      </c>
      <c r="U21" s="149" t="inlineStr">
        <is>
          <t>ABIDE-I/II use was treated as multisite evidence only; no explicit train-on-one/test-on-another or site-held-out robustness design was identified. Pivotal-region extraction was not counted as formal XAI.</t>
        </is>
      </c>
      <c r="V21" s="148" t="inlineStr">
        <is>
          <t>Verificacion independiente del revisor humano antes del cierre final</t>
        </is>
      </c>
      <c r="W21" s="148" t="inlineStr">
        <is>
          <t>Media</t>
        </is>
      </c>
      <c r="X21" s="149" t="inlineStr">
        <is>
          <t>No sustituye la segunda revision humana definida en el protocolo.</t>
        </is>
      </c>
    </row>
    <row r="22" ht="78" customHeight="1">
      <c r="A22" s="148" t="n">
        <v>223</v>
      </c>
      <c r="B22" s="149" t="inlineStr">
        <is>
          <t>Identification of Autism Through Fractal Analysis of EEG Signals and Bayesian Optimized Artificial Neural Network</t>
        </is>
      </c>
      <c r="C22" s="149" t="inlineStr">
        <is>
          <t>10.1002/IMA.70326</t>
        </is>
      </c>
      <c r="D22" s="149" t="inlineStr">
        <is>
          <t>Publisher indexed research article with model results, feature importance and data-availability statement</t>
        </is>
      </c>
      <c r="E22" s="148" t="inlineStr">
        <is>
          <t>Cerrado: texto/contenido suficiente revisado</t>
        </is>
      </c>
      <c r="F22" s="148" t="inlineStr">
        <is>
          <t>Include</t>
        </is>
      </c>
      <c r="G22" s="149" t="inlineStr">
        <is>
          <t>Physiological signals (EEG)</t>
        </is>
      </c>
      <c r="H22" s="149" t="inlineStr">
        <is>
          <t>Machine Learning</t>
        </is>
      </c>
      <c r="I22" s="149" t="inlineStr">
        <is>
          <t>Bayesian-optimized ANN (BO-ANN) on fractal-dimension EEG features</t>
        </is>
      </c>
      <c r="J22" s="149" t="inlineStr">
        <is>
          <t>Diagnosis</t>
        </is>
      </c>
      <c r="K22" s="149" t="inlineStr">
        <is>
          <t>Research only</t>
        </is>
      </c>
      <c r="L22" s="149" t="n">
        <v>0</v>
      </c>
      <c r="M22" s="149" t="n">
        <v>0</v>
      </c>
      <c r="N22" s="149" t="n">
        <v>0</v>
      </c>
      <c r="O22" s="149" t="n">
        <v>0</v>
      </c>
      <c r="P22" s="149" t="n">
        <v>1</v>
      </c>
      <c r="Q22" s="149" t="n">
        <v>0</v>
      </c>
      <c r="R22" s="149" t="n">
        <v>0</v>
      </c>
      <c r="S22" s="149" t="inlineStr">
        <is>
          <t>https://onlinelibrary.wiley.com/doi/10.1002/ima.70326</t>
        </is>
      </c>
      <c r="T22" s="149" t="inlineStr">
        <is>
          <t>Five fractal-dimension measures from 16 EEG channels feed several classifiers; BO-ANN reached 97.38% accuracy and XGBoost feature importance identified influential channels/features.</t>
        </is>
      </c>
      <c r="U22" s="149" t="inlineStr">
        <is>
          <t>Small sample (29 ASD, 30 TD) and no independent external/site-held-out validation. Feature importance supports XAI coding but does not establish clinical interpretability or utility.</t>
        </is>
      </c>
      <c r="V22" s="148" t="inlineStr">
        <is>
          <t>Verificacion independiente del revisor humano antes del cierre final</t>
        </is>
      </c>
      <c r="W22" s="148" t="inlineStr">
        <is>
          <t>Media</t>
        </is>
      </c>
      <c r="X22" s="149" t="inlineStr">
        <is>
          <t>No sustituye la segunda revision humana definida en el protocolo.</t>
        </is>
      </c>
    </row>
    <row r="23" ht="78" customHeight="1">
      <c r="A23" s="148" t="n">
        <v>230</v>
      </c>
      <c r="B23" s="149" t="inlineStr">
        <is>
          <t>Quality of Autism Information Generated by Artificial Intelligence Tools: Implications for Paediatric Care</t>
        </is>
      </c>
      <c r="C23" s="149" t="inlineStr">
        <is>
          <t>10.1111/JPC.70433</t>
        </is>
      </c>
      <c r="D23" s="149" t="inlineStr">
        <is>
          <t>Open-access Wiley/PubMed article with full research question, methods and results</t>
        </is>
      </c>
      <c r="E23" s="148" t="inlineStr">
        <is>
          <t>Cerrado: contenido suficiente revisado</t>
        </is>
      </c>
      <c r="F23" s="148" t="inlineStr">
        <is>
          <t>Exclude</t>
        </is>
      </c>
      <c r="G23" s="149" t="n"/>
      <c r="H23" s="149" t="n"/>
      <c r="I23" s="149" t="n"/>
      <c r="J23" s="149" t="n"/>
      <c r="K23" s="149" t="n"/>
      <c r="L23" s="149" t="n"/>
      <c r="M23" s="149" t="n"/>
      <c r="N23" s="149" t="n"/>
      <c r="O23" s="149" t="n"/>
      <c r="P23" s="149" t="n"/>
      <c r="Q23" s="149" t="n"/>
      <c r="R23" s="149" t="n"/>
      <c r="S23" s="149" t="inlineStr">
        <is>
          <t>https://onlinelibrary.wiley.com/doi/10.1111/jpc.70433</t>
        </is>
      </c>
      <c r="T23" s="149" t="inlineStr">
        <is>
          <t>Compares ChatGPT, Gemini, Copilot, Perplexity, Brave and Grok on 15 autism questions across accuracy, readability, framing, actionability and reference quality.</t>
        </is>
      </c>
      <c r="U23" s="149" t="inlineStr">
        <is>
          <t>Relevant to health-information quality, but outside the review framework because the AI systems are the object being audited rather than ASD computational models operating on patient/participant data or care processes.</t>
        </is>
      </c>
      <c r="V23" s="148" t="inlineStr">
        <is>
          <t>Verificacion independiente del revisor humano antes del cierre final</t>
        </is>
      </c>
      <c r="W23" s="148" t="inlineStr">
        <is>
          <t>Media</t>
        </is>
      </c>
      <c r="X23" s="149" t="inlineStr">
        <is>
          <t>No sustituye la segunda revision humana definida en el protocolo.</t>
        </is>
      </c>
    </row>
    <row r="24" ht="78" customHeight="1">
      <c r="A24" s="150" t="n">
        <v>231</v>
      </c>
      <c r="B24" s="149" t="inlineStr">
        <is>
          <t>Linguistic Explanations of Deep Models in Detecting Autism and Schizophrenia</t>
        </is>
      </c>
      <c r="C24" s="149" t="inlineStr">
        <is>
          <t>10.1111/COIN.70158</t>
        </is>
      </c>
      <c r="D24" s="149" t="inlineStr">
        <is>
          <t>Publisher indexed research article/PDF abstract with explicit Integrated Gradients and linguistic feature analysis</t>
        </is>
      </c>
      <c r="E24" s="150" t="inlineStr">
        <is>
          <t>Cerrado: texto/contenido suficiente revisado</t>
        </is>
      </c>
      <c r="F24" s="150" t="inlineStr">
        <is>
          <t>Include</t>
        </is>
      </c>
      <c r="G24" s="149" t="inlineStr">
        <is>
          <t>Text / NLP (participant textual data; exact acquisition context not specified in recovered text)</t>
        </is>
      </c>
      <c r="H24" s="149" t="inlineStr">
        <is>
          <t>Deep Learning</t>
        </is>
      </c>
      <c r="I24" s="149" t="inlineStr">
        <is>
          <t>HerBERT transformer + Integrated Gradients + explainable linguistic models</t>
        </is>
      </c>
      <c r="J24" s="149" t="inlineStr">
        <is>
          <t>Diagnosis</t>
        </is>
      </c>
      <c r="K24" s="149" t="inlineStr">
        <is>
          <t>Research only</t>
        </is>
      </c>
      <c r="L24" s="149" t="n">
        <v>0</v>
      </c>
      <c r="M24" s="149" t="n">
        <v>0</v>
      </c>
      <c r="N24" s="149" t="n">
        <v>0</v>
      </c>
      <c r="O24" s="149" t="n">
        <v>0</v>
      </c>
      <c r="P24" s="149" t="n">
        <v>1</v>
      </c>
      <c r="Q24" s="149" t="n">
        <v>0</v>
      </c>
      <c r="R24" s="149" t="n">
        <v>0</v>
      </c>
      <c r="S24" s="149" t="inlineStr">
        <is>
          <t>https://onlinelibrary.wiley.com/doi/10.1111/coin.70158</t>
        </is>
      </c>
      <c r="T24" s="149" t="inlineStr">
        <is>
          <t>Integrated Gradients token attributions from HerBERT are mapped to syntactic and psycholinguistic variables and linked to feature importance and selected clinical tests.</t>
        </is>
      </c>
      <c r="U24" s="149" t="inlineStr">
        <is>
          <t>The indexed text does not expose the full sampling/validation design or evidence of independent external testing; data are restricted and available on request.</t>
        </is>
      </c>
      <c r="V24" s="150" t="inlineStr">
        <is>
          <t>Verificacion independiente del revisor humano antes del cierre final</t>
        </is>
      </c>
      <c r="W24" s="150" t="inlineStr">
        <is>
          <t>Media</t>
        </is>
      </c>
      <c r="X24" s="149" t="inlineStr">
        <is>
          <t>No sustituye la segunda revision humana definida en el protocolo.</t>
        </is>
      </c>
    </row>
    <row r="25" ht="78" customHeight="1">
      <c r="A25" s="150" t="n">
        <v>233</v>
      </c>
      <c r="B25" s="149" t="inlineStr">
        <is>
          <t>Autism Screening Based on Deep Learning Analysis of Eye Movement Trajectories</t>
        </is>
      </c>
      <c r="C25" s="149" t="inlineStr">
        <is>
          <t>10.1049/CVI2.70078</t>
        </is>
      </c>
      <c r="D25" s="149" t="inlineStr">
        <is>
          <t>Open-access IET article/PDF located; two public datasets and experimental protocol reviewed</t>
        </is>
      </c>
      <c r="E25" s="150" t="inlineStr">
        <is>
          <t>Cerrado: texto/contenido suficiente revisado</t>
        </is>
      </c>
      <c r="F25" s="150" t="inlineStr">
        <is>
          <t>Include</t>
        </is>
      </c>
      <c r="G25" s="149" t="inlineStr">
        <is>
          <t>Behavioral eye-tracking trajectories / scanpaths</t>
        </is>
      </c>
      <c r="H25" s="149" t="inlineStr">
        <is>
          <t>Deep Learning</t>
        </is>
      </c>
      <c r="I25" s="149" t="inlineStr">
        <is>
          <t>ET-ASDNet (ResNet18 backbone + trajectory processing/fusion modules)</t>
        </is>
      </c>
      <c r="J25" s="149" t="inlineStr">
        <is>
          <t>Screening</t>
        </is>
      </c>
      <c r="K25" s="149" t="inlineStr">
        <is>
          <t>Proposed only</t>
        </is>
      </c>
      <c r="L25" s="149" t="n">
        <v>0</v>
      </c>
      <c r="M25" s="149" t="n">
        <v>0</v>
      </c>
      <c r="N25" s="149" t="n">
        <v>0</v>
      </c>
      <c r="O25" s="149" t="n">
        <v>0</v>
      </c>
      <c r="P25" s="149" t="n">
        <v>0</v>
      </c>
      <c r="Q25" s="149" t="n">
        <v>0</v>
      </c>
      <c r="R25" s="149" t="n">
        <v>0</v>
      </c>
      <c r="S25" s="149" t="inlineStr">
        <is>
          <t>https://ietresearch.onlinelibrary.wiley.com/doi/10.1049/cvi2.70078</t>
        </is>
      </c>
      <c r="T25" s="149" t="inlineStr">
        <is>
          <t>ET-ASDNet analyzes eye-movement trajectories and reports 85.19% and 72.67% accuracy on two public datasets.</t>
        </is>
      </c>
      <c r="U25" s="149" t="inlineStr">
        <is>
          <t>Use of two public datasets does not by itself establish external validation unless a fixed development/external design is shown. Attention/fusion modules were not counted as formal XAI.</t>
        </is>
      </c>
      <c r="V25" s="150" t="inlineStr">
        <is>
          <t>Verificacion independiente del revisor humano antes del cierre final</t>
        </is>
      </c>
      <c r="W25" s="150" t="inlineStr">
        <is>
          <t>Media</t>
        </is>
      </c>
      <c r="X25" s="149" t="inlineStr">
        <is>
          <t>No sustituye la segunda revision humana definida en el protocolo.</t>
        </is>
      </c>
    </row>
    <row r="26" ht="78" customHeight="1">
      <c r="A26" s="148" t="n">
        <v>235</v>
      </c>
      <c r="B26" s="149" t="inlineStr">
        <is>
          <t>Automatic measurement of social gaze during naturalistic conversations in autism</t>
        </is>
      </c>
      <c r="C26" s="149" t="inlineStr">
        <is>
          <t>10.1016/j.jpsychires.2026.05.015</t>
        </is>
      </c>
      <c r="D26" s="149" t="inlineStr">
        <is>
          <t>Open-access PMC/ScienceDirect full article with participant, modeling and validation details</t>
        </is>
      </c>
      <c r="E26" s="148" t="inlineStr">
        <is>
          <t>Cerrado: texto/contenido suficiente revisado</t>
        </is>
      </c>
      <c r="F26" s="148" t="inlineStr">
        <is>
          <t>Include</t>
        </is>
      </c>
      <c r="G26" s="149" t="inlineStr">
        <is>
          <t>Behavioral video / naturalistic social gaze</t>
        </is>
      </c>
      <c r="H26" s="149" t="inlineStr">
        <is>
          <t>Hybrid</t>
        </is>
      </c>
      <c r="I26" s="149" t="inlineStr">
        <is>
          <t>Automated social-gaze detector (CNN/computer vision) + SVM-RBF diagnostic classifier</t>
        </is>
      </c>
      <c r="J26" s="149" t="inlineStr">
        <is>
          <t>Diagnosis</t>
        </is>
      </c>
      <c r="K26" s="149" t="inlineStr">
        <is>
          <t>Research only</t>
        </is>
      </c>
      <c r="L26" s="149" t="n">
        <v>0</v>
      </c>
      <c r="M26" s="149" t="n">
        <v>0</v>
      </c>
      <c r="N26" s="149" t="n">
        <v>0</v>
      </c>
      <c r="O26" s="149" t="n">
        <v>1</v>
      </c>
      <c r="P26" s="149" t="n">
        <v>0</v>
      </c>
      <c r="Q26" s="149" t="n">
        <v>1</v>
      </c>
      <c r="R26" s="149" t="n">
        <v>0</v>
      </c>
      <c r="S26" s="149" t="inlineStr">
        <is>
          <t>https://pmc.ncbi.nlm.nih.gov/articles/PMC13248665/</t>
        </is>
      </c>
      <c r="T26" s="149" t="inlineStr">
        <is>
          <t>Videos from 46 autistic and 36 neurotypical participants were used to train an automatic gaze detector; granular gaze features correlated with ADOS-2 Social Affect and classified ASD vs NT at 73%.</t>
        </is>
      </c>
      <c r="U26" s="149" t="inlineStr">
        <is>
          <t>Cross-validation is internal and no independent cohort/site test was reported. Human-defined gaze features are interpretable, but no formal post-hoc XAI method was used.</t>
        </is>
      </c>
      <c r="V26" s="148" t="inlineStr">
        <is>
          <t>Verificacion independiente del revisor humano antes del cierre final</t>
        </is>
      </c>
      <c r="W26" s="148" t="inlineStr">
        <is>
          <t>Media</t>
        </is>
      </c>
      <c r="X26" s="149" t="inlineStr">
        <is>
          <t>No sustituye la segunda revision humana definida en el protocolo.</t>
        </is>
      </c>
    </row>
    <row r="27" ht="78" customHeight="1">
      <c r="A27" s="148" t="n">
        <v>236</v>
      </c>
      <c r="B27" s="149" t="inlineStr">
        <is>
          <t>An image-based analytics framework for early autism detection using eye movements</t>
        </is>
      </c>
      <c r="C27" s="149" t="inlineStr">
        <is>
          <t>10.1016/j.health.2025.100439</t>
        </is>
      </c>
      <c r="D27" s="149" t="inlineStr">
        <is>
          <t>Open-access ScienceDirect article with dataset, model, cross-validation and deployment details</t>
        </is>
      </c>
      <c r="E27" s="148" t="inlineStr">
        <is>
          <t>Cerrado: texto/contenido suficiente revisado</t>
        </is>
      </c>
      <c r="F27" s="148" t="inlineStr">
        <is>
          <t>Include</t>
        </is>
      </c>
      <c r="G27" s="149" t="inlineStr">
        <is>
          <t>Behavioral eye movements / scanpath images from video</t>
        </is>
      </c>
      <c r="H27" s="149" t="inlineStr">
        <is>
          <t>Deep Learning</t>
        </is>
      </c>
      <c r="I27" s="149" t="inlineStr">
        <is>
          <t>GazeScan lightweight CNN on grayscale scanpath images</t>
        </is>
      </c>
      <c r="J27" s="149" t="inlineStr">
        <is>
          <t>Screening</t>
        </is>
      </c>
      <c r="K27" s="149" t="inlineStr">
        <is>
          <t>Proposed only</t>
        </is>
      </c>
      <c r="L27" s="149" t="n">
        <v>0</v>
      </c>
      <c r="M27" s="149" t="n">
        <v>0</v>
      </c>
      <c r="N27" s="149" t="n">
        <v>0</v>
      </c>
      <c r="O27" s="149" t="n">
        <v>0</v>
      </c>
      <c r="P27" s="149" t="n">
        <v>0</v>
      </c>
      <c r="Q27" s="149" t="n">
        <v>0</v>
      </c>
      <c r="R27" s="149" t="n">
        <v>0</v>
      </c>
      <c r="S27" s="149" t="inlineStr">
        <is>
          <t>https://www.sciencedirect.com/science/article/pii/S2772442525000589</t>
        </is>
      </c>
      <c r="T27" s="149" t="inlineStr">
        <is>
          <t>GazeScan converts gaze trajectories into grayscale scanpath images and uses a lightweight CNN; five-fold CV on ETSP reports 97.01% accuracy and AUC 0.98.</t>
        </is>
      </c>
      <c r="U27" s="149" t="inlineStr">
        <is>
          <t>Public single-dataset internal cross-validation only; no independent external cohort, multisite robustness, prospective clinical evaluation, or formal XAI identified.</t>
        </is>
      </c>
      <c r="V27" s="148" t="inlineStr">
        <is>
          <t>Verificacion independiente del revisor humano antes del cierre final</t>
        </is>
      </c>
      <c r="W27" s="148" t="inlineStr">
        <is>
          <t>Media</t>
        </is>
      </c>
      <c r="X27" s="149" t="inlineStr">
        <is>
          <t>No sustituye la segunda revision humana definida en el protocolo.</t>
        </is>
      </c>
    </row>
    <row r="28" ht="78" customHeight="1">
      <c r="A28" s="148" t="n">
        <v>239</v>
      </c>
      <c r="B28" s="149" t="inlineStr">
        <is>
          <t>Real-Time Classification for EEG Data in Children With ASD Using Deep Learning Techniques</t>
        </is>
      </c>
      <c r="C28" s="149" t="inlineStr">
        <is>
          <t>10.1002/DNEU.23009</t>
        </is>
      </c>
      <c r="D28" s="149" t="inlineStr">
        <is>
          <t>Publisher record and direct-PDF index expose abstract and references, but no reliable full Methods/Results were recovered</t>
        </is>
      </c>
      <c r="E28" s="148" t="inlineStr">
        <is>
          <t>Pendiente: texto completo insuficiente/inconsistente</t>
        </is>
      </c>
      <c r="F28" s="148" t="inlineStr">
        <is>
          <t>Pending adjudication</t>
        </is>
      </c>
      <c r="G28" s="149" t="n"/>
      <c r="H28" s="149" t="n"/>
      <c r="I28" s="149" t="n"/>
      <c r="J28" s="149" t="n"/>
      <c r="K28" s="149" t="n"/>
      <c r="L28" s="149" t="n"/>
      <c r="M28" s="149" t="n"/>
      <c r="N28" s="149" t="n"/>
      <c r="O28" s="149" t="n"/>
      <c r="P28" s="149" t="n"/>
      <c r="Q28" s="149" t="n"/>
      <c r="R28" s="149" t="n"/>
      <c r="S28" s="149" t="inlineStr">
        <is>
          <t>https://onlinelibrary.wiley.com/doi/10.1002/dneu.23009</t>
        </is>
      </c>
      <c r="T28" s="149" t="inlineStr">
        <is>
          <t>The abstract reports EEG from 60 children, STFT/ICA preprocessing, grid search and a primary hybrid CNN-LSTM model with 87.5% accuracy.</t>
        </is>
      </c>
      <c r="U28" s="149" t="inlineStr">
        <is>
          <t>The publisher Data Availability Statement says no datasets were generated or analyzed despite the abstract describing a 60-child EEG dataset. Full Methods/Results are required to reconcile the inconsistency and avoid unreliable RQ3 negatives.</t>
        </is>
      </c>
      <c r="V28" s="148" t="inlineStr">
        <is>
          <t>Obtener/abrir Methods y Results completos y reconciliar la inconsistencia antes de adjudicar</t>
        </is>
      </c>
      <c r="W28" s="148" t="inlineStr">
        <is>
          <t>Alta</t>
        </is>
      </c>
      <c r="X28" s="149" t="inlineStr">
        <is>
          <t>Acceso/report localizado; no se marca como report not retrieved.</t>
        </is>
      </c>
    </row>
    <row r="29" ht="78" customHeight="1">
      <c r="A29" s="150" t="n">
        <v>240</v>
      </c>
      <c r="B29" s="149" t="inlineStr">
        <is>
          <t>Symptom-based classification of 16p11.2 copy number variations underlying the multidimensional autism spectrum disorder phenotype using machine learning methods</t>
        </is>
      </c>
      <c r="C29" s="149" t="inlineStr">
        <is>
          <t>10.1016/j.reia.2026.202865</t>
        </is>
      </c>
      <c r="D29" s="149" t="inlineStr">
        <is>
          <t>ScienceDirect article preview with purpose, methods and results sufficient for eligibility adjudication</t>
        </is>
      </c>
      <c r="E29" s="150" t="inlineStr">
        <is>
          <t>Cerrado: contenido suficiente revisado</t>
        </is>
      </c>
      <c r="F29" s="150" t="inlineStr">
        <is>
          <t>Exclude</t>
        </is>
      </c>
      <c r="G29" s="149" t="n"/>
      <c r="H29" s="149" t="n"/>
      <c r="I29" s="149" t="n"/>
      <c r="J29" s="149" t="n"/>
      <c r="K29" s="149" t="n"/>
      <c r="L29" s="149" t="n"/>
      <c r="M29" s="149" t="n"/>
      <c r="N29" s="149" t="n"/>
      <c r="O29" s="149" t="n"/>
      <c r="P29" s="149" t="n"/>
      <c r="Q29" s="149" t="n"/>
      <c r="R29" s="149" t="n"/>
      <c r="S29" s="149" t="inlineStr">
        <is>
          <t>https://www.sciencedirect.com/science/article/pii/S3050656526000799</t>
        </is>
      </c>
      <c r="T29" s="149" t="inlineStr">
        <is>
          <t>Retrospective genetic screening identified 147 16p11.2 CNV carriers; ML uses ASD-related symptom profiles to distinguish pathogenic versus common CNV groups.</t>
        </is>
      </c>
      <c r="U29" s="149" t="inlineStr">
        <is>
          <t>ASD symptoms are features within a genotype-phenotype study, not the clinical target of the classifier. Inclusion would broaden the review beyond its stated functional-stage framework.</t>
        </is>
      </c>
      <c r="V29" s="150" t="inlineStr">
        <is>
          <t>Verificacion independiente del revisor humano antes del cierre final</t>
        </is>
      </c>
      <c r="W29" s="150" t="inlineStr">
        <is>
          <t>Media</t>
        </is>
      </c>
      <c r="X29" s="149" t="inlineStr">
        <is>
          <t>No sustituye la segunda revision humana definida en el protocolo.</t>
        </is>
      </c>
    </row>
    <row r="30" ht="78" customHeight="1">
      <c r="A30" s="148" t="n">
        <v>242</v>
      </c>
      <c r="B30" s="149" t="inlineStr">
        <is>
          <t>Neurophysiological EEG Characterization of Autism Spectrum Disorder Using DWT-Based Frequency Analysis With Selective Electrodes and Brain Segmentation: An Explainable AI-Driven Approach</t>
        </is>
      </c>
      <c r="C30" s="149" t="inlineStr">
        <is>
          <t>10.1096/FJ.202600019R</t>
        </is>
      </c>
      <c r="D30" s="149" t="inlineStr">
        <is>
          <t>Publisher/PubMed detailed research article with model comparison and XAI result</t>
        </is>
      </c>
      <c r="E30" s="148" t="inlineStr">
        <is>
          <t>Cerrado: texto/contenido suficiente revisado</t>
        </is>
      </c>
      <c r="F30" s="148" t="inlineStr">
        <is>
          <t>Include</t>
        </is>
      </c>
      <c r="G30" s="149" t="inlineStr">
        <is>
          <t>Physiological signals (EEG)</t>
        </is>
      </c>
      <c r="H30" s="149" t="inlineStr">
        <is>
          <t>Machine Learning</t>
        </is>
      </c>
      <c r="I30" s="149" t="inlineStr">
        <is>
          <t>Logistic Regression on DWT spectral/statistical EEG features (comparative ML/DL/meta-learning benchmark)</t>
        </is>
      </c>
      <c r="J30" s="149" t="inlineStr">
        <is>
          <t>Diagnosis</t>
        </is>
      </c>
      <c r="K30" s="149" t="inlineStr">
        <is>
          <t>Research only</t>
        </is>
      </c>
      <c r="L30" s="149" t="n">
        <v>0</v>
      </c>
      <c r="M30" s="149" t="n">
        <v>0</v>
      </c>
      <c r="N30" s="149" t="n">
        <v>0</v>
      </c>
      <c r="O30" s="149" t="n">
        <v>0</v>
      </c>
      <c r="P30" s="149" t="n">
        <v>1</v>
      </c>
      <c r="Q30" s="149" t="n">
        <v>0</v>
      </c>
      <c r="R30" s="149" t="n">
        <v>0</v>
      </c>
      <c r="S30" s="149" t="inlineStr">
        <is>
          <t>https://pubmed.ncbi.nlm.nih.gov/42417525/</t>
        </is>
      </c>
      <c r="T30" s="149" t="inlineStr">
        <is>
          <t>DWT features from 15 EEG electrodes were benchmarked across 21 models; Logistic Regression performed best at 88.57% accuracy, and explainability identified delta/theta power as key features.</t>
        </is>
      </c>
      <c r="U30" s="149" t="inlineStr">
        <is>
          <t>Preliminary small-cohort study with internal validation; the authors explicitly state that larger independent cohorts are needed.</t>
        </is>
      </c>
      <c r="V30" s="148" t="inlineStr">
        <is>
          <t>Verificacion independiente del revisor humano antes del cierre final</t>
        </is>
      </c>
      <c r="W30" s="148" t="inlineStr">
        <is>
          <t>Media</t>
        </is>
      </c>
      <c r="X30" s="149" t="inlineStr">
        <is>
          <t>No sustituye la segunda revision humana definida en el protocolo.</t>
        </is>
      </c>
    </row>
    <row r="31" ht="78" customHeight="1">
      <c r="A31" s="148" t="n">
        <v>244</v>
      </c>
      <c r="B31" s="149" t="inlineStr">
        <is>
          <t>DHCA-Net: A Novel Dual-Stream Hierarchical Channel Attention Network for Explainable Autism Spectrum Disorder Detection From Facial Images</t>
        </is>
      </c>
      <c r="C31" s="149" t="inlineStr">
        <is>
          <t>10.1002/JDN.70158</t>
        </is>
      </c>
      <c r="D31" s="149" t="inlineStr">
        <is>
          <t>Publisher/PubMed/PMC research record with dataset split, architecture and results</t>
        </is>
      </c>
      <c r="E31" s="148" t="inlineStr">
        <is>
          <t>Cerrado: texto/contenido suficiente revisado</t>
        </is>
      </c>
      <c r="F31" s="148" t="inlineStr">
        <is>
          <t>Include</t>
        </is>
      </c>
      <c r="G31" s="149" t="inlineStr">
        <is>
          <t>Facial images</t>
        </is>
      </c>
      <c r="H31" s="149" t="inlineStr">
        <is>
          <t>Deep Learning</t>
        </is>
      </c>
      <c r="I31" s="149" t="inlineStr">
        <is>
          <t>DHCA-Net dual-stream hierarchical channel-attention network + multi-head feature fusion</t>
        </is>
      </c>
      <c r="J31" s="149" t="inlineStr">
        <is>
          <t>Screening</t>
        </is>
      </c>
      <c r="K31" s="149" t="inlineStr">
        <is>
          <t>Proposed only</t>
        </is>
      </c>
      <c r="L31" s="149" t="n">
        <v>0</v>
      </c>
      <c r="M31" s="149" t="n">
        <v>0</v>
      </c>
      <c r="N31" s="149" t="n">
        <v>0</v>
      </c>
      <c r="O31" s="149" t="n">
        <v>0</v>
      </c>
      <c r="P31" s="149" t="n">
        <v>0</v>
      </c>
      <c r="Q31" s="149" t="n">
        <v>0</v>
      </c>
      <c r="R31" s="149" t="n">
        <v>0</v>
      </c>
      <c r="S31" s="149" t="inlineStr">
        <is>
          <t>https://onlinelibrary.wiley.com/doi/10.1002/jdn.70158</t>
        </is>
      </c>
      <c r="T31" s="149" t="inlineStr">
        <is>
          <t>DHCA-Net was tested on 2,936 facial images using train/test/validation splits and achieved 93.7% accuracy, F1 0.9365 and AUC 0.9887.</t>
        </is>
      </c>
      <c r="U31" s="149" t="inlineStr">
        <is>
          <t>Despite the word explainable in the title, the accessible report describes attention mechanisms but no explicit explanation method/output satisfying strict XAI criteria. Broader demographic generalization remains future work.</t>
        </is>
      </c>
      <c r="V31" s="148" t="inlineStr">
        <is>
          <t>Verificacion independiente del revisor humano antes del cierre final</t>
        </is>
      </c>
      <c r="W31" s="148" t="inlineStr">
        <is>
          <t>Alta</t>
        </is>
      </c>
      <c r="X31" s="149" t="inlineStr">
        <is>
          <t>No sustituye la segunda revision humana definida en el protocolo.</t>
        </is>
      </c>
    </row>
    <row r="32" ht="78" customHeight="1">
      <c r="A32" s="148" t="n">
        <v>246</v>
      </c>
      <c r="B32" s="149" t="inlineStr">
        <is>
          <t>MTT: Multi-Tier Transformer for Early Diagnosis of Autism Spectrum Disorder and Language Disorder in Infants</t>
        </is>
      </c>
      <c r="C32" s="149" t="inlineStr">
        <is>
          <t>10.1111/COIN.70131</t>
        </is>
      </c>
      <c r="D32" s="149" t="inlineStr">
        <is>
          <t>Publisher detailed research abstract with clinical EEG, model architecture and performance</t>
        </is>
      </c>
      <c r="E32" s="148" t="inlineStr">
        <is>
          <t>Cerrado: texto/contenido suficiente revisado</t>
        </is>
      </c>
      <c r="F32" s="148" t="inlineStr">
        <is>
          <t>Include</t>
        </is>
      </c>
      <c r="G32" s="149" t="inlineStr">
        <is>
          <t>Physiological signals (resting-state infant EEG)</t>
        </is>
      </c>
      <c r="H32" s="149" t="inlineStr">
        <is>
          <t>Deep Learning</t>
        </is>
      </c>
      <c r="I32" s="149" t="inlineStr">
        <is>
          <t>Multi-Tier Transformer (feature attention + dual self/cross-attention)</t>
        </is>
      </c>
      <c r="J32" s="149" t="inlineStr">
        <is>
          <t>Diagnosis</t>
        </is>
      </c>
      <c r="K32" s="149" t="inlineStr">
        <is>
          <t>Proposed only</t>
        </is>
      </c>
      <c r="L32" s="149" t="n">
        <v>0</v>
      </c>
      <c r="M32" s="149" t="n">
        <v>0</v>
      </c>
      <c r="N32" s="149" t="n">
        <v>0</v>
      </c>
      <c r="O32" s="149" t="n">
        <v>0</v>
      </c>
      <c r="P32" s="149" t="n">
        <v>0</v>
      </c>
      <c r="Q32" s="149" t="n">
        <v>1</v>
      </c>
      <c r="R32" s="149" t="n">
        <v>0</v>
      </c>
      <c r="S32" s="149" t="inlineStr">
        <is>
          <t>https://onlinelibrary.wiley.com/doi/10.1111/coin.70131</t>
        </is>
      </c>
      <c r="T32" s="149" t="inlineStr">
        <is>
          <t>MTT uses resting-state infant EEG baseline power, SMOTE, transfer learning and feature/self/cross-attention; reported accuracy is 0.91 and AUC 0.97.</t>
        </is>
      </c>
      <c r="U32" s="149" t="inlineStr">
        <is>
          <t>No independent external/site-held-out evaluation is identified. Interpretability is attention-based only, so it was coded as partial rather than strict XAI.</t>
        </is>
      </c>
      <c r="V32" s="148" t="inlineStr">
        <is>
          <t>Verificacion independiente del revisor humano antes del cierre final</t>
        </is>
      </c>
      <c r="W32" s="148" t="inlineStr">
        <is>
          <t>Alta</t>
        </is>
      </c>
      <c r="X32" s="149" t="inlineStr">
        <is>
          <t>No sustituye la segunda revision humana definida en el protocolo.</t>
        </is>
      </c>
    </row>
  </sheetData>
  <autoFilter ref="A7:X32"/>
  <mergeCells count="1">
    <mergeCell ref="A1:X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32"/>
  <sheetViews>
    <sheetView workbookViewId="0">
      <pane ySplit="7" topLeftCell="A8" activePane="bottomLeft" state="frozen"/>
      <selection pane="bottomLeft" activeCell="A1" sqref="A1"/>
    </sheetView>
  </sheetViews>
  <sheetFormatPr baseColWidth="8" defaultRowHeight="15"/>
  <cols>
    <col width="10" customWidth="1" min="1" max="1"/>
    <col width="55" customWidth="1" min="2" max="2"/>
    <col width="28" customWidth="1" min="3" max="3"/>
    <col width="42" customWidth="1" min="4" max="4"/>
    <col width="27" customWidth="1" min="5" max="5"/>
    <col width="20" customWidth="1" min="6" max="6"/>
    <col width="34" customWidth="1" min="7" max="7"/>
    <col width="20" customWidth="1" min="8" max="8"/>
    <col width="40" customWidth="1" min="9" max="9"/>
    <col width="24" customWidth="1" min="10" max="10"/>
    <col width="24" customWidth="1" min="11" max="11"/>
    <col width="13" customWidth="1" min="12" max="12"/>
    <col width="13" customWidth="1" min="13" max="13"/>
    <col width="15" customWidth="1" min="14" max="14"/>
    <col width="15" customWidth="1" min="15" max="15"/>
    <col width="12" customWidth="1" min="16" max="16"/>
    <col width="12" customWidth="1" min="17" max="17"/>
    <col width="15" customWidth="1" min="18" max="18"/>
    <col width="55" customWidth="1" min="19" max="19"/>
    <col width="62" customWidth="1" min="20" max="20"/>
    <col width="70" customWidth="1" min="21" max="21"/>
    <col width="62" customWidth="1" min="22" max="22"/>
    <col width="18" customWidth="1" min="23" max="23"/>
    <col width="42" customWidth="1" min="24" max="24"/>
  </cols>
  <sheetData>
    <row r="1">
      <c r="A1" s="143" t="inlineStr">
        <is>
          <t>Lote 04 - siguientes 25 textos completos pendientes</t>
        </is>
      </c>
    </row>
    <row r="2">
      <c r="A2" s="144" t="inlineStr">
        <is>
          <t>Fecha de revision</t>
        </is>
      </c>
      <c r="B2" s="145" t="n">
        <v>46269</v>
      </c>
      <c r="D2" s="144" t="inlineStr">
        <is>
          <t>Pendientes globales antes</t>
        </is>
      </c>
      <c r="E2" s="146" t="n">
        <v>71</v>
      </c>
    </row>
    <row r="3">
      <c r="A3" s="144" t="inlineStr">
        <is>
          <t>Candidatos del lote</t>
        </is>
      </c>
      <c r="B3" s="146" t="n">
        <v>25</v>
      </c>
      <c r="D3" s="144" t="inlineStr">
        <is>
          <t>Pendientes globales despues</t>
        </is>
      </c>
      <c r="E3" s="146" t="n">
        <v>46</v>
      </c>
    </row>
    <row r="4">
      <c r="A4" s="144" t="inlineStr">
        <is>
          <t>Cerrados por IA (requieren verificacion independiente)</t>
        </is>
      </c>
      <c r="B4" s="146" t="n">
        <v>25</v>
      </c>
      <c r="D4" s="144" t="inlineStr">
        <is>
          <t>Corpus de trabajo antes</t>
        </is>
      </c>
      <c r="E4" s="146" t="n">
        <v>393</v>
      </c>
    </row>
    <row r="5">
      <c r="A5" s="144" t="inlineStr">
        <is>
          <t>Pendientes por acceso/texto insuficiente</t>
        </is>
      </c>
      <c r="B5" s="146" t="n">
        <v>0</v>
      </c>
      <c r="D5" s="144" t="inlineStr">
        <is>
          <t>Corpus de trabajo despues</t>
        </is>
      </c>
      <c r="E5" s="146" t="n">
        <v>416</v>
      </c>
    </row>
    <row r="7" ht="36" customHeight="1">
      <c r="A7" s="147" t="inlineStr">
        <is>
          <t>bib_index</t>
        </is>
      </c>
      <c r="B7" s="147" t="inlineStr">
        <is>
          <t>titulo</t>
        </is>
      </c>
      <c r="C7" s="147" t="inlineStr">
        <is>
          <t>DOI</t>
        </is>
      </c>
      <c r="D7" s="147" t="inlineStr">
        <is>
          <t>nivel_fuente</t>
        </is>
      </c>
      <c r="E7" s="147" t="inlineStr">
        <is>
          <t>estado_lote</t>
        </is>
      </c>
      <c r="F7" s="147" t="inlineStr">
        <is>
          <t>decision_full_text</t>
        </is>
      </c>
      <c r="G7" s="147" t="inlineStr">
        <is>
          <t>data_source_primary</t>
        </is>
      </c>
      <c r="H7" s="147" t="inlineStr">
        <is>
          <t>ai_type</t>
        </is>
      </c>
      <c r="I7" s="147" t="inlineStr">
        <is>
          <t>ai_algorithm_main</t>
        </is>
      </c>
      <c r="J7" s="147" t="inlineStr">
        <is>
          <t>stage_primary</t>
        </is>
      </c>
      <c r="K7" s="147" t="inlineStr">
        <is>
          <t>rq2_integration_status</t>
        </is>
      </c>
      <c r="L7" s="147" t="inlineStr">
        <is>
          <t>q3_external_validation</t>
        </is>
      </c>
      <c r="M7" s="147" t="inlineStr">
        <is>
          <t>q3_multisite_dataset</t>
        </is>
      </c>
      <c r="N7" s="147" t="inlineStr">
        <is>
          <t>q3_cross_site_robustness</t>
        </is>
      </c>
      <c r="O7" s="147" t="inlineStr">
        <is>
          <t>q3_prospective_evaluation</t>
        </is>
      </c>
      <c r="P7" s="147" t="inlineStr">
        <is>
          <t>q3_xai_strict</t>
        </is>
      </c>
      <c r="Q7" s="147" t="inlineStr">
        <is>
          <t>q3_xai_partial</t>
        </is>
      </c>
      <c r="R7" s="147" t="inlineStr">
        <is>
          <t>q3_multisource_data</t>
        </is>
      </c>
      <c r="S7" s="147" t="inlineStr">
        <is>
          <t>fuente_texto</t>
        </is>
      </c>
      <c r="T7" s="147" t="inlineStr">
        <is>
          <t>hallazgo_clave</t>
        </is>
      </c>
      <c r="U7" s="147" t="inlineStr">
        <is>
          <t>limitacion_metodologica</t>
        </is>
      </c>
      <c r="V7" s="147" t="inlineStr">
        <is>
          <t>accion_manual</t>
        </is>
      </c>
      <c r="W7" s="147" t="inlineStr">
        <is>
          <t>prioridad_manual</t>
        </is>
      </c>
      <c r="X7" s="147" t="inlineStr">
        <is>
          <t>nota_control</t>
        </is>
      </c>
    </row>
    <row r="8" ht="78" customHeight="1">
      <c r="A8" s="148" t="n">
        <v>248</v>
      </c>
      <c r="B8" s="149" t="inlineStr">
        <is>
          <t>Optimized quadrangle attention consolidated convolutional multi-scale vision transformer based autism detection</t>
        </is>
      </c>
      <c r="C8" s="149" t="inlineStr">
        <is>
          <t>10.1016/j.pscychresns.2026.112251</t>
        </is>
      </c>
      <c r="D8" s="149" t="inlineStr">
        <is>
          <t>Publisher/PubMed detailed research abstract with methods and results sufficient for scoped coding</t>
        </is>
      </c>
      <c r="E8" s="148" t="inlineStr">
        <is>
          <t>Cerrado: contenido suficiente revisado</t>
        </is>
      </c>
      <c r="F8" s="148" t="inlineStr">
        <is>
          <t>Include</t>
        </is>
      </c>
      <c r="G8" s="149" t="inlineStr">
        <is>
          <t>Facial images (two public ASD facial-image datasets)</t>
        </is>
      </c>
      <c r="H8" s="149" t="inlineStr">
        <is>
          <t>Hybrid</t>
        </is>
      </c>
      <c r="I8" s="149" t="inlineStr">
        <is>
          <t>OQA-CMVT + DMM-AND + GAN, optimized with RS-COA</t>
        </is>
      </c>
      <c r="J8" s="149" t="inlineStr">
        <is>
          <t>Diagnosis</t>
        </is>
      </c>
      <c r="K8" s="149" t="inlineStr">
        <is>
          <t>Proposed only</t>
        </is>
      </c>
      <c r="L8" s="149" t="n">
        <v>0</v>
      </c>
      <c r="M8" s="149" t="n">
        <v>0</v>
      </c>
      <c r="N8" s="149" t="n">
        <v>0</v>
      </c>
      <c r="O8" s="149" t="n">
        <v>0</v>
      </c>
      <c r="P8" s="149" t="n">
        <v>0</v>
      </c>
      <c r="Q8" s="149" t="n">
        <v>0</v>
      </c>
      <c r="R8" s="149" t="n">
        <v>0</v>
      </c>
      <c r="S8" s="149" t="inlineStr">
        <is>
          <t>https://www.sciencedirect.com/science/article/pii/S0925492726001162</t>
        </is>
      </c>
      <c r="T8" s="149" t="inlineStr">
        <is>
          <t>Uses two facial-image datasets, AMGF preprocessing, GAN augmentation, DMM-AND feature extraction and an optimized convolutional multi-scale vision transformer; reported accuracies are 97.96% and 98.04%.</t>
        </is>
      </c>
      <c r="U8" s="149" t="inlineStr">
        <is>
          <t>Evaluation on two datasets is not documented as an independent external-validation design or site-held-out test in the accessible material; very high performance warrants independent replication.</t>
        </is>
      </c>
      <c r="V8" s="148" t="inlineStr">
        <is>
          <t>Verificacion independiente del revisor humano antes del cierre final</t>
        </is>
      </c>
      <c r="W8" s="148" t="inlineStr">
        <is>
          <t>Media</t>
        </is>
      </c>
      <c r="X8" s="149" t="inlineStr">
        <is>
          <t>No sustituye la segunda revision humana definida en el protocolo.</t>
        </is>
      </c>
    </row>
    <row r="9" ht="78" customHeight="1">
      <c r="A9" s="148" t="n">
        <v>249</v>
      </c>
      <c r="B9" s="149" t="inlineStr">
        <is>
          <t>An early detection of autism spectrum disorder using machine learning</t>
        </is>
      </c>
      <c r="C9" s="149" t="inlineStr">
        <is>
          <t>10.1016/j.compbiomed.2025.111238</t>
        </is>
      </c>
      <c r="D9" s="149" t="inlineStr">
        <is>
          <t>PubMed/ScienceDirect structured research abstract with methods, models, SHAP and results</t>
        </is>
      </c>
      <c r="E9" s="148" t="inlineStr">
        <is>
          <t>Cerrado: contenido suficiente revisado</t>
        </is>
      </c>
      <c r="F9" s="148" t="inlineStr">
        <is>
          <t>Include</t>
        </is>
      </c>
      <c r="G9" s="149" t="inlineStr">
        <is>
          <t>Physiological signals (baseline infant EEG)</t>
        </is>
      </c>
      <c r="H9" s="149" t="inlineStr">
        <is>
          <t>Machine Learning</t>
        </is>
      </c>
      <c r="I9" s="149" t="inlineStr">
        <is>
          <t>SVM (best) with random forest / decision tree comparison + SHAP</t>
        </is>
      </c>
      <c r="J9" s="149" t="inlineStr">
        <is>
          <t>Screening</t>
        </is>
      </c>
      <c r="K9" s="149" t="inlineStr">
        <is>
          <t>Proposed only</t>
        </is>
      </c>
      <c r="L9" s="149" t="n">
        <v>0</v>
      </c>
      <c r="M9" s="149" t="n">
        <v>0</v>
      </c>
      <c r="N9" s="149" t="n">
        <v>0</v>
      </c>
      <c r="O9" s="149" t="n">
        <v>0</v>
      </c>
      <c r="P9" s="149" t="n">
        <v>1</v>
      </c>
      <c r="Q9" s="149" t="n">
        <v>0</v>
      </c>
      <c r="R9" s="149" t="n">
        <v>0</v>
      </c>
      <c r="S9" s="149" t="inlineStr">
        <is>
          <t>https://pubmed.ncbi.nlm.nih.gov/41151500/</t>
        </is>
      </c>
      <c r="T9" s="149" t="inlineStr">
        <is>
          <t>Baseline infant EEG power features were analyzed with DT, RF and SVM; SVM reached AUC 0.93 and SHAP was used to explain the best-performing model.</t>
        </is>
      </c>
      <c r="U9" s="149" t="inlineStr">
        <is>
          <t>The accessible record does not establish an independent external cohort, multisite evaluation or prospective clinical deployment.</t>
        </is>
      </c>
      <c r="V9" s="148" t="inlineStr">
        <is>
          <t>Verificacion independiente del revisor humano antes del cierre final</t>
        </is>
      </c>
      <c r="W9" s="148" t="inlineStr">
        <is>
          <t>Media</t>
        </is>
      </c>
      <c r="X9" s="149" t="inlineStr">
        <is>
          <t>No sustituye la segunda revision humana definida en el protocolo.</t>
        </is>
      </c>
    </row>
    <row r="10" ht="78" customHeight="1">
      <c r="A10" s="148" t="n">
        <v>250</v>
      </c>
      <c r="B10" s="149" t="inlineStr">
        <is>
          <t>An Effective LRSF-DLNN-Based Autism Spectrum Disorder Prediction Using EEG and fMRI</t>
        </is>
      </c>
      <c r="C10" s="149" t="inlineStr">
        <is>
          <t>10.1002/DNEU.70047</t>
        </is>
      </c>
      <c r="D10" s="149" t="inlineStr">
        <is>
          <t>Wiley/PubMed detailed research abstract with multimodal pipeline and performance results</t>
        </is>
      </c>
      <c r="E10" s="148" t="inlineStr">
        <is>
          <t>Cerrado: contenido suficiente revisado</t>
        </is>
      </c>
      <c r="F10" s="148" t="inlineStr">
        <is>
          <t>Include</t>
        </is>
      </c>
      <c r="G10" s="149" t="inlineStr">
        <is>
          <t>Multimodal (EEG + fMRI)</t>
        </is>
      </c>
      <c r="H10" s="149" t="inlineStr">
        <is>
          <t>Hybrid</t>
        </is>
      </c>
      <c r="I10" s="149" t="inlineStr">
        <is>
          <t>LRSF-DLNN + DFGAO feature selection with EEG/fMRI fusion pipeline</t>
        </is>
      </c>
      <c r="J10" s="149" t="inlineStr">
        <is>
          <t>Diagnosis</t>
        </is>
      </c>
      <c r="K10" s="149" t="inlineStr">
        <is>
          <t>Proposed only</t>
        </is>
      </c>
      <c r="L10" s="149" t="n">
        <v>0</v>
      </c>
      <c r="M10" s="149" t="n">
        <v>0</v>
      </c>
      <c r="N10" s="149" t="n">
        <v>0</v>
      </c>
      <c r="O10" s="149" t="n">
        <v>0</v>
      </c>
      <c r="P10" s="149" t="n">
        <v>0</v>
      </c>
      <c r="Q10" s="149" t="n">
        <v>0</v>
      </c>
      <c r="R10" s="149" t="n">
        <v>1</v>
      </c>
      <c r="S10" s="149" t="inlineStr">
        <is>
          <t>https://pubmed.ncbi.nlm.nih.gov/?term=10.1002%2Fdneu.70047</t>
        </is>
      </c>
      <c r="T10" s="149" t="inlineStr">
        <is>
          <t>Combines EEG and fMRI after modality-specific preprocessing and feature extraction, followed by DFGAO feature selection and LRSF-DLNN classification; reported accuracy is 98.8%.</t>
        </is>
      </c>
      <c r="U10" s="149" t="inlineStr">
        <is>
          <t>No independent external validation, site-held-out robustness or explicit XAI method is established in the accessible material.</t>
        </is>
      </c>
      <c r="V10" s="148" t="inlineStr">
        <is>
          <t>Verificacion independiente del revisor humano antes del cierre final</t>
        </is>
      </c>
      <c r="W10" s="148" t="inlineStr">
        <is>
          <t>Media</t>
        </is>
      </c>
      <c r="X10" s="149" t="inlineStr">
        <is>
          <t>No sustituye la segunda revision humana definida en el protocolo.</t>
        </is>
      </c>
    </row>
    <row r="11" ht="78" customHeight="1">
      <c r="A11" s="150" t="n">
        <v>251</v>
      </c>
      <c r="B11" s="149" t="inlineStr">
        <is>
          <t>Leveraging Deep Learning for Early Detection of Autism Spectrum Disorder in Augmented and Virtual Reality Mental Healthcare Environments</t>
        </is>
      </c>
      <c r="C11" s="149" t="inlineStr">
        <is>
          <t>10.1002/9781394302864.CH6</t>
        </is>
      </c>
      <c r="D11" s="149" t="inlineStr">
        <is>
          <t>Wiley book record and chapter metadata sufficient for publication-type adjudication</t>
        </is>
      </c>
      <c r="E11" s="150" t="inlineStr">
        <is>
          <t>Cerrado: contenido suficiente revisado</t>
        </is>
      </c>
      <c r="F11" s="150" t="inlineStr">
        <is>
          <t>Exclude</t>
        </is>
      </c>
      <c r="G11" s="149" t="n"/>
      <c r="H11" s="149" t="n"/>
      <c r="I11" s="149" t="n"/>
      <c r="J11" s="149" t="n"/>
      <c r="K11" s="149" t="n"/>
      <c r="L11" s="149" t="n"/>
      <c r="M11" s="149" t="n"/>
      <c r="N11" s="149" t="n"/>
      <c r="O11" s="149" t="n"/>
      <c r="P11" s="149" t="n"/>
      <c r="Q11" s="149" t="n"/>
      <c r="R11" s="149" t="n"/>
      <c r="S11" s="149" t="inlineStr">
        <is>
          <t>https://onlinelibrary.wiley.com/doi/10.1002/9781394302864.ch6</t>
        </is>
      </c>
      <c r="T11" s="149" t="inlineStr">
        <is>
          <t>Wiley identifies this item as Chapter 6, pages 151-173, in the edited book Augmented and Virtual Reality in Immersive Healthcare.</t>
        </is>
      </c>
      <c r="U11" s="149" t="inlineStr">
        <is>
          <t>Publication-type exclusion under the stated protocol. No RQ extraction should be added even if the chapter presents an empirical deep-learning framework.</t>
        </is>
      </c>
      <c r="V11" s="150" t="inlineStr">
        <is>
          <t>Verificacion independiente del revisor humano antes del cierre final</t>
        </is>
      </c>
      <c r="W11" s="150" t="inlineStr">
        <is>
          <t>Media</t>
        </is>
      </c>
      <c r="X11" s="149" t="inlineStr">
        <is>
          <t>No sustituye la segunda revision humana definida en el protocolo.</t>
        </is>
      </c>
    </row>
    <row r="12" ht="78" customHeight="1">
      <c r="A12" s="148" t="n">
        <v>252</v>
      </c>
      <c r="B12" s="149" t="inlineStr">
        <is>
          <t>A New Paradigm for Autism Spectrum Disorder Discrimination in Children Utilizing EEG Data Collected During Cartoon Viewing With a Focus on Atypical Semantic Processing</t>
        </is>
      </c>
      <c r="C12" s="149" t="inlineStr">
        <is>
          <t>10.1002/aur.70105</t>
        </is>
      </c>
      <c r="D12" s="149" t="inlineStr">
        <is>
          <t>Wiley/PubMed detailed research abstract and publisher record sufficient for scoped coding</t>
        </is>
      </c>
      <c r="E12" s="148" t="inlineStr">
        <is>
          <t>Cerrado: contenido suficiente revisado</t>
        </is>
      </c>
      <c r="F12" s="148" t="inlineStr">
        <is>
          <t>Include</t>
        </is>
      </c>
      <c r="G12" s="149" t="inlineStr">
        <is>
          <t>Physiological signals (EEG during cartoon viewing) with semantic stimulus annotations</t>
        </is>
      </c>
      <c r="H12" s="149" t="inlineStr">
        <is>
          <t>Hybrid</t>
        </is>
      </c>
      <c r="I12" s="149" t="inlineStr">
        <is>
          <t>Pretrained language-model semantic features + regression-based EEG semantic-processing model</t>
        </is>
      </c>
      <c r="J12" s="149" t="inlineStr">
        <is>
          <t>Diagnosis</t>
        </is>
      </c>
      <c r="K12" s="149" t="inlineStr">
        <is>
          <t>Research only</t>
        </is>
      </c>
      <c r="L12" s="149" t="n">
        <v>0</v>
      </c>
      <c r="M12" s="149" t="n">
        <v>0</v>
      </c>
      <c r="N12" s="149" t="n">
        <v>0</v>
      </c>
      <c r="O12" s="149" t="n">
        <v>0</v>
      </c>
      <c r="P12" s="149" t="n">
        <v>0</v>
      </c>
      <c r="Q12" s="149" t="n">
        <v>0</v>
      </c>
      <c r="R12" s="149" t="n">
        <v>0</v>
      </c>
      <c r="S12" s="149" t="inlineStr">
        <is>
          <t>https://onlinelibrary.wiley.com/doi/10.1002/aur.70105</t>
        </is>
      </c>
      <c r="T12" s="149" t="inlineStr">
        <is>
          <t>EEG recorded during naturalistic cartoon viewing was linked to semantic representations derived from pretrained language models; the study reports ASD/TD discrimination and a validation analysis.</t>
        </is>
      </c>
      <c r="U12" s="149" t="inlineStr">
        <is>
          <t>The accessible description does not establish that the reported validation analysis used an independent external cohort; semantic annotations are stimulus descriptors rather than a second human data modality.</t>
        </is>
      </c>
      <c r="V12" s="148" t="inlineStr">
        <is>
          <t>Verificacion independiente del revisor humano antes del cierre final</t>
        </is>
      </c>
      <c r="W12" s="148" t="inlineStr">
        <is>
          <t>Media</t>
        </is>
      </c>
      <c r="X12" s="149" t="inlineStr">
        <is>
          <t>No sustituye la segunda revision humana definida en el protocolo.</t>
        </is>
      </c>
    </row>
    <row r="13" ht="78" customHeight="1">
      <c r="A13" s="150" t="n">
        <v>254</v>
      </c>
      <c r="B13" s="149" t="inlineStr">
        <is>
          <t>Hybrid groupers-moray orangutan optimization algorithm-based dense-resolution network for autism spectrum disorder detection using multimodal data</t>
        </is>
      </c>
      <c r="C13" s="149" t="inlineStr">
        <is>
          <t>10.1016/j.pscychresns.2026.112204</t>
        </is>
      </c>
      <c r="D13" s="149" t="inlineStr">
        <is>
          <t>ScienceDirect/PubMed detailed research abstract with multimodal methods and results</t>
        </is>
      </c>
      <c r="E13" s="150" t="inlineStr">
        <is>
          <t>Cerrado: contenido suficiente revisado</t>
        </is>
      </c>
      <c r="F13" s="150" t="inlineStr">
        <is>
          <t>Include</t>
        </is>
      </c>
      <c r="G13" s="149" t="inlineStr">
        <is>
          <t>Multimodal (MRI brain images + phenotypic data)</t>
        </is>
      </c>
      <c r="H13" s="149" t="inlineStr">
        <is>
          <t>Hybrid</t>
        </is>
      </c>
      <c r="I13" s="149" t="inlineStr">
        <is>
          <t>GMOA-DRNet with imaging/phenotypic feature integration</t>
        </is>
      </c>
      <c r="J13" s="149" t="inlineStr">
        <is>
          <t>Diagnosis</t>
        </is>
      </c>
      <c r="K13" s="149" t="inlineStr">
        <is>
          <t>Proposed only</t>
        </is>
      </c>
      <c r="L13" s="149" t="n">
        <v>0</v>
      </c>
      <c r="M13" s="149" t="n">
        <v>0</v>
      </c>
      <c r="N13" s="149" t="n">
        <v>0</v>
      </c>
      <c r="O13" s="149" t="n">
        <v>0</v>
      </c>
      <c r="P13" s="149" t="n">
        <v>0</v>
      </c>
      <c r="Q13" s="149" t="n">
        <v>0</v>
      </c>
      <c r="R13" s="149" t="n">
        <v>1</v>
      </c>
      <c r="S13" s="149" t="inlineStr">
        <is>
          <t>https://www.sciencedirect.com/science/article/pii/S0925492726000697</t>
        </is>
      </c>
      <c r="T13" s="149" t="inlineStr">
        <is>
          <t>Integrates MRI-derived features with phenotypic variables, applies feature selection/optimization and DRNet classification; reported accuracy is 92.77%.</t>
        </is>
      </c>
      <c r="U13" s="149" t="inlineStr">
        <is>
          <t>No independent external validation, prospective evaluation or explicit site-held-out robustness is established in the accessible record.</t>
        </is>
      </c>
      <c r="V13" s="150" t="inlineStr">
        <is>
          <t>Verificacion independiente del revisor humano antes del cierre final</t>
        </is>
      </c>
      <c r="W13" s="150" t="inlineStr">
        <is>
          <t>Media</t>
        </is>
      </c>
      <c r="X13" s="149" t="inlineStr">
        <is>
          <t>No sustituye la segunda revision humana definida en el protocolo.</t>
        </is>
      </c>
    </row>
    <row r="14" ht="78" customHeight="1">
      <c r="A14" s="148" t="n">
        <v>266</v>
      </c>
      <c r="B14" s="149" t="inlineStr">
        <is>
          <t>Machine Learning-Based Early Prediction Model for Autism Spectrum Disorder in Infants Using Acoustic Feature</t>
        </is>
      </c>
      <c r="C14" s="149" t="inlineStr">
        <is>
          <t>10.1002/AUR.70179</t>
        </is>
      </c>
      <c r="D14" s="149" t="inlineStr">
        <is>
          <t>PubMed/Wiley research abstract with explicit prospective cohort design and outcome timing</t>
        </is>
      </c>
      <c r="E14" s="148" t="inlineStr">
        <is>
          <t>Cerrado: contenido suficiente revisado</t>
        </is>
      </c>
      <c r="F14" s="148" t="inlineStr">
        <is>
          <t>Include</t>
        </is>
      </c>
      <c r="G14" s="149" t="inlineStr">
        <is>
          <t>Audio / voice (infant vocalizations)</t>
        </is>
      </c>
      <c r="H14" s="149" t="inlineStr">
        <is>
          <t>Machine Learning</t>
        </is>
      </c>
      <c r="I14" s="149" t="inlineStr">
        <is>
          <t>LASSO feature selection + sigmoid-kernel SVM</t>
        </is>
      </c>
      <c r="J14" s="149" t="inlineStr">
        <is>
          <t>Prognosis</t>
        </is>
      </c>
      <c r="K14" s="149" t="inlineStr">
        <is>
          <t>Research only</t>
        </is>
      </c>
      <c r="L14" s="149" t="n">
        <v>0</v>
      </c>
      <c r="M14" s="149" t="n">
        <v>0</v>
      </c>
      <c r="N14" s="149" t="n">
        <v>0</v>
      </c>
      <c r="O14" s="149" t="n">
        <v>1</v>
      </c>
      <c r="P14" s="149" t="n">
        <v>0</v>
      </c>
      <c r="Q14" s="149" t="n">
        <v>1</v>
      </c>
      <c r="R14" s="149" t="n">
        <v>0</v>
      </c>
      <c r="S14" s="149" t="inlineStr">
        <is>
          <t>https://pubmed.ncbi.nlm.nih.gov/41502369/</t>
        </is>
      </c>
      <c r="T14" s="149" t="inlineStr">
        <is>
          <t>In a prospective infant-sibling cohort, vocalizations at 9-18 months were parameterized into thousands of acoustic features, reduced with LASSO, and classified with SVM against ASD outcome confirmed at 36 months.</t>
        </is>
      </c>
      <c r="U14" s="149" t="inlineStr">
        <is>
          <t>The cohort is relatively small and the accessible record does not establish independent external validation; LASSO-based feature reduction is treated as partial interpretability rather than strict XAI.</t>
        </is>
      </c>
      <c r="V14" s="148" t="inlineStr">
        <is>
          <t>Verificacion independiente del revisor humano antes del cierre final</t>
        </is>
      </c>
      <c r="W14" s="148" t="inlineStr">
        <is>
          <t>Media</t>
        </is>
      </c>
      <c r="X14" s="149" t="inlineStr">
        <is>
          <t>No sustituye la segunda revision humana definida en el protocolo.</t>
        </is>
      </c>
    </row>
    <row r="15" ht="78" customHeight="1">
      <c r="A15" s="150" t="n">
        <v>269</v>
      </c>
      <c r="B15" s="149" t="inlineStr">
        <is>
          <t>Predicting fine motor deficit in autism by measuring brain activities and characterizing motor impairments</t>
        </is>
      </c>
      <c r="C15" s="149" t="inlineStr">
        <is>
          <t>10.1016/j.compbiomed.2026.111470</t>
        </is>
      </c>
      <c r="D15" s="149" t="inlineStr">
        <is>
          <t>ScienceDirect full article sections reviewed; PubMed publication-type metadata conflict documented</t>
        </is>
      </c>
      <c r="E15" s="150" t="inlineStr">
        <is>
          <t>Cerrado: contenido suficiente revisado</t>
        </is>
      </c>
      <c r="F15" s="150" t="inlineStr">
        <is>
          <t>Include</t>
        </is>
      </c>
      <c r="G15" s="149" t="inlineStr">
        <is>
          <t>Multimodal (QEEG + motor/behavioral tasks + AQ-10 psychometrics)</t>
        </is>
      </c>
      <c r="H15" s="149" t="inlineStr">
        <is>
          <t>Machine Learning</t>
        </is>
      </c>
      <c r="I15" s="149" t="inlineStr">
        <is>
          <t>Logistic regression (best), with SVM/KNN/RF/NN and ensemble comparison</t>
        </is>
      </c>
      <c r="J15" s="149" t="inlineStr">
        <is>
          <t>Not specified</t>
        </is>
      </c>
      <c r="K15" s="149" t="inlineStr">
        <is>
          <t>Research only</t>
        </is>
      </c>
      <c r="L15" s="149" t="n">
        <v>0</v>
      </c>
      <c r="M15" s="149" t="n">
        <v>0</v>
      </c>
      <c r="N15" s="149" t="n">
        <v>0</v>
      </c>
      <c r="O15" s="149" t="n">
        <v>0</v>
      </c>
      <c r="P15" s="149" t="n">
        <v>0</v>
      </c>
      <c r="Q15" s="149" t="n">
        <v>1</v>
      </c>
      <c r="R15" s="149" t="n">
        <v>1</v>
      </c>
      <c r="S15" s="149" t="inlineStr">
        <is>
          <t>https://www.sciencedirect.com/science/article/abs/pii/S0010482526000314</t>
        </is>
      </c>
      <c r="T15" s="149"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t>
        </is>
      </c>
      <c r="U15" s="149" t="inlineStr">
        <is>
          <t>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V15" s="150" t="inlineStr">
        <is>
          <t>Verificacion independiente del revisor humano antes del cierre final</t>
        </is>
      </c>
      <c r="W15" s="150" t="inlineStr">
        <is>
          <t>Alta</t>
        </is>
      </c>
      <c r="X15" s="149" t="inlineStr">
        <is>
          <t>PubMed indexa este registro como Review, pero el texto del editor contiene un estudio primario completo; no se excluyo por una etiqueta bibliografica contradictoria. Requiere verificacion humana especifica.</t>
        </is>
      </c>
    </row>
    <row r="16" ht="78" customHeight="1">
      <c r="A16" s="148" t="n">
        <v>270</v>
      </c>
      <c r="B16" s="149" t="inlineStr">
        <is>
          <t>Diagnosing autism spectrum disorders using ensemble-aided weighted fused features and attention-based residual LSTM with brain MRI images</t>
        </is>
      </c>
      <c r="C16" s="149" t="inlineStr">
        <is>
          <t>10.1016/j.pscychresns.2026.112230</t>
        </is>
      </c>
      <c r="D16" s="149" t="inlineStr">
        <is>
          <t>ScienceDirect/PubMed detailed research abstract with architecture and results</t>
        </is>
      </c>
      <c r="E16" s="148" t="inlineStr">
        <is>
          <t>Cerrado: contenido suficiente revisado</t>
        </is>
      </c>
      <c r="F16" s="148" t="inlineStr">
        <is>
          <t>Include</t>
        </is>
      </c>
      <c r="G16" s="149" t="inlineStr">
        <is>
          <t>Neuroimaging (brain MRI)</t>
        </is>
      </c>
      <c r="H16" s="149" t="inlineStr">
        <is>
          <t>Hybrid</t>
        </is>
      </c>
      <c r="I16" s="149" t="inlineStr">
        <is>
          <t>EDCNN (VGG16/ResNet/Inception) + IRUN-HSOA weighted fusion + ARLSTM</t>
        </is>
      </c>
      <c r="J16" s="149" t="inlineStr">
        <is>
          <t>Diagnosis</t>
        </is>
      </c>
      <c r="K16" s="149" t="inlineStr">
        <is>
          <t>Proposed only</t>
        </is>
      </c>
      <c r="L16" s="149" t="n">
        <v>0</v>
      </c>
      <c r="M16" s="149" t="n">
        <v>0</v>
      </c>
      <c r="N16" s="149" t="n">
        <v>0</v>
      </c>
      <c r="O16" s="149" t="n">
        <v>0</v>
      </c>
      <c r="P16" s="149" t="n">
        <v>0</v>
      </c>
      <c r="Q16" s="149" t="n">
        <v>0</v>
      </c>
      <c r="R16" s="149" t="n">
        <v>0</v>
      </c>
      <c r="S16" s="149" t="inlineStr">
        <is>
          <t>https://www.sciencedirect.com/science/article/pii/S0925492726000958</t>
        </is>
      </c>
      <c r="T16" s="149" t="inlineStr">
        <is>
          <t>Uses an ensemble CNN feature extractor, optimized weighted feature fusion and ARLSTM classification for MRI-based ASD diagnosis.</t>
        </is>
      </c>
      <c r="U16" s="149" t="inlineStr">
        <is>
          <t>Attention/recurrent architecture alone is not coded as XAI; no independent external, prospective or site-held-out evaluation is established in the accessible material.</t>
        </is>
      </c>
      <c r="V16" s="148" t="inlineStr">
        <is>
          <t>Verificacion independiente del revisor humano antes del cierre final</t>
        </is>
      </c>
      <c r="W16" s="148" t="inlineStr">
        <is>
          <t>Media</t>
        </is>
      </c>
      <c r="X16" s="149" t="inlineStr">
        <is>
          <t>No sustituye la segunda revision humana definida en el protocolo.</t>
        </is>
      </c>
    </row>
    <row r="17" ht="78" customHeight="1">
      <c r="A17" s="148" t="n">
        <v>271</v>
      </c>
      <c r="B17" s="149" t="inlineStr">
        <is>
          <t>Early Autism Spectrum Disorder Detection Using SMOTE-Enhanced 1D-CNN and Behavioral Screening Data</t>
        </is>
      </c>
      <c r="C17" s="149" t="inlineStr">
        <is>
          <t>10.1155/AHCI/1316854</t>
        </is>
      </c>
      <c r="D17" s="149" t="inlineStr">
        <is>
          <t>Open-access Wiley full article reviewed</t>
        </is>
      </c>
      <c r="E17" s="148" t="inlineStr">
        <is>
          <t>Cerrado: contenido suficiente revisado</t>
        </is>
      </c>
      <c r="F17" s="148" t="inlineStr">
        <is>
          <t>Include</t>
        </is>
      </c>
      <c r="G17" s="149" t="inlineStr">
        <is>
          <t>Structured behavioral screening questionnaire</t>
        </is>
      </c>
      <c r="H17" s="149" t="inlineStr">
        <is>
          <t>Deep Learning</t>
        </is>
      </c>
      <c r="I17" s="149" t="inlineStr">
        <is>
          <t>SMOTE-enhanced 1D-CNN</t>
        </is>
      </c>
      <c r="J17" s="149" t="inlineStr">
        <is>
          <t>Screening</t>
        </is>
      </c>
      <c r="K17" s="149" t="inlineStr">
        <is>
          <t>Proposed only</t>
        </is>
      </c>
      <c r="L17" s="149" t="n">
        <v>0</v>
      </c>
      <c r="M17" s="149" t="n">
        <v>0</v>
      </c>
      <c r="N17" s="149" t="n">
        <v>0</v>
      </c>
      <c r="O17" s="149" t="n">
        <v>0</v>
      </c>
      <c r="P17" s="149" t="n">
        <v>0</v>
      </c>
      <c r="Q17" s="149" t="n">
        <v>0</v>
      </c>
      <c r="R17" s="149" t="n">
        <v>0</v>
      </c>
      <c r="S17" s="149" t="inlineStr">
        <is>
          <t>https://onlinelibrary.wiley.com/doi/10.1155/ahci/1316854</t>
        </is>
      </c>
      <c r="T17" s="149" t="inlineStr">
        <is>
          <t>Uses a public toddler-autism behavioral dataset with SMOTE and a 1D-CNN; evaluation is based on train/test splitting and internal cross-validation.</t>
        </is>
      </c>
      <c r="U17" s="149" t="inlineStr">
        <is>
          <t>Internal validation does not constitute external validation; no prospective workflow, multisite robustness or explicit XAI is reported.</t>
        </is>
      </c>
      <c r="V17" s="148" t="inlineStr">
        <is>
          <t>Verificacion independiente del revisor humano antes del cierre final</t>
        </is>
      </c>
      <c r="W17" s="148" t="inlineStr">
        <is>
          <t>Media</t>
        </is>
      </c>
      <c r="X17" s="149" t="inlineStr">
        <is>
          <t>No sustituye la segunda revision humana definida en el protocolo.</t>
        </is>
      </c>
    </row>
    <row r="18" ht="78" customHeight="1">
      <c r="A18" s="150" t="n">
        <v>273</v>
      </c>
      <c r="B18" s="149" t="inlineStr">
        <is>
          <t>Optimizing Autism Spectrum Disorder Diagnosis with VGG16-Based Facial Landmark Recognition</t>
        </is>
      </c>
      <c r="C18" s="149" t="inlineStr">
        <is>
          <t>10.1016/j.procs.2026.06.483</t>
        </is>
      </c>
      <c r="D18" s="149" t="inlineStr">
        <is>
          <t>ScienceDirect proceedings article with methods and results sufficient for scoped coding</t>
        </is>
      </c>
      <c r="E18" s="150" t="inlineStr">
        <is>
          <t>Cerrado: contenido suficiente revisado</t>
        </is>
      </c>
      <c r="F18" s="150" t="inlineStr">
        <is>
          <t>Include</t>
        </is>
      </c>
      <c r="G18" s="149" t="inlineStr">
        <is>
          <t>Facial images</t>
        </is>
      </c>
      <c r="H18" s="149" t="inlineStr">
        <is>
          <t>Deep Learning</t>
        </is>
      </c>
      <c r="I18" s="149" t="inlineStr">
        <is>
          <t>VGG16 CNN</t>
        </is>
      </c>
      <c r="J18" s="149" t="inlineStr">
        <is>
          <t>Screening</t>
        </is>
      </c>
      <c r="K18" s="149" t="inlineStr">
        <is>
          <t>Proposed only</t>
        </is>
      </c>
      <c r="L18" s="149" t="n">
        <v>0</v>
      </c>
      <c r="M18" s="149" t="n">
        <v>0</v>
      </c>
      <c r="N18" s="149" t="n">
        <v>0</v>
      </c>
      <c r="O18" s="149" t="n">
        <v>0</v>
      </c>
      <c r="P18" s="149" t="n">
        <v>0</v>
      </c>
      <c r="Q18" s="149" t="n">
        <v>0</v>
      </c>
      <c r="R18" s="149" t="n">
        <v>0</v>
      </c>
      <c r="S18" s="149" t="inlineStr">
        <is>
          <t>https://www.sciencedirect.com/science/article/pii/S1877050926021162</t>
        </is>
      </c>
      <c r="T18" s="149" t="inlineStr">
        <is>
          <t>Applies VGG16 to a Kaggle facial-image dataset of autistic and non-autistic children and reports 98.1% classification accuracy.</t>
        </is>
      </c>
      <c r="U18" s="149" t="inlineStr">
        <is>
          <t>Single public image dataset and no independent external/prospective evaluation are established; performance may be sensitive to dataset leakage or source bias.</t>
        </is>
      </c>
      <c r="V18" s="150" t="inlineStr">
        <is>
          <t>Verificacion independiente del revisor humano antes del cierre final</t>
        </is>
      </c>
      <c r="W18" s="150" t="inlineStr">
        <is>
          <t>Media</t>
        </is>
      </c>
      <c r="X18" s="149" t="inlineStr">
        <is>
          <t>No sustituye la segunda revision humana definida en el protocolo.</t>
        </is>
      </c>
    </row>
    <row r="19" ht="78" customHeight="1">
      <c r="A19" s="150" t="n">
        <v>275</v>
      </c>
      <c r="B19" s="149" t="inlineStr">
        <is>
          <t>Machine Learning Techniques to Uncover Sociodemographic Risk Factors of Autism Spectrum Disorder (ASD) Among Children and Adolescents in Bangladesh</t>
        </is>
      </c>
      <c r="C19" s="149" t="inlineStr">
        <is>
          <t>10.1155/ACIS/6410913</t>
        </is>
      </c>
      <c r="D19" s="149" t="inlineStr">
        <is>
          <t>Open-access Wiley full article reviewed</t>
        </is>
      </c>
      <c r="E19" s="150" t="inlineStr">
        <is>
          <t>Cerrado: contenido suficiente revisado</t>
        </is>
      </c>
      <c r="F19" s="150" t="inlineStr">
        <is>
          <t>Include</t>
        </is>
      </c>
      <c r="G19" s="149" t="inlineStr">
        <is>
          <t>Structured sociodemographic / parental / perinatal risk-factor data</t>
        </is>
      </c>
      <c r="H19" s="149" t="inlineStr">
        <is>
          <t>Machine Learning</t>
        </is>
      </c>
      <c r="I19" s="149" t="inlineStr">
        <is>
          <t>Decision tree with F-classify feature selection (best of 8 classifiers)</t>
        </is>
      </c>
      <c r="J19" s="149" t="inlineStr">
        <is>
          <t>Prescreening</t>
        </is>
      </c>
      <c r="K19" s="149" t="inlineStr">
        <is>
          <t>Research only</t>
        </is>
      </c>
      <c r="L19" s="149" t="n">
        <v>0</v>
      </c>
      <c r="M19" s="149" t="n">
        <v>1</v>
      </c>
      <c r="N19" s="149" t="n">
        <v>0</v>
      </c>
      <c r="O19" s="149" t="n">
        <v>0</v>
      </c>
      <c r="P19" s="149" t="n">
        <v>0</v>
      </c>
      <c r="Q19" s="149" t="n">
        <v>1</v>
      </c>
      <c r="R19" s="149" t="n">
        <v>0</v>
      </c>
      <c r="S19" s="149" t="inlineStr">
        <is>
          <t>https://onlinelibrary.wiley.com/doi/10.1155/acis/6410913</t>
        </is>
      </c>
      <c r="T19" s="149" t="inlineStr">
        <is>
          <t>Analyzes a Bangladesh dataset collected across multiple geographic locations; compares eight classifiers after feature selection, with decision tree reported as best, and identifies interpretable sociodemographic/perinatal predictors.</t>
        </is>
      </c>
      <c r="U19" s="149" t="inlineStr">
        <is>
          <t>The reported test/CV is internal and geographic sources are pooled rather than site-held-out; regional sampling limits generalizability.</t>
        </is>
      </c>
      <c r="V19" s="150" t="inlineStr">
        <is>
          <t>Verificacion independiente del revisor humano antes del cierre final</t>
        </is>
      </c>
      <c r="W19" s="150" t="inlineStr">
        <is>
          <t>Media</t>
        </is>
      </c>
      <c r="X19" s="149" t="inlineStr">
        <is>
          <t>No sustituye la segunda revision humana definida en el protocolo.</t>
        </is>
      </c>
    </row>
    <row r="20" ht="78" customHeight="1">
      <c r="A20" s="150" t="n">
        <v>277</v>
      </c>
      <c r="B20" s="149" t="inlineStr">
        <is>
          <t>A comprehensive causal and machine learning framework for autism spectrum disorder risk prediction and high-risk subgroup identification from children with chronic health and genetic disorders in the United States</t>
        </is>
      </c>
      <c r="C20" s="149" t="inlineStr">
        <is>
          <t>10.1016/j.reia.2026.202826</t>
        </is>
      </c>
      <c r="D20" s="149" t="inlineStr">
        <is>
          <t>ScienceDirect detailed research abstract and methods summary sufficient for scoped coding</t>
        </is>
      </c>
      <c r="E20" s="150" t="inlineStr">
        <is>
          <t>Cerrado: contenido suficiente revisado</t>
        </is>
      </c>
      <c r="F20" s="150" t="inlineStr">
        <is>
          <t>Include</t>
        </is>
      </c>
      <c r="G20" s="149" t="inlineStr">
        <is>
          <t>Structured national child-health survey / chronic and genetic conditions</t>
        </is>
      </c>
      <c r="H20" s="149" t="inlineStr">
        <is>
          <t>Machine Learning</t>
        </is>
      </c>
      <c r="I20" s="149" t="inlineStr">
        <is>
          <t>Multiple ML classifiers + propensity-score matching; best learner not specified in accessible text</t>
        </is>
      </c>
      <c r="J20" s="149" t="inlineStr">
        <is>
          <t>Prescreening</t>
        </is>
      </c>
      <c r="K20" s="149" t="inlineStr">
        <is>
          <t>Research only</t>
        </is>
      </c>
      <c r="L20" s="149" t="n">
        <v>0</v>
      </c>
      <c r="M20" s="149" t="n">
        <v>0</v>
      </c>
      <c r="N20" s="149" t="n">
        <v>0</v>
      </c>
      <c r="O20" s="149" t="n">
        <v>0</v>
      </c>
      <c r="P20" s="149" t="n">
        <v>0</v>
      </c>
      <c r="Q20" s="149" t="n">
        <v>1</v>
      </c>
      <c r="R20" s="149" t="n">
        <v>0</v>
      </c>
      <c r="S20" s="149" t="inlineStr">
        <is>
          <t>https://www.sciencedirect.com/science/article/pii/S3050656526000404</t>
        </is>
      </c>
      <c r="T20" s="149" t="inlineStr">
        <is>
          <t>Uses 2022-2023 National Survey of Children's Health data, propensity-score methods and machine learning to identify predictor patterns and high-risk subgroups associated with ASD.</t>
        </is>
      </c>
      <c r="U20" s="149" t="inlineStr">
        <is>
          <t>Survey-based association/prediction is not external validation or prospective evaluation; predictor/subgroup interpretation is coded as partial explainability rather than strict XAI.</t>
        </is>
      </c>
      <c r="V20" s="150" t="inlineStr">
        <is>
          <t>Verificacion independiente del revisor humano antes del cierre final</t>
        </is>
      </c>
      <c r="W20" s="150" t="inlineStr">
        <is>
          <t>Media</t>
        </is>
      </c>
      <c r="X20" s="149" t="inlineStr">
        <is>
          <t>No sustituye la segunda revision humana definida en el protocolo.</t>
        </is>
      </c>
    </row>
    <row r="21" ht="78" customHeight="1">
      <c r="A21" s="148" t="n">
        <v>279</v>
      </c>
      <c r="B21" s="149" t="inlineStr">
        <is>
          <t>Composite AI for Predictive Analysis of Autism Spectrum Disorder Using Facial Features</t>
        </is>
      </c>
      <c r="C21" s="149" t="inlineStr">
        <is>
          <t>10.1002/9781394393060.CH12</t>
        </is>
      </c>
      <c r="D21" s="149" t="inlineStr">
        <is>
          <t>Publisher/book metadata and chapter table of contents sufficient for publication-type adjudication</t>
        </is>
      </c>
      <c r="E21" s="148" t="inlineStr">
        <is>
          <t>Cerrado: contenido suficiente revisado</t>
        </is>
      </c>
      <c r="F21" s="148" t="inlineStr">
        <is>
          <t>Exclude</t>
        </is>
      </c>
      <c r="G21" s="149" t="n"/>
      <c r="H21" s="149" t="n"/>
      <c r="I21" s="149" t="n"/>
      <c r="J21" s="149" t="n"/>
      <c r="K21" s="149" t="n"/>
      <c r="L21" s="149" t="n"/>
      <c r="M21" s="149" t="n"/>
      <c r="N21" s="149" t="n"/>
      <c r="O21" s="149" t="n"/>
      <c r="P21" s="149" t="n"/>
      <c r="Q21" s="149" t="n"/>
      <c r="R21" s="149" t="n"/>
      <c r="S21" s="149" t="inlineStr">
        <is>
          <t>https://scrivenerpublishing.com/cart/title.php?id=1248</t>
        </is>
      </c>
      <c r="T21" s="149" t="inlineStr">
        <is>
          <t>Publisher metadata identifies the item as Chapter 12, Composite AI for Predictive Analysis of Autism Spectrum Disorder Using Facial Features, in the edited book Composite Artificial Intelligence.</t>
        </is>
      </c>
      <c r="U21" s="149" t="inlineStr">
        <is>
          <t>Publication-type exclusion under the stated protocol. The chapter appears to contain methods and experiments, but the protocol excludes book chapters regardless of empirical content.</t>
        </is>
      </c>
      <c r="V21" s="148" t="inlineStr">
        <is>
          <t>Verificacion independiente del revisor humano antes del cierre final</t>
        </is>
      </c>
      <c r="W21" s="148" t="inlineStr">
        <is>
          <t>Media</t>
        </is>
      </c>
      <c r="X21" s="149" t="inlineStr">
        <is>
          <t>No sustituye la segunda revision humana definida en el protocolo.</t>
        </is>
      </c>
    </row>
    <row r="22" ht="78" customHeight="1">
      <c r="A22" s="148" t="n">
        <v>280</v>
      </c>
      <c r="B22" s="149" t="inlineStr">
        <is>
          <t>Sleep pattern consistency and autism spectrum disorder in U.S. children: Associations and identification of high-risk subgroups</t>
        </is>
      </c>
      <c r="C22" s="149" t="inlineStr">
        <is>
          <t>10.1016/j.ridd.2025.105201</t>
        </is>
      </c>
      <c r="D22" s="149" t="inlineStr">
        <is>
          <t>PubMed/ScienceDirect detailed research abstract with cohort, predictors and performance analysis</t>
        </is>
      </c>
      <c r="E22" s="148" t="inlineStr">
        <is>
          <t>Cerrado: contenido suficiente revisado</t>
        </is>
      </c>
      <c r="F22" s="148" t="inlineStr">
        <is>
          <t>Include</t>
        </is>
      </c>
      <c r="G22" s="149" t="inlineStr">
        <is>
          <t>Structured national survey (sleep patterns, demographics/comorbidities)</t>
        </is>
      </c>
      <c r="H22" s="149" t="inlineStr">
        <is>
          <t>Machine Learning</t>
        </is>
      </c>
      <c r="I22" s="149" t="inlineStr">
        <is>
          <t>Multivariable logistic regression + machine-learning risk-profile modeling</t>
        </is>
      </c>
      <c r="J22" s="149" t="inlineStr">
        <is>
          <t>Prescreening</t>
        </is>
      </c>
      <c r="K22" s="149" t="inlineStr">
        <is>
          <t>Research only</t>
        </is>
      </c>
      <c r="L22" s="149" t="n">
        <v>0</v>
      </c>
      <c r="M22" s="149" t="n">
        <v>0</v>
      </c>
      <c r="N22" s="149" t="n">
        <v>0</v>
      </c>
      <c r="O22" s="149" t="n">
        <v>0</v>
      </c>
      <c r="P22" s="149" t="n">
        <v>0</v>
      </c>
      <c r="Q22" s="149" t="n">
        <v>1</v>
      </c>
      <c r="R22" s="149" t="n">
        <v>0</v>
      </c>
      <c r="S22" s="149" t="inlineStr">
        <is>
          <t>https://pubmed.ncbi.nlm.nih.gov/41475317/</t>
        </is>
      </c>
      <c r="T22" s="149" t="inlineStr">
        <is>
          <t>Analyzes 63,866 children from the 2022-2023 NSCH using sleep routines, demographics and comorbidities with regression/ML to identify ASD-associated risk profiles and high-risk subgroups.</t>
        </is>
      </c>
      <c r="U22" s="149" t="inlineStr">
        <is>
          <t>Cross-sectional survey prediction does not establish prospective or external validation; interpretable risk profiles are coded as partial rather than strict XAI.</t>
        </is>
      </c>
      <c r="V22" s="148" t="inlineStr">
        <is>
          <t>Verificacion independiente del revisor humano antes del cierre final</t>
        </is>
      </c>
      <c r="W22" s="148" t="inlineStr">
        <is>
          <t>Media</t>
        </is>
      </c>
      <c r="X22" s="149" t="inlineStr">
        <is>
          <t>No sustituye la segunda revision humana definida en el protocolo.</t>
        </is>
      </c>
    </row>
    <row r="23" ht="78" customHeight="1">
      <c r="A23" s="148" t="n">
        <v>286</v>
      </c>
      <c r="B23" s="149" t="inlineStr">
        <is>
          <t>Identification of Potential Biomarkers in ASD Integrating RNA Seq Data and Machine Learning Approaches</t>
        </is>
      </c>
      <c r="C23" s="149" t="inlineStr">
        <is>
          <t>10.3233/SHTI260609</t>
        </is>
      </c>
      <c r="D23" s="149" t="inlineStr">
        <is>
          <t>PubMed detailed research abstract with omics dataset, ML models and validation approach</t>
        </is>
      </c>
      <c r="E23" s="148" t="inlineStr">
        <is>
          <t>Cerrado: contenido suficiente revisado</t>
        </is>
      </c>
      <c r="F23" s="148" t="inlineStr">
        <is>
          <t>Include</t>
        </is>
      </c>
      <c r="G23" s="149" t="inlineStr">
        <is>
          <t>Biological/omics (RNA-seq gene expression)</t>
        </is>
      </c>
      <c r="H23" s="149" t="inlineStr">
        <is>
          <t>Machine Learning</t>
        </is>
      </c>
      <c r="I23" s="149" t="inlineStr">
        <is>
          <t>XGBoost + random forest</t>
        </is>
      </c>
      <c r="J23" s="149" t="inlineStr">
        <is>
          <t>Screening</t>
        </is>
      </c>
      <c r="K23" s="149" t="inlineStr">
        <is>
          <t>Research only</t>
        </is>
      </c>
      <c r="L23" s="149" t="n">
        <v>0</v>
      </c>
      <c r="M23" s="149" t="n">
        <v>0</v>
      </c>
      <c r="N23" s="149" t="n">
        <v>0</v>
      </c>
      <c r="O23" s="149" t="n">
        <v>0</v>
      </c>
      <c r="P23" s="149" t="n">
        <v>0</v>
      </c>
      <c r="Q23" s="149" t="n">
        <v>1</v>
      </c>
      <c r="R23" s="149" t="n">
        <v>0</v>
      </c>
      <c r="S23" s="149" t="inlineStr">
        <is>
          <t>https://pubmed.ncbi.nlm.nih.gov/42175278/</t>
        </is>
      </c>
      <c r="T23" s="149" t="inlineStr">
        <is>
          <t>Uses RNA-seq gene-expression data from NCBI GEO, compares RF and XGBoost with fivefold CV, and ranks a compact set of candidate transcriptomic biomarkers.</t>
        </is>
      </c>
      <c r="U23" s="149" t="inlineStr">
        <is>
          <t>Small dataset and internal CV only; ranked biomarkers are treated as partial interpretability, not strict XAI or external validation.</t>
        </is>
      </c>
      <c r="V23" s="148" t="inlineStr">
        <is>
          <t>Verificacion independiente del revisor humano antes del cierre final</t>
        </is>
      </c>
      <c r="W23" s="148" t="inlineStr">
        <is>
          <t>Media</t>
        </is>
      </c>
      <c r="X23" s="149" t="inlineStr">
        <is>
          <t>No sustituye la segunda revision humana definida en el protocolo.</t>
        </is>
      </c>
    </row>
    <row r="24" ht="78" customHeight="1">
      <c r="A24" s="150" t="n">
        <v>287</v>
      </c>
      <c r="B24" s="149" t="inlineStr">
        <is>
          <t>REM Sleep Abnormalities in Children With Autism Spectrum Disorder</t>
        </is>
      </c>
      <c r="C24" s="149" t="inlineStr">
        <is>
          <t>10.1002/AUR.70222</t>
        </is>
      </c>
      <c r="D24" s="149" t="inlineStr">
        <is>
          <t>Wiley full article and PubMed record reviewed</t>
        </is>
      </c>
      <c r="E24" s="150" t="inlineStr">
        <is>
          <t>Cerrado: contenido suficiente revisado</t>
        </is>
      </c>
      <c r="F24" s="150" t="inlineStr">
        <is>
          <t>Include</t>
        </is>
      </c>
      <c r="G24" s="149" t="inlineStr">
        <is>
          <t>Physiological signals (polysomnography / REM-sleep features)</t>
        </is>
      </c>
      <c r="H24" s="149" t="inlineStr">
        <is>
          <t>Machine Learning</t>
        </is>
      </c>
      <c r="I24" s="149" t="inlineStr">
        <is>
          <t>XGBoost + SHAP</t>
        </is>
      </c>
      <c r="J24" s="149" t="inlineStr">
        <is>
          <t>Diagnosis</t>
        </is>
      </c>
      <c r="K24" s="149" t="inlineStr">
        <is>
          <t>Research only</t>
        </is>
      </c>
      <c r="L24" s="149" t="n">
        <v>0</v>
      </c>
      <c r="M24" s="149" t="n">
        <v>0</v>
      </c>
      <c r="N24" s="149" t="n">
        <v>0</v>
      </c>
      <c r="O24" s="149" t="n">
        <v>0</v>
      </c>
      <c r="P24" s="149" t="n">
        <v>1</v>
      </c>
      <c r="Q24" s="149" t="n">
        <v>0</v>
      </c>
      <c r="R24" s="149" t="n">
        <v>0</v>
      </c>
      <c r="S24" s="149" t="inlineStr">
        <is>
          <t>https://onlinelibrary.wiley.com/doi/full/10.1002/aur.70222</t>
        </is>
      </c>
      <c r="T24" s="149" t="inlineStr">
        <is>
          <t>Matched ASD and non-ASD participants from the NCH Sleep Databank, compared ML models on REM-sleep features, and used SHAP to identify discriminative predictors.</t>
        </is>
      </c>
      <c r="U24" s="149" t="inlineStr">
        <is>
          <t>Single databank analysis without independent external or prospective validation; SHAP supports strict XAI coding.</t>
        </is>
      </c>
      <c r="V24" s="150" t="inlineStr">
        <is>
          <t>Verificacion independiente del revisor humano antes del cierre final</t>
        </is>
      </c>
      <c r="W24" s="150" t="inlineStr">
        <is>
          <t>Media</t>
        </is>
      </c>
      <c r="X24" s="149" t="inlineStr">
        <is>
          <t>No sustituye la segunda revision humana definida en el protocolo.</t>
        </is>
      </c>
    </row>
    <row r="25" ht="78" customHeight="1">
      <c r="A25" s="150" t="n">
        <v>289</v>
      </c>
      <c r="B25" s="149" t="inlineStr">
        <is>
          <t>Diagnosis of autism disorder from rs-fMRI brain images through hierarchical YOLO and mechanism of attention (HYMA)</t>
        </is>
      </c>
      <c r="C25" s="149" t="inlineStr">
        <is>
          <t>10.1016/j.asoc.2026.114655</t>
        </is>
      </c>
      <c r="D25" s="149" t="inlineStr">
        <is>
          <t>ScienceDirect full article sections with explicit cross-site evaluation and attention-map interpretation</t>
        </is>
      </c>
      <c r="E25" s="150" t="inlineStr">
        <is>
          <t>Cerrado: contenido suficiente revisado</t>
        </is>
      </c>
      <c r="F25" s="150" t="inlineStr">
        <is>
          <t>Include</t>
        </is>
      </c>
      <c r="G25" s="149" t="inlineStr">
        <is>
          <t>Neuroimaging (rs-fMRI; ABIDE I/II)</t>
        </is>
      </c>
      <c r="H25" s="149" t="inlineStr">
        <is>
          <t>Hybrid</t>
        </is>
      </c>
      <c r="I25" s="149" t="inlineStr">
        <is>
          <t>HYMA: hierarchical YOLO + BAM attention + Mixture-of-Experts + ensemble decision fusion</t>
        </is>
      </c>
      <c r="J25" s="149" t="inlineStr">
        <is>
          <t>Diagnosis</t>
        </is>
      </c>
      <c r="K25" s="149" t="inlineStr">
        <is>
          <t>Research only</t>
        </is>
      </c>
      <c r="L25" s="149" t="n">
        <v>0</v>
      </c>
      <c r="M25" s="149" t="n">
        <v>1</v>
      </c>
      <c r="N25" s="149" t="n">
        <v>1</v>
      </c>
      <c r="O25" s="149" t="n">
        <v>0</v>
      </c>
      <c r="P25" s="149" t="n">
        <v>1</v>
      </c>
      <c r="Q25" s="149" t="n">
        <v>0</v>
      </c>
      <c r="R25" s="149" t="n">
        <v>0</v>
      </c>
      <c r="S25" s="149" t="inlineStr">
        <is>
          <t>https://www.sciencedirect.com/science/article/pii/S1568494626001031</t>
        </is>
      </c>
      <c r="T25" s="149" t="inlineStr">
        <is>
          <t>HYMA combines axis-specific YOLO experts, attention and expert fusion; the publisher explicitly reports subject-wise and cross-site evaluations on ABIDE I/II and interprets attention maps over clinically relevant brain regions.</t>
        </is>
      </c>
      <c r="U25" s="149" t="inlineStr">
        <is>
          <t>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V25" s="150" t="inlineStr">
        <is>
          <t>Verificacion independiente del revisor humano antes del cierre final</t>
        </is>
      </c>
      <c r="W25" s="150" t="inlineStr">
        <is>
          <t>Alta</t>
        </is>
      </c>
      <c r="X25" s="149" t="inlineStr">
        <is>
          <t>No sustituye la segunda revision humana definida en el protocolo.</t>
        </is>
      </c>
    </row>
    <row r="26" ht="78" customHeight="1">
      <c r="A26" s="148" t="n">
        <v>295</v>
      </c>
      <c r="B26" s="149" t="inlineStr">
        <is>
          <t>Comparing Machine Learning Models for Pupillary Light Reflex–Based Autism Spectrum Disorder Classification</t>
        </is>
      </c>
      <c r="C26" s="149" t="inlineStr">
        <is>
          <t>10.1155/ACIS/1906938</t>
        </is>
      </c>
      <c r="D26" s="149" t="inlineStr">
        <is>
          <t>Open-access Wiley full article reviewed</t>
        </is>
      </c>
      <c r="E26" s="148" t="inlineStr">
        <is>
          <t>Cerrado: contenido suficiente revisado</t>
        </is>
      </c>
      <c r="F26" s="148" t="inlineStr">
        <is>
          <t>Include</t>
        </is>
      </c>
      <c r="G26" s="149" t="inlineStr">
        <is>
          <t>Pupillary light reflex / eye-tracking physiological data</t>
        </is>
      </c>
      <c r="H26" s="149" t="inlineStr">
        <is>
          <t>Deep Learning</t>
        </is>
      </c>
      <c r="I26" s="149" t="inlineStr">
        <is>
          <t>Deep neural network (best) vs NB/LR/DT/LDA</t>
        </is>
      </c>
      <c r="J26" s="149" t="inlineStr">
        <is>
          <t>Screening</t>
        </is>
      </c>
      <c r="K26" s="149" t="inlineStr">
        <is>
          <t>Proposed only</t>
        </is>
      </c>
      <c r="L26" s="149" t="n">
        <v>0</v>
      </c>
      <c r="M26" s="149" t="n">
        <v>0</v>
      </c>
      <c r="N26" s="149" t="n">
        <v>0</v>
      </c>
      <c r="O26" s="149" t="n">
        <v>0</v>
      </c>
      <c r="P26" s="149" t="n">
        <v>0</v>
      </c>
      <c r="Q26" s="149" t="n">
        <v>0</v>
      </c>
      <c r="R26" s="149" t="n">
        <v>0</v>
      </c>
      <c r="S26" s="149" t="inlineStr">
        <is>
          <t>https://onlinelibrary.wiley.com/doi/10.1155/acis/1906938</t>
        </is>
      </c>
      <c r="T26" s="149" t="inlineStr">
        <is>
          <t>Compares conventional classifiers and a DNN on pupillary-light-reflex features from ASD and typically developing children; the DNN gives the strongest test performance.</t>
        </is>
      </c>
      <c r="U26" s="149" t="inlineStr">
        <is>
          <t>Small sample and no independent external/prospective validation or explicit explainability analysis.</t>
        </is>
      </c>
      <c r="V26" s="148" t="inlineStr">
        <is>
          <t>Verificacion independiente del revisor humano antes del cierre final</t>
        </is>
      </c>
      <c r="W26" s="148" t="inlineStr">
        <is>
          <t>Media</t>
        </is>
      </c>
      <c r="X26" s="149" t="inlineStr">
        <is>
          <t>No sustituye la segunda revision humana definida en el protocolo.</t>
        </is>
      </c>
    </row>
    <row r="27" ht="78" customHeight="1">
      <c r="A27" s="148" t="n">
        <v>296</v>
      </c>
      <c r="B27" s="149" t="inlineStr">
        <is>
          <t>Deep learning for diagnosing autism spectrum disorder using EEG with upright and inverted face processing tasks</t>
        </is>
      </c>
      <c r="C27" s="149" t="inlineStr">
        <is>
          <t>10.1016/j.bspc.2026.109655</t>
        </is>
      </c>
      <c r="D27" s="149" t="inlineStr">
        <is>
          <t>ScienceDirect detailed research abstract with participant EEG protocol and model family</t>
        </is>
      </c>
      <c r="E27" s="148" t="inlineStr">
        <is>
          <t>Cerrado: contenido suficiente revisado</t>
        </is>
      </c>
      <c r="F27" s="148" t="inlineStr">
        <is>
          <t>Include</t>
        </is>
      </c>
      <c r="G27" s="149" t="inlineStr">
        <is>
          <t>Physiological signals (task-based EEG during face processing)</t>
        </is>
      </c>
      <c r="H27" s="149" t="inlineStr">
        <is>
          <t>Deep Learning</t>
        </is>
      </c>
      <c r="I27" s="149" t="inlineStr">
        <is>
          <t>Lightweight 1D-CNN variants (including InceptionNet/ResNet-style models)</t>
        </is>
      </c>
      <c r="J27" s="149" t="inlineStr">
        <is>
          <t>Diagnosis</t>
        </is>
      </c>
      <c r="K27" s="149" t="inlineStr">
        <is>
          <t>Research only</t>
        </is>
      </c>
      <c r="L27" s="149" t="n">
        <v>0</v>
      </c>
      <c r="M27" s="149" t="n">
        <v>0</v>
      </c>
      <c r="N27" s="149" t="n">
        <v>0</v>
      </c>
      <c r="O27" s="149" t="n">
        <v>0</v>
      </c>
      <c r="P27" s="149" t="n">
        <v>0</v>
      </c>
      <c r="Q27" s="149" t="n">
        <v>0</v>
      </c>
      <c r="R27" s="149" t="n">
        <v>0</v>
      </c>
      <c r="S27" s="149" t="inlineStr">
        <is>
          <t>https://www.sciencedirect.com/science/article/abs/pii/S1746809426002090</t>
        </is>
      </c>
      <c r="T27" s="149" t="inlineStr">
        <is>
          <t>Uses raw EEG recorded from ASD and TD children during upright/inverted face-processing tasks and evaluates lightweight one-dimensional CNN architectures for classification.</t>
        </is>
      </c>
      <c r="U27" s="149" t="inlineStr">
        <is>
          <t>Accessible material does not establish prospective enrollment, independent external validation, site-held-out robustness or formal XAI.</t>
        </is>
      </c>
      <c r="V27" s="148" t="inlineStr">
        <is>
          <t>Verificacion independiente del revisor humano antes del cierre final</t>
        </is>
      </c>
      <c r="W27" s="148" t="inlineStr">
        <is>
          <t>Media</t>
        </is>
      </c>
      <c r="X27" s="149" t="inlineStr">
        <is>
          <t>No sustituye la segunda revision humana definida en el protocolo.</t>
        </is>
      </c>
    </row>
    <row r="28" ht="78" customHeight="1">
      <c r="A28" s="148" t="n">
        <v>298</v>
      </c>
      <c r="B28" s="149" t="inlineStr">
        <is>
          <t>Effects of conversational AI-enhanced peer-mediated intervention by peers with intellectual disabilities on conversational skills in children with ASD</t>
        </is>
      </c>
      <c r="C28" s="149" t="inlineStr">
        <is>
          <t>10.1016/j.ridd.2026.105249</t>
        </is>
      </c>
      <c r="D28" s="149" t="inlineStr">
        <is>
          <t>PubMed/ScienceDirect research abstract and article snippets with intervention design and outcomes</t>
        </is>
      </c>
      <c r="E28" s="148" t="inlineStr">
        <is>
          <t>Cerrado: contenido suficiente revisado</t>
        </is>
      </c>
      <c r="F28" s="148" t="inlineStr">
        <is>
          <t>Include</t>
        </is>
      </c>
      <c r="G28" s="149" t="inlineStr">
        <is>
          <t>Conversational interaction / language-performance data</t>
        </is>
      </c>
      <c r="H28" s="149" t="inlineStr">
        <is>
          <t>Not specified</t>
        </is>
      </c>
      <c r="I28" s="149" t="inlineStr">
        <is>
          <t>Conversational AI virtual peer (underlying model not specified in accessible text)</t>
        </is>
      </c>
      <c r="J28" s="149" t="inlineStr">
        <is>
          <t>Monitoring/intervention</t>
        </is>
      </c>
      <c r="K28" s="149" t="inlineStr">
        <is>
          <t>Confirmed in intervention</t>
        </is>
      </c>
      <c r="L28" s="149" t="n">
        <v>0</v>
      </c>
      <c r="M28" s="149" t="n">
        <v>0</v>
      </c>
      <c r="N28" s="149" t="n">
        <v>0</v>
      </c>
      <c r="O28" s="149" t="n">
        <v>1</v>
      </c>
      <c r="P28" s="149" t="n">
        <v>0</v>
      </c>
      <c r="Q28" s="149" t="n">
        <v>0</v>
      </c>
      <c r="R28" s="149" t="n">
        <v>0</v>
      </c>
      <c r="S28" s="149" t="inlineStr">
        <is>
          <t>https://pubmed.ncbi.nlm.nih.gov/41671742/</t>
        </is>
      </c>
      <c r="T28" s="149" t="inlineStr">
        <is>
          <t>A multiple-probe/alternating-treatment intervention compares conversational-AI-enhanced peer mediation with peer-mediated instruction alone and reports gains in initiations, responses, lexical diversity and generalization.</t>
        </is>
      </c>
      <c r="U28" s="149" t="inlineStr">
        <is>
          <t>The underlying conversational model is not technically specified in the accessible material; the small single-case design limits generalizability despite real intervention deployment.</t>
        </is>
      </c>
      <c r="V28" s="148" t="inlineStr">
        <is>
          <t>Verificacion independiente del revisor humano antes del cierre final</t>
        </is>
      </c>
      <c r="W28" s="148" t="inlineStr">
        <is>
          <t>Media</t>
        </is>
      </c>
      <c r="X28" s="149" t="inlineStr">
        <is>
          <t>No sustituye la segunda revision humana definida en el protocolo.</t>
        </is>
      </c>
    </row>
    <row r="29" ht="78" customHeight="1">
      <c r="A29" s="150" t="n">
        <v>299</v>
      </c>
      <c r="B29" s="149" t="inlineStr">
        <is>
          <t>Decoding the Neural Basis of Sensory Phenotypes in Autism</t>
        </is>
      </c>
      <c r="C29" s="149" t="inlineStr">
        <is>
          <t>10.1016/j.bpsc.2025.12.013</t>
        </is>
      </c>
      <c r="D29" s="149" t="inlineStr">
        <is>
          <t>Publisher full article reviewed</t>
        </is>
      </c>
      <c r="E29" s="150" t="inlineStr">
        <is>
          <t>Cerrado: contenido suficiente revisado</t>
        </is>
      </c>
      <c r="F29" s="150" t="inlineStr">
        <is>
          <t>Include</t>
        </is>
      </c>
      <c r="G29" s="149" t="inlineStr">
        <is>
          <t>Neuroimaging (rs-fMRI functional connectivity) with Short Sensory Profile phenotype labels</t>
        </is>
      </c>
      <c r="H29" s="149" t="inlineStr">
        <is>
          <t>Machine Learning</t>
        </is>
      </c>
      <c r="I29" s="149" t="inlineStr">
        <is>
          <t>k-means sensory-phenotype clustering + linear SVC on graph-theoretical fMRI features</t>
        </is>
      </c>
      <c r="J29" s="149" t="inlineStr">
        <is>
          <t>Not specified</t>
        </is>
      </c>
      <c r="K29" s="149" t="inlineStr">
        <is>
          <t>Research only</t>
        </is>
      </c>
      <c r="L29" s="149" t="n">
        <v>0</v>
      </c>
      <c r="M29" s="149" t="n">
        <v>1</v>
      </c>
      <c r="N29" s="149" t="n">
        <v>0</v>
      </c>
      <c r="O29" s="149" t="n">
        <v>0</v>
      </c>
      <c r="P29" s="149" t="n">
        <v>0</v>
      </c>
      <c r="Q29" s="149" t="n">
        <v>1</v>
      </c>
      <c r="R29" s="149" t="n">
        <v>0</v>
      </c>
      <c r="S29" s="149" t="inlineStr">
        <is>
          <t>https://www.biologicalpsychiatryjournal.com/article/S2451-9022%2826%2900002-9/fulltext</t>
        </is>
      </c>
      <c r="T29" s="149" t="inlineStr">
        <is>
          <t>Uses POND Network data to derive sensory phenotypes from Short Sensory Profile scores and classify phenotype pairs using graph-theoretical rs-fMRI features and linear SVC.</t>
        </is>
      </c>
      <c r="U29" s="149" t="inlineStr">
        <is>
          <t>POND is multisite, but no site-held-out generalization analysis is reported. SSP is used to define labels rather than fused as a second model-input modality, so multisource integration is not counted.</t>
        </is>
      </c>
      <c r="V29" s="150" t="inlineStr">
        <is>
          <t>Verificacion independiente del revisor humano antes del cierre final</t>
        </is>
      </c>
      <c r="W29" s="150" t="inlineStr">
        <is>
          <t>Media</t>
        </is>
      </c>
      <c r="X29" s="149" t="inlineStr">
        <is>
          <t>No sustituye la segunda revision humana definida en el protocolo.</t>
        </is>
      </c>
    </row>
    <row r="30" ht="78" customHeight="1">
      <c r="A30" s="148" t="n">
        <v>306</v>
      </c>
      <c r="B30" s="149" t="inlineStr">
        <is>
          <t>Hybrid ensemble learning for Autism Spectrum Disorder screening using eye-tracking scanpath</t>
        </is>
      </c>
      <c r="C30" s="149" t="inlineStr">
        <is>
          <t>10.1016/j.array.2026.100753</t>
        </is>
      </c>
      <c r="D30" s="149" t="inlineStr">
        <is>
          <t>Open-access ScienceDirect full article reviewed</t>
        </is>
      </c>
      <c r="E30" s="148" t="inlineStr">
        <is>
          <t>Cerrado: contenido suficiente revisado</t>
        </is>
      </c>
      <c r="F30" s="148" t="inlineStr">
        <is>
          <t>Include</t>
        </is>
      </c>
      <c r="G30" s="149" t="inlineStr">
        <is>
          <t>Eye-tracking scanpaths</t>
        </is>
      </c>
      <c r="H30" s="149" t="inlineStr">
        <is>
          <t>Machine Learning</t>
        </is>
      </c>
      <c r="I30" s="149" t="inlineStr">
        <is>
          <t>Stacking ensemble (DT/RF/KNN/AdaBoost/gradient boosting)</t>
        </is>
      </c>
      <c r="J30" s="149" t="inlineStr">
        <is>
          <t>Screening</t>
        </is>
      </c>
      <c r="K30" s="149" t="inlineStr">
        <is>
          <t>Proposed only</t>
        </is>
      </c>
      <c r="L30" s="149" t="n">
        <v>0</v>
      </c>
      <c r="M30" s="149" t="n">
        <v>0</v>
      </c>
      <c r="N30" s="149" t="n">
        <v>0</v>
      </c>
      <c r="O30" s="149" t="n">
        <v>0</v>
      </c>
      <c r="P30" s="149" t="n">
        <v>0</v>
      </c>
      <c r="Q30" s="149" t="n">
        <v>1</v>
      </c>
      <c r="R30" s="149" t="n">
        <v>0</v>
      </c>
      <c r="S30" s="149" t="inlineStr">
        <is>
          <t>https://www.sciencedirect.com/science/article/pii/S2590005626000767</t>
        </is>
      </c>
      <c r="T30" s="149" t="inlineStr">
        <is>
          <t>Benchmarks bagging, boosting and stacking on eye-tracking scanpaths; stacking reaches about 0.96 accuracy and the article explicitly argues that raw scanpath representation improves interpretability.</t>
        </is>
      </c>
      <c r="U30" s="149" t="inlineStr">
        <is>
          <t>Very small benchmark sample and internal fivefold CV; the interpretability claim lacks a formal attribution method and is therefore coded only as partial XAI.</t>
        </is>
      </c>
      <c r="V30" s="148" t="inlineStr">
        <is>
          <t>Verificacion independiente del revisor humano antes del cierre final</t>
        </is>
      </c>
      <c r="W30" s="148" t="inlineStr">
        <is>
          <t>Media</t>
        </is>
      </c>
      <c r="X30" s="149" t="inlineStr">
        <is>
          <t>No sustituye la segunda revision humana definida en el protocolo.</t>
        </is>
      </c>
    </row>
    <row r="31" ht="78" customHeight="1">
      <c r="A31" s="148" t="n">
        <v>316</v>
      </c>
      <c r="B31" s="149" t="inlineStr">
        <is>
          <t>Identifying Immune-related Molecular Biomarkers in Autism Spectrum Disorder Using Data-independent Acquisition Proteomics and Machine Learning.</t>
        </is>
      </c>
      <c r="C31" s="149" t="inlineStr">
        <is>
          <t>10.3791/68949</t>
        </is>
      </c>
      <c r="D31" s="149" t="inlineStr">
        <is>
          <t>JoVE/PubMed research article with protocol, cohort, biomarkers and validation results</t>
        </is>
      </c>
      <c r="E31" s="148" t="inlineStr">
        <is>
          <t>Cerrado: contenido suficiente revisado</t>
        </is>
      </c>
      <c r="F31" s="148" t="inlineStr">
        <is>
          <t>Include</t>
        </is>
      </c>
      <c r="G31" s="149" t="inlineStr">
        <is>
          <t>Biological/omics (serum DIA proteomics)</t>
        </is>
      </c>
      <c r="H31" s="149" t="inlineStr">
        <is>
          <t>Machine Learning</t>
        </is>
      </c>
      <c r="I31" s="149" t="inlineStr">
        <is>
          <t>Logistic regression on an 8-protein biomarker panel</t>
        </is>
      </c>
      <c r="J31" s="149" t="inlineStr">
        <is>
          <t>Diagnosis</t>
        </is>
      </c>
      <c r="K31" s="149" t="inlineStr">
        <is>
          <t>Research only</t>
        </is>
      </c>
      <c r="L31" s="149" t="n">
        <v>0</v>
      </c>
      <c r="M31" s="149" t="n">
        <v>0</v>
      </c>
      <c r="N31" s="149" t="n">
        <v>0</v>
      </c>
      <c r="O31" s="149" t="n">
        <v>0</v>
      </c>
      <c r="P31" s="149" t="n">
        <v>0</v>
      </c>
      <c r="Q31" s="149" t="n">
        <v>1</v>
      </c>
      <c r="R31" s="149" t="n">
        <v>0</v>
      </c>
      <c r="S31" s="149" t="inlineStr">
        <is>
          <t>https://www.jove.com/t/68949/identifying-immune-related-molecular-biomarkers-autism-spectrum</t>
        </is>
      </c>
      <c r="T31" s="149" t="inlineStr">
        <is>
          <t>Serum proteomics in ASD and age-matched controls yielded an immune-related protein panel modeled with logistic regression; the biomarker panel is also checked using an orthogonal ELISA assay.</t>
        </is>
      </c>
      <c r="U31" s="149" t="inlineStr">
        <is>
          <t>Accessible material does not establish that ELISA validation used an independent cohort, so external validation is not counted. The compact biomarker panel supports partial interpretability.</t>
        </is>
      </c>
      <c r="V31" s="148" t="inlineStr">
        <is>
          <t>Verificacion independiente del revisor humano antes del cierre final</t>
        </is>
      </c>
      <c r="W31" s="148" t="inlineStr">
        <is>
          <t>Media</t>
        </is>
      </c>
      <c r="X31" s="149" t="inlineStr">
        <is>
          <t>No sustituye la segunda revision humana definida en el protocolo.</t>
        </is>
      </c>
    </row>
    <row r="32" ht="78" customHeight="1">
      <c r="A32" s="148" t="n">
        <v>319</v>
      </c>
      <c r="B32" s="149" t="inlineStr">
        <is>
          <t>Enhanced detection of autism spectrum disorder through neuroimaging data using stack classifier ensembled with modified VGG-19</t>
        </is>
      </c>
      <c r="C32" s="149" t="inlineStr">
        <is>
          <t>10.1177/02841851251333974</t>
        </is>
      </c>
      <c r="D32" s="149" t="inlineStr">
        <is>
          <t>SAGE/PubMed detailed research abstract with ABIDE I/II multimodal neuroimaging results</t>
        </is>
      </c>
      <c r="E32" s="148" t="inlineStr">
        <is>
          <t>Cerrado: contenido suficiente revisado</t>
        </is>
      </c>
      <c r="F32" s="148" t="inlineStr">
        <is>
          <t>Include</t>
        </is>
      </c>
      <c r="G32" s="149" t="inlineStr">
        <is>
          <t>Multimodal neuroimaging (structural + functional MRI; ABIDE I/II)</t>
        </is>
      </c>
      <c r="H32" s="149" t="inlineStr">
        <is>
          <t>Hybrid</t>
        </is>
      </c>
      <c r="I32" s="149" t="inlineStr">
        <is>
          <t>Stacking classifier ensemble with modified VGG-19 features</t>
        </is>
      </c>
      <c r="J32" s="149" t="inlineStr">
        <is>
          <t>Diagnosis</t>
        </is>
      </c>
      <c r="K32" s="149" t="inlineStr">
        <is>
          <t>Research only</t>
        </is>
      </c>
      <c r="L32" s="149" t="n">
        <v>0</v>
      </c>
      <c r="M32" s="149" t="n">
        <v>1</v>
      </c>
      <c r="N32" s="149" t="n">
        <v>0</v>
      </c>
      <c r="O32" s="149" t="n">
        <v>0</v>
      </c>
      <c r="P32" s="149" t="n">
        <v>0</v>
      </c>
      <c r="Q32" s="149" t="n">
        <v>0</v>
      </c>
      <c r="R32" s="149" t="n">
        <v>1</v>
      </c>
      <c r="S32" s="149" t="inlineStr">
        <is>
          <t>https://pubmed.ncbi.nlm.nih.gov/40232228/</t>
        </is>
      </c>
      <c r="T32" s="149" t="inlineStr">
        <is>
          <t>Combines structural and functional MRI from ABIDE I and II with conventional classifiers, stacking and modified VGG-19 features; performance is reported separately for both datasets.</t>
        </is>
      </c>
      <c r="U32" s="149" t="inlineStr">
        <is>
          <t>ABIDE is multisite and the model is multimodal, but the accessible description does not establish site-held-out robustness or a strict independent external-validation design.</t>
        </is>
      </c>
      <c r="V32" s="148" t="inlineStr">
        <is>
          <t>Verificacion independiente del revisor humano antes del cierre final</t>
        </is>
      </c>
      <c r="W32" s="148" t="inlineStr">
        <is>
          <t>Media</t>
        </is>
      </c>
      <c r="X32" s="149" t="inlineStr">
        <is>
          <t>No sustituye la segunda revision humana definida en el protocolo.</t>
        </is>
      </c>
    </row>
  </sheetData>
  <autoFilter ref="A7:X32"/>
  <mergeCells count="1">
    <mergeCell ref="A1:X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32"/>
  <sheetViews>
    <sheetView workbookViewId="0">
      <selection activeCell="A1" sqref="A1"/>
    </sheetView>
  </sheetViews>
  <sheetFormatPr baseColWidth="8" defaultRowHeight="15"/>
  <cols>
    <col width="10" customWidth="1" min="1" max="1"/>
    <col width="55" customWidth="1" min="2" max="2"/>
    <col width="28" customWidth="1" min="3" max="3"/>
    <col width="42" customWidth="1" min="4" max="4"/>
    <col width="27" customWidth="1" min="5" max="5"/>
    <col width="20" customWidth="1" min="6" max="6"/>
    <col width="34" customWidth="1" min="7" max="7"/>
    <col width="20" customWidth="1" min="8" max="8"/>
    <col width="40" customWidth="1" min="9" max="9"/>
    <col width="24" customWidth="1" min="10" max="10"/>
    <col width="24" customWidth="1" min="11" max="11"/>
    <col width="13" customWidth="1" min="12" max="12"/>
    <col width="13" customWidth="1" min="13" max="13"/>
    <col width="15" customWidth="1" min="14" max="14"/>
    <col width="15" customWidth="1" min="15" max="15"/>
    <col width="12" customWidth="1" min="16" max="16"/>
    <col width="12" customWidth="1" min="17" max="17"/>
    <col width="15" customWidth="1" min="18" max="18"/>
    <col width="55" customWidth="1" min="19" max="19"/>
    <col width="62" customWidth="1" min="20" max="20"/>
    <col width="70" customWidth="1" min="21" max="21"/>
    <col width="62" customWidth="1" min="22" max="22"/>
    <col width="18" customWidth="1" min="23" max="23"/>
    <col width="42" customWidth="1" min="24" max="24"/>
  </cols>
  <sheetData>
    <row r="1">
      <c r="A1" s="143" t="inlineStr">
        <is>
          <t>Lote 05 - siguientes 25 textos completos pendientes</t>
        </is>
      </c>
    </row>
    <row r="2">
      <c r="A2" s="144" t="inlineStr">
        <is>
          <t>Fecha de revision</t>
        </is>
      </c>
      <c r="B2" s="145" t="n">
        <v>46269</v>
      </c>
      <c r="D2" s="144" t="inlineStr">
        <is>
          <t>Pendientes globales antes</t>
        </is>
      </c>
      <c r="E2" s="146" t="n">
        <v>46</v>
      </c>
    </row>
    <row r="3">
      <c r="A3" s="144" t="inlineStr">
        <is>
          <t>Candidatos del lote</t>
        </is>
      </c>
      <c r="B3" s="146" t="n">
        <v>25</v>
      </c>
      <c r="D3" s="144" t="inlineStr">
        <is>
          <t>Pendientes globales despues</t>
        </is>
      </c>
      <c r="E3" s="146" t="n">
        <v>22</v>
      </c>
    </row>
    <row r="4">
      <c r="A4" s="144" t="inlineStr">
        <is>
          <t>Cerrados por IA (requieren verificacion independiente)</t>
        </is>
      </c>
      <c r="B4" s="146" t="n">
        <v>24</v>
      </c>
      <c r="D4" s="144" t="inlineStr">
        <is>
          <t>Corpus de trabajo antes</t>
        </is>
      </c>
      <c r="E4" s="146" t="n">
        <v>416</v>
      </c>
    </row>
    <row r="5">
      <c r="A5" s="144" t="inlineStr">
        <is>
          <t>Pendientes por acceso/texto insuficiente</t>
        </is>
      </c>
      <c r="B5" s="146" t="n">
        <v>1</v>
      </c>
      <c r="D5" s="144" t="inlineStr">
        <is>
          <t>Corpus de trabajo despues</t>
        </is>
      </c>
      <c r="E5" s="146" t="n">
        <v>435</v>
      </c>
    </row>
    <row r="7" ht="36" customHeight="1">
      <c r="A7" s="147" t="inlineStr">
        <is>
          <t>bib_index</t>
        </is>
      </c>
      <c r="B7" s="147" t="inlineStr">
        <is>
          <t>titulo</t>
        </is>
      </c>
      <c r="C7" s="147" t="inlineStr">
        <is>
          <t>DOI</t>
        </is>
      </c>
      <c r="D7" s="147" t="inlineStr">
        <is>
          <t>nivel_fuente</t>
        </is>
      </c>
      <c r="E7" s="147" t="inlineStr">
        <is>
          <t>estado_lote</t>
        </is>
      </c>
      <c r="F7" s="147" t="inlineStr">
        <is>
          <t>decision_full_text</t>
        </is>
      </c>
      <c r="G7" s="147" t="inlineStr">
        <is>
          <t>data_source_primary</t>
        </is>
      </c>
      <c r="H7" s="147" t="inlineStr">
        <is>
          <t>ai_type</t>
        </is>
      </c>
      <c r="I7" s="147" t="inlineStr">
        <is>
          <t>ai_algorithm_main</t>
        </is>
      </c>
      <c r="J7" s="147" t="inlineStr">
        <is>
          <t>stage_primary</t>
        </is>
      </c>
      <c r="K7" s="147" t="inlineStr">
        <is>
          <t>rq2_integration_status</t>
        </is>
      </c>
      <c r="L7" s="147" t="inlineStr">
        <is>
          <t>q3_external_validation</t>
        </is>
      </c>
      <c r="M7" s="147" t="inlineStr">
        <is>
          <t>q3_multisite_dataset</t>
        </is>
      </c>
      <c r="N7" s="147" t="inlineStr">
        <is>
          <t>q3_cross_site_robustness</t>
        </is>
      </c>
      <c r="O7" s="147" t="inlineStr">
        <is>
          <t>q3_prospective_evaluation</t>
        </is>
      </c>
      <c r="P7" s="147" t="inlineStr">
        <is>
          <t>q3_xai_strict</t>
        </is>
      </c>
      <c r="Q7" s="147" t="inlineStr">
        <is>
          <t>q3_xai_partial</t>
        </is>
      </c>
      <c r="R7" s="147" t="inlineStr">
        <is>
          <t>q3_multisource_data</t>
        </is>
      </c>
      <c r="S7" s="147" t="inlineStr">
        <is>
          <t>fuente_texto</t>
        </is>
      </c>
      <c r="T7" s="147" t="inlineStr">
        <is>
          <t>hallazgo_clave</t>
        </is>
      </c>
      <c r="U7" s="147" t="inlineStr">
        <is>
          <t>limitacion_metodologica</t>
        </is>
      </c>
      <c r="V7" s="147" t="inlineStr">
        <is>
          <t>accion_manual</t>
        </is>
      </c>
      <c r="W7" s="147" t="inlineStr">
        <is>
          <t>prioridad_manual</t>
        </is>
      </c>
      <c r="X7" s="147" t="inlineStr">
        <is>
          <t>nota_control</t>
        </is>
      </c>
    </row>
    <row r="8" ht="78" customHeight="1">
      <c r="A8" s="148" t="n">
        <v>323</v>
      </c>
      <c r="B8" s="149" t="inlineStr">
        <is>
          <t>Energy-Efficient EEG-Based Autism Spectrum Disorder Detection Using a Hyperbolic Attention Neural Network</t>
        </is>
      </c>
      <c r="C8" s="149" t="inlineStr">
        <is>
          <t>10.1002/dneu.70011</t>
        </is>
      </c>
      <c r="D8" s="149" t="inlineStr">
        <is>
          <t>Wiley/publisher research abstract with architecture, dataset and performance sufficient for scoped coding</t>
        </is>
      </c>
      <c r="E8" s="148" t="inlineStr">
        <is>
          <t>Cerrado: contenido suficiente revisado</t>
        </is>
      </c>
      <c r="F8" s="148" t="inlineStr">
        <is>
          <t>Include</t>
        </is>
      </c>
      <c r="G8" s="149" t="inlineStr">
        <is>
          <t>Physiological signals (EEG)</t>
        </is>
      </c>
      <c r="H8" s="149" t="inlineStr">
        <is>
          <t>Deep Learning</t>
        </is>
      </c>
      <c r="I8" s="149" t="inlineStr">
        <is>
          <t>HyperCrossNet + Parrot Optimization + Pied Kingfisher Optimization</t>
        </is>
      </c>
      <c r="J8" s="149" t="inlineStr">
        <is>
          <t>Diagnosis</t>
        </is>
      </c>
      <c r="K8" s="149" t="inlineStr">
        <is>
          <t>Proposed only</t>
        </is>
      </c>
      <c r="L8" s="149" t="n">
        <v>0</v>
      </c>
      <c r="M8" s="149" t="n">
        <v>0</v>
      </c>
      <c r="N8" s="149" t="n">
        <v>0</v>
      </c>
      <c r="O8" s="149" t="n">
        <v>0</v>
      </c>
      <c r="P8" s="149" t="n">
        <v>0</v>
      </c>
      <c r="Q8" s="149" t="n">
        <v>0</v>
      </c>
      <c r="R8" s="149" t="n">
        <v>0</v>
      </c>
      <c r="S8" s="149" t="inlineStr">
        <is>
          <t>https://onlinelibrary.wiley.com/doi/10.1002/dneu.70011</t>
        </is>
      </c>
      <c r="T8" s="149" t="inlineStr">
        <is>
          <t>EEG is denoised and transformed with DT-DWT, features are selected with Parrot Optimization, and HyperCrossNet with Pied Kingfisher Optimization is used for ASD classification; the abstract reports 99.92% accuracy.</t>
        </is>
      </c>
      <c r="U8" s="149" t="inlineStr">
        <is>
          <t>Public benchmark evaluation with extremely high performance; no independent external cohort, site-held-out analysis, prospective evaluation, or formal XAI was established in the accessible evidence.</t>
        </is>
      </c>
      <c r="V8" s="148" t="inlineStr">
        <is>
          <t>Verificacion independiente del revisor humano antes del cierre final</t>
        </is>
      </c>
      <c r="W8" s="148" t="inlineStr">
        <is>
          <t>Media</t>
        </is>
      </c>
      <c r="X8" s="149" t="inlineStr">
        <is>
          <t>No sustituye la segunda revision humana definida en el protocolo.</t>
        </is>
      </c>
    </row>
    <row r="9" ht="78" customHeight="1">
      <c r="A9" s="148" t="n">
        <v>326</v>
      </c>
      <c r="B9" s="149" t="inlineStr">
        <is>
          <t>Classification of Autism Spectrum Disorder Using Edge-Weight Enhanced Graph Attention Network With Multiple Features of Resting-State fNIRS Signals</t>
        </is>
      </c>
      <c r="C9" s="149" t="inlineStr">
        <is>
          <t>10.1002/jbio.202500138</t>
        </is>
      </c>
      <c r="D9" s="149" t="inlineStr">
        <is>
          <t>Wiley/PubMed detailed research abstract with cohort, features and EWE-GAT results sufficient for scoped coding</t>
        </is>
      </c>
      <c r="E9" s="148" t="inlineStr">
        <is>
          <t>Cerrado: contenido suficiente revisado</t>
        </is>
      </c>
      <c r="F9" s="148" t="inlineStr">
        <is>
          <t>Include</t>
        </is>
      </c>
      <c r="G9" s="149" t="inlineStr">
        <is>
          <t>Physiological signals (resting-state fNIRS)</t>
        </is>
      </c>
      <c r="H9" s="149" t="inlineStr">
        <is>
          <t>Deep Learning</t>
        </is>
      </c>
      <c r="I9" s="149" t="inlineStr">
        <is>
          <t>Edge-Weight Enhanced Graph Attention Network (EWE-GAT)</t>
        </is>
      </c>
      <c r="J9" s="149" t="inlineStr">
        <is>
          <t>Diagnosis</t>
        </is>
      </c>
      <c r="K9" s="149" t="inlineStr">
        <is>
          <t>Research only</t>
        </is>
      </c>
      <c r="L9" s="149" t="n">
        <v>0</v>
      </c>
      <c r="M9" s="149" t="n">
        <v>0</v>
      </c>
      <c r="N9" s="149" t="n">
        <v>0</v>
      </c>
      <c r="O9" s="149" t="n">
        <v>0</v>
      </c>
      <c r="P9" s="149" t="n">
        <v>0</v>
      </c>
      <c r="Q9" s="149" t="n">
        <v>0</v>
      </c>
      <c r="R9" s="149" t="n">
        <v>0</v>
      </c>
      <c r="S9" s="149" t="inlineStr">
        <is>
          <t>https://onlinelibrary.wiley.com/doi/10.1002/jbio.202500138</t>
        </is>
      </c>
      <c r="T9" s="149" t="inlineStr">
        <is>
          <t>Resting-state fNIRS from 22 TD and 25 ASD children was represented with HbO/Hb node and edge features and classified using EWE-GAT; reported accuracy was 97.92%.</t>
        </is>
      </c>
      <c r="U9" s="149" t="inlineStr">
        <is>
          <t>Very small single cohort; no independent external validation, prospective workflow evaluation, or explicit site-robustness analysis was established.</t>
        </is>
      </c>
      <c r="V9" s="148" t="inlineStr">
        <is>
          <t>Verificacion independiente del revisor humano antes del cierre final</t>
        </is>
      </c>
      <c r="W9" s="148" t="inlineStr">
        <is>
          <t>Media</t>
        </is>
      </c>
      <c r="X9" s="149" t="inlineStr">
        <is>
          <t>No sustituye la segunda revision humana definida en el protocolo.</t>
        </is>
      </c>
    </row>
    <row r="10" ht="78" customHeight="1">
      <c r="A10" s="148" t="n">
        <v>334</v>
      </c>
      <c r="B10" s="149" t="inlineStr">
        <is>
          <t>Constructing a Predictive Model for Children with Autism Spectrum Disorder Based on Whole-Brain MR Radiomics: A Machine Learning Study</t>
        </is>
      </c>
      <c r="C10" s="149" t="inlineStr">
        <is>
          <t>10.3174/ajnr.A8939</t>
        </is>
      </c>
      <c r="D10" s="149" t="inlineStr">
        <is>
          <t>PubMed/publisher structured abstract with training, internal test and independent external test details</t>
        </is>
      </c>
      <c r="E10" s="148" t="inlineStr">
        <is>
          <t>Cerrado: contenido suficiente revisado</t>
        </is>
      </c>
      <c r="F10" s="148" t="inlineStr">
        <is>
          <t>Include</t>
        </is>
      </c>
      <c r="G10" s="149" t="inlineStr">
        <is>
          <t>Multimodal (structural MRI radiomics + clinical VIQ)</t>
        </is>
      </c>
      <c r="H10" s="149" t="inlineStr">
        <is>
          <t>Machine Learning</t>
        </is>
      </c>
      <c r="I10" s="149" t="inlineStr">
        <is>
          <t>Decision tree joint model with whole-brain radiomics signature and VIQ</t>
        </is>
      </c>
      <c r="J10" s="149" t="inlineStr">
        <is>
          <t>Diagnosis</t>
        </is>
      </c>
      <c r="K10" s="149" t="inlineStr">
        <is>
          <t>Research only</t>
        </is>
      </c>
      <c r="L10" s="149" t="n">
        <v>1</v>
      </c>
      <c r="M10" s="149" t="n">
        <v>1</v>
      </c>
      <c r="N10" s="149" t="n">
        <v>0</v>
      </c>
      <c r="O10" s="149" t="n">
        <v>0</v>
      </c>
      <c r="P10" s="149" t="n">
        <v>0</v>
      </c>
      <c r="Q10" s="149" t="n">
        <v>1</v>
      </c>
      <c r="R10" s="149" t="n">
        <v>1</v>
      </c>
      <c r="S10" s="149" t="inlineStr">
        <is>
          <t>https://pubmed.ncbi.nlm.nih.gov/40721282/</t>
        </is>
      </c>
      <c r="T10" s="149" t="inlineStr">
        <is>
          <t>Whole-brain structural-MRI radiomics and VIQ were modeled in 223 ABIDE participants, with an independent external set of 87 participants from Georgetown and Miami; the decision-tree joint model achieved AUCs 0.87/0.84/0.83 in training/test/external sets.</t>
        </is>
      </c>
      <c r="U10" s="149" t="inlineStr">
        <is>
          <t>External validation is present, but the accessible report does not describe an explicit leave-site-out robustness design. The radiomics signature and VIQ provide feature-level interpretability rather than a formal post-hoc XAI method.</t>
        </is>
      </c>
      <c r="V10" s="148" t="inlineStr">
        <is>
          <t>Verificacion independiente del revisor humano antes del cierre final</t>
        </is>
      </c>
      <c r="W10" s="148" t="inlineStr">
        <is>
          <t>Media</t>
        </is>
      </c>
      <c r="X10" s="149" t="inlineStr">
        <is>
          <t>No sustituye la segunda revision humana definida en el protocolo.</t>
        </is>
      </c>
    </row>
    <row r="11" ht="78" customHeight="1">
      <c r="A11" s="148" t="n">
        <v>342</v>
      </c>
      <c r="B11" s="149" t="inlineStr">
        <is>
          <t>Auditory brainstem response abnormalities in autism spectrum disorder: A deep learning approach to characterize time-frequency signatures</t>
        </is>
      </c>
      <c r="C11" s="149" t="inlineStr">
        <is>
          <t>10.1016/j.heares.2026.109654</t>
        </is>
      </c>
      <c r="D11" s="149" t="inlineStr">
        <is>
          <t>ScienceDirect detailed research abstract with architecture, clinical ABR cohort, interpretability and results</t>
        </is>
      </c>
      <c r="E11" s="148" t="inlineStr">
        <is>
          <t>Cerrado: contenido suficiente revisado</t>
        </is>
      </c>
      <c r="F11" s="148" t="inlineStr">
        <is>
          <t>Include</t>
        </is>
      </c>
      <c r="G11" s="149" t="inlineStr">
        <is>
          <t>Physiological signals (auditory brainstem response, ABR)</t>
        </is>
      </c>
      <c r="H11" s="149" t="inlineStr">
        <is>
          <t>Hybrid</t>
        </is>
      </c>
      <c r="I11" s="149" t="inlineStr">
        <is>
          <t>TF-TBN: Transformer-enhanced 1D-CNN + Vision Transformer time-frequency fusion</t>
        </is>
      </c>
      <c r="J11" s="149" t="inlineStr">
        <is>
          <t>Screening</t>
        </is>
      </c>
      <c r="K11" s="149" t="inlineStr">
        <is>
          <t>Research only</t>
        </is>
      </c>
      <c r="L11" s="149" t="n">
        <v>0</v>
      </c>
      <c r="M11" s="149" t="n">
        <v>0</v>
      </c>
      <c r="N11" s="149" t="n">
        <v>0</v>
      </c>
      <c r="O11" s="149" t="n">
        <v>0</v>
      </c>
      <c r="P11" s="149" t="n">
        <v>1</v>
      </c>
      <c r="Q11" s="149" t="n">
        <v>0</v>
      </c>
      <c r="R11" s="149" t="n">
        <v>0</v>
      </c>
      <c r="S11" s="149" t="inlineStr">
        <is>
          <t>https://www.sciencedirect.com/science/article/pii/S0378595526001309</t>
        </is>
      </c>
      <c r="T11" s="149" t="inlineStr">
        <is>
          <t>A dual-branch TF-TBN combines raw ABR waveforms and CWT spectrograms from 1,209 recordings; reported accuracy was 96.62%, and interpretability analysis linked decisions to wave III/V and interpeak latency abnormalities.</t>
        </is>
      </c>
      <c r="U11" s="149" t="inlineStr">
        <is>
          <t>No independent external cohort, site-held-out evaluation, or prospective clinical deployment was identified in the accessible material.</t>
        </is>
      </c>
      <c r="V11" s="148" t="inlineStr">
        <is>
          <t>Verificacion independiente del revisor humano antes del cierre final</t>
        </is>
      </c>
      <c r="W11" s="148" t="inlineStr">
        <is>
          <t>Media</t>
        </is>
      </c>
      <c r="X11" s="149" t="inlineStr">
        <is>
          <t>No sustituye la segunda revision humana definida en el protocolo.</t>
        </is>
      </c>
    </row>
    <row r="12" ht="78" customHeight="1">
      <c r="A12" s="148" t="n">
        <v>343</v>
      </c>
      <c r="B12" s="149" t="inlineStr">
        <is>
          <t>An explainable machine unlearning algorithm framework for early detection of autism spectrum disorder and brain disabilities in newborns</t>
        </is>
      </c>
      <c r="C12" s="149" t="inlineStr">
        <is>
          <t>10.1016/j.aej.2026.04.002</t>
        </is>
      </c>
      <c r="D12" s="149" t="inlineStr">
        <is>
          <t>ScienceDirect open research record with benchmark datasets, CNN/machine-unlearning framework and XAI description</t>
        </is>
      </c>
      <c r="E12" s="148" t="inlineStr">
        <is>
          <t>Cerrado: contenido suficiente revisado</t>
        </is>
      </c>
      <c r="F12" s="148" t="inlineStr">
        <is>
          <t>Include</t>
        </is>
      </c>
      <c r="G12" s="149" t="inlineStr">
        <is>
          <t>Multimodal (screening instruments + MRI + EEG benchmarks)</t>
        </is>
      </c>
      <c r="H12" s="149" t="inlineStr">
        <is>
          <t>Deep Learning</t>
        </is>
      </c>
      <c r="I12" s="149" t="inlineStr">
        <is>
          <t>MUXAI-ASDBD (CNN + machine unlearning + partitioning XAI)</t>
        </is>
      </c>
      <c r="J12" s="149" t="inlineStr">
        <is>
          <t>Screening</t>
        </is>
      </c>
      <c r="K12" s="149" t="inlineStr">
        <is>
          <t>Proposed only</t>
        </is>
      </c>
      <c r="L12" s="149" t="n">
        <v>0</v>
      </c>
      <c r="M12" s="149" t="n">
        <v>0</v>
      </c>
      <c r="N12" s="149" t="n">
        <v>0</v>
      </c>
      <c r="O12" s="149" t="n">
        <v>0</v>
      </c>
      <c r="P12" s="149" t="n">
        <v>1</v>
      </c>
      <c r="Q12" s="149" t="n">
        <v>0</v>
      </c>
      <c r="R12" s="149" t="n">
        <v>1</v>
      </c>
      <c r="S12" s="149" t="inlineStr">
        <is>
          <t>https://www.sciencedirect.com/science/article/pii/S1110016826002115</t>
        </is>
      </c>
      <c r="T12" s="149" t="inlineStr">
        <is>
          <t>MUXAI-ASDBD combines CNN-based modeling, partition-oriented explainability and machine unlearning across screening, MRI and EEG benchmark datasets; the paper reports strong classification performance.</t>
        </is>
      </c>
      <c r="U12" s="149" t="inlineStr">
        <is>
          <t>Benchmark-based evaluation across heterogeneous tasks/datasets does not establish prospective clinical deployment or an independent external/site-held-out validation protocol.</t>
        </is>
      </c>
      <c r="V12" s="148" t="inlineStr">
        <is>
          <t>Verificacion independiente del revisor humano antes del cierre final</t>
        </is>
      </c>
      <c r="W12" s="148" t="inlineStr">
        <is>
          <t>Media</t>
        </is>
      </c>
      <c r="X12" s="149" t="inlineStr">
        <is>
          <t>No sustituye la segunda revision humana definida en el protocolo.</t>
        </is>
      </c>
    </row>
    <row r="13" ht="78" customHeight="1">
      <c r="A13" s="148" t="n">
        <v>347</v>
      </c>
      <c r="B13" s="149" t="inlineStr">
        <is>
          <t>Vision transformer and complex network analysis for autism spectrum disorder classification in T1 structural MRI</t>
        </is>
      </c>
      <c r="C13" s="149" t="inlineStr">
        <is>
          <t>10.1007/s11604-025-01832-3</t>
        </is>
      </c>
      <c r="D13" s="149" t="inlineStr">
        <is>
          <t>PubMed/Springer research abstract with ABIDE T1 MRI, federated model comparison and five-fold validation</t>
        </is>
      </c>
      <c r="E13" s="148" t="inlineStr">
        <is>
          <t>Cerrado: contenido suficiente revisado</t>
        </is>
      </c>
      <c r="F13" s="148" t="inlineStr">
        <is>
          <t>Include</t>
        </is>
      </c>
      <c r="G13" s="149" t="inlineStr">
        <is>
          <t>Neuroimaging (T1 structural MRI; ABIDE)</t>
        </is>
      </c>
      <c r="H13" s="149" t="inlineStr">
        <is>
          <t>Hybrid</t>
        </is>
      </c>
      <c r="I13" s="149" t="inlineStr">
        <is>
          <t>Federated CNA(KNN)-ViT(NN)</t>
        </is>
      </c>
      <c r="J13" s="149" t="inlineStr">
        <is>
          <t>Diagnosis</t>
        </is>
      </c>
      <c r="K13" s="149" t="inlineStr">
        <is>
          <t>Research only</t>
        </is>
      </c>
      <c r="L13" s="149" t="n">
        <v>0</v>
      </c>
      <c r="M13" s="149" t="n">
        <v>1</v>
      </c>
      <c r="N13" s="149" t="n">
        <v>0</v>
      </c>
      <c r="O13" s="149" t="n">
        <v>0</v>
      </c>
      <c r="P13" s="149" t="n">
        <v>0</v>
      </c>
      <c r="Q13" s="149" t="n">
        <v>0</v>
      </c>
      <c r="R13" s="149" t="n">
        <v>0</v>
      </c>
      <c r="S13" s="149" t="inlineStr">
        <is>
          <t>https://pubmed.ncbi.nlm.nih.gov/40663220/</t>
        </is>
      </c>
      <c r="T13" s="149" t="inlineStr">
        <is>
          <t>T1 structural MRI from ABIDE was analyzed using complex-network analysis and Vision Transformer features across multiple federated combinations; the CNA(KNN)-ViT(NN) configuration reported accuracy 0.951 and AUC 0.98.</t>
        </is>
      </c>
      <c r="U13" s="149" t="inlineStr">
        <is>
          <t>ABIDE is multisite, but the reported evaluation is internal five-fold validation rather than an explicit site-held-out or independent external robustness test.</t>
        </is>
      </c>
      <c r="V13" s="148" t="inlineStr">
        <is>
          <t>Verificacion independiente del revisor humano antes del cierre final</t>
        </is>
      </c>
      <c r="W13" s="148" t="inlineStr">
        <is>
          <t>Media</t>
        </is>
      </c>
      <c r="X13" s="149" t="inlineStr">
        <is>
          <t>No sustituye la segunda revision humana definida en el protocolo.</t>
        </is>
      </c>
    </row>
    <row r="14" ht="78" customHeight="1">
      <c r="A14" s="148" t="n">
        <v>349</v>
      </c>
      <c r="B14" s="149" t="inlineStr">
        <is>
          <t>Dominant cross-frequency analysis-based early diagnosis of Autism Spectrum Disorder in pediatrics using FRHIS and DSTCNN</t>
        </is>
      </c>
      <c r="C14" s="149" t="inlineStr">
        <is>
          <t>10.1016/j.pscychresns.2026.112270</t>
        </is>
      </c>
      <c r="D14" s="149" t="inlineStr">
        <is>
          <t>ScienceDirect detailed research abstract with pediatric EEG pipeline and performance</t>
        </is>
      </c>
      <c r="E14" s="148" t="inlineStr">
        <is>
          <t>Cerrado: contenido suficiente revisado</t>
        </is>
      </c>
      <c r="F14" s="148" t="inlineStr">
        <is>
          <t>Include</t>
        </is>
      </c>
      <c r="G14" s="149" t="inlineStr">
        <is>
          <t>Physiological signals (EEG)</t>
        </is>
      </c>
      <c r="H14" s="149" t="inlineStr">
        <is>
          <t>Hybrid</t>
        </is>
      </c>
      <c r="I14" s="149" t="inlineStr">
        <is>
          <t>FRHIS + CRBM feature selection + DSTCNN</t>
        </is>
      </c>
      <c r="J14" s="149" t="inlineStr">
        <is>
          <t>Diagnosis</t>
        </is>
      </c>
      <c r="K14" s="149" t="inlineStr">
        <is>
          <t>Research only</t>
        </is>
      </c>
      <c r="L14" s="149" t="n">
        <v>0</v>
      </c>
      <c r="M14" s="149" t="n">
        <v>0</v>
      </c>
      <c r="N14" s="149" t="n">
        <v>0</v>
      </c>
      <c r="O14" s="149" t="n">
        <v>0</v>
      </c>
      <c r="P14" s="149" t="n">
        <v>0</v>
      </c>
      <c r="Q14" s="149" t="n">
        <v>0</v>
      </c>
      <c r="R14" s="149" t="n">
        <v>0</v>
      </c>
      <c r="S14" s="149" t="inlineStr">
        <is>
          <t>https://www.sciencedirect.com/science/article/pii/S0925492726001356</t>
        </is>
      </c>
      <c r="T14" s="149" t="inlineStr">
        <is>
          <t>The study applies dominant cross-frequency EEG analysis, FRHIS/CRBM-based feature processing and a DSTCNN classifier for pediatric ASD; the abstract reports 99.03% accuracy.</t>
        </is>
      </c>
      <c r="U14" s="149" t="inlineStr">
        <is>
          <t>The very high reported performance is not accompanied by an independent external cohort, prospective evaluation, or explicit cross-site robustness analysis in the accessible source.</t>
        </is>
      </c>
      <c r="V14" s="148" t="inlineStr">
        <is>
          <t>Verificacion independiente del revisor humano antes del cierre final</t>
        </is>
      </c>
      <c r="W14" s="148" t="inlineStr">
        <is>
          <t>Media</t>
        </is>
      </c>
      <c r="X14" s="149" t="inlineStr">
        <is>
          <t>No sustituye la segunda revision humana definida en el protocolo.</t>
        </is>
      </c>
    </row>
    <row r="15" ht="78" customHeight="1">
      <c r="A15" s="148" t="n">
        <v>354</v>
      </c>
      <c r="B15" s="149" t="inlineStr">
        <is>
          <t>Contrastive diffusion adaptation network with rs-fMRI for domain adaptation classification of autism spectrum disorder</t>
        </is>
      </c>
      <c r="C15" s="149" t="inlineStr">
        <is>
          <t>10.1016/j.asoc.2026.115959</t>
        </is>
      </c>
      <c r="D15" s="149" t="inlineStr">
        <is>
          <t>ScienceDirect research record with cross-site/domain-adaptation design and brain-region interpretation</t>
        </is>
      </c>
      <c r="E15" s="148" t="inlineStr">
        <is>
          <t>Cerrado: contenido suficiente revisado</t>
        </is>
      </c>
      <c r="F15" s="148" t="inlineStr">
        <is>
          <t>Include</t>
        </is>
      </c>
      <c r="G15" s="149" t="inlineStr">
        <is>
          <t>Neuroimaging (rs-fMRI; ABIDE multisite)</t>
        </is>
      </c>
      <c r="H15" s="149" t="inlineStr">
        <is>
          <t>Hybrid</t>
        </is>
      </c>
      <c r="I15" s="149" t="inlineStr">
        <is>
          <t>CoNA-Net: Contrastive Variational Graph Transformer + GraphDDPMAugmentor + BrainNode-Attention GNN</t>
        </is>
      </c>
      <c r="J15" s="149" t="inlineStr">
        <is>
          <t>Diagnosis</t>
        </is>
      </c>
      <c r="K15" s="149" t="inlineStr">
        <is>
          <t>Research only</t>
        </is>
      </c>
      <c r="L15" s="149" t="n">
        <v>0</v>
      </c>
      <c r="M15" s="149" t="n">
        <v>1</v>
      </c>
      <c r="N15" s="149" t="n">
        <v>1</v>
      </c>
      <c r="O15" s="149" t="n">
        <v>0</v>
      </c>
      <c r="P15" s="149" t="n">
        <v>1</v>
      </c>
      <c r="Q15" s="149" t="n">
        <v>0</v>
      </c>
      <c r="R15" s="149" t="n">
        <v>0</v>
      </c>
      <c r="S15" s="149" t="inlineStr">
        <is>
          <t>https://www.sciencedirect.com/science/article/pii/S1568494626014079</t>
        </is>
      </c>
      <c r="T15" s="149" t="inlineStr">
        <is>
          <t>CoNA-Net combines contrastive graph representation learning, diffusion-based augmentation and brain-node attention to address domain shift across ABIDE sites and to identify influential brain regions.</t>
        </is>
      </c>
      <c r="U15" s="149" t="inlineStr">
        <is>
          <t>Cross-site/domain-adaptation testing supports robustness but is not equivalent to an independent prospective external clinical validation cohort.</t>
        </is>
      </c>
      <c r="V15" s="148" t="inlineStr">
        <is>
          <t>Verificacion independiente del revisor humano antes del cierre final</t>
        </is>
      </c>
      <c r="W15" s="148" t="inlineStr">
        <is>
          <t>Media</t>
        </is>
      </c>
      <c r="X15" s="149" t="inlineStr">
        <is>
          <t>No sustituye la segunda revision humana definida en el protocolo.</t>
        </is>
      </c>
    </row>
    <row r="16" ht="78" customHeight="1">
      <c r="A16" s="148" t="n">
        <v>355</v>
      </c>
      <c r="B16" s="149" t="inlineStr">
        <is>
          <t>Hybrid HOG–ResNet50V2 framework for early autism spectrum disorder detection from facial images</t>
        </is>
      </c>
      <c r="C16" s="149" t="inlineStr">
        <is>
          <t>10.1016/j.array.2026.100936</t>
        </is>
      </c>
      <c r="D16" s="149" t="inlineStr">
        <is>
          <t>ScienceDirect open research record with facial-image pipeline sufficient for scoped coding</t>
        </is>
      </c>
      <c r="E16" s="148" t="inlineStr">
        <is>
          <t>Cerrado: contenido suficiente revisado</t>
        </is>
      </c>
      <c r="F16" s="148" t="inlineStr">
        <is>
          <t>Include</t>
        </is>
      </c>
      <c r="G16" s="149" t="inlineStr">
        <is>
          <t>Facial images</t>
        </is>
      </c>
      <c r="H16" s="149" t="inlineStr">
        <is>
          <t>Hybrid</t>
        </is>
      </c>
      <c r="I16" s="149" t="inlineStr">
        <is>
          <t>HOG + ResNet50V2 transfer learning</t>
        </is>
      </c>
      <c r="J16" s="149" t="inlineStr">
        <is>
          <t>Screening</t>
        </is>
      </c>
      <c r="K16" s="149" t="inlineStr">
        <is>
          <t>Proposed only</t>
        </is>
      </c>
      <c r="L16" s="149" t="n">
        <v>0</v>
      </c>
      <c r="M16" s="149" t="n">
        <v>0</v>
      </c>
      <c r="N16" s="149" t="n">
        <v>0</v>
      </c>
      <c r="O16" s="149" t="n">
        <v>0</v>
      </c>
      <c r="P16" s="149" t="n">
        <v>0</v>
      </c>
      <c r="Q16" s="149" t="n">
        <v>0</v>
      </c>
      <c r="R16" s="149" t="n">
        <v>0</v>
      </c>
      <c r="S16" s="149" t="inlineStr">
        <is>
          <t>https://www.sciencedirect.com/science/article/pii/S2590005626002596</t>
        </is>
      </c>
      <c r="T16" s="149" t="inlineStr">
        <is>
          <t>The study combines HOG descriptors with ResNet50V2 transfer learning for ASD classification from facial images.</t>
        </is>
      </c>
      <c r="U16" s="149" t="inlineStr">
        <is>
          <t>The accessible material does not establish independent external validation, prospective deployment, cross-site robustness, or an explicit XAI method.</t>
        </is>
      </c>
      <c r="V16" s="148" t="inlineStr">
        <is>
          <t>Verificacion independiente del revisor humano antes del cierre final</t>
        </is>
      </c>
      <c r="W16" s="148" t="inlineStr">
        <is>
          <t>Media</t>
        </is>
      </c>
      <c r="X16" s="149" t="inlineStr">
        <is>
          <t>No sustituye la segunda revision humana definida en el protocolo.</t>
        </is>
      </c>
    </row>
    <row r="17" ht="78" customHeight="1">
      <c r="A17" s="150" t="n">
        <v>360</v>
      </c>
      <c r="B17" s="149" t="inlineStr">
        <is>
          <t>Prenatal exposure to particulate matter and risk of autism spectrum disorder in children: a population-based cohort study in South Korea</t>
        </is>
      </c>
      <c r="C17" s="149" t="inlineStr">
        <is>
          <t>10.1016/j.envres.2026.125161</t>
        </is>
      </c>
      <c r="D17" s="149" t="inlineStr">
        <is>
          <t>PubMed/ScienceDirect research abstract with exposure modeling and ASD outcome analysis sufficient for eligibility adjudication</t>
        </is>
      </c>
      <c r="E17" s="150" t="inlineStr">
        <is>
          <t>Cerrado: contenido suficiente revisado</t>
        </is>
      </c>
      <c r="F17" s="150" t="inlineStr">
        <is>
          <t>Exclude</t>
        </is>
      </c>
      <c r="G17" s="149" t="n"/>
      <c r="H17" s="149" t="n"/>
      <c r="I17" s="149" t="n"/>
      <c r="J17" s="149" t="n"/>
      <c r="K17" s="149" t="n"/>
      <c r="L17" s="149" t="n"/>
      <c r="M17" s="149" t="n"/>
      <c r="N17" s="149" t="n"/>
      <c r="O17" s="149" t="n"/>
      <c r="P17" s="149" t="n"/>
      <c r="Q17" s="149" t="n"/>
      <c r="R17" s="149" t="n"/>
      <c r="S17" s="149" t="inlineStr">
        <is>
          <t>https://pubmed.ncbi.nlm.nih.gov/42379486/</t>
        </is>
      </c>
      <c r="T17" s="149" t="inlineStr">
        <is>
          <t>Nationwide retrospective birth cohort; machine-learning models estimate prenatal particulate-matter exposure, while ASD risk is tested with Cox proportional-hazards regression.</t>
        </is>
      </c>
      <c r="U17" s="149" t="inlineStr">
        <is>
          <t>The AI component predicts environmental exposure rather than an ASD clinical/care endpoint; including it would broaden IC2/IC4 beyond the stated review framework.</t>
        </is>
      </c>
      <c r="V17" s="150" t="inlineStr">
        <is>
          <t>Verificacion independiente del revisor humano antes del cierre final</t>
        </is>
      </c>
      <c r="W17" s="150" t="inlineStr">
        <is>
          <t>Media</t>
        </is>
      </c>
      <c r="X17" s="149" t="inlineStr">
        <is>
          <t>No sustituye la segunda revision humana definida en el protocolo.</t>
        </is>
      </c>
    </row>
    <row r="18" ht="78" customHeight="1">
      <c r="A18" s="150" t="n">
        <v>361</v>
      </c>
      <c r="B18" s="149" t="inlineStr">
        <is>
          <t>Systems-level multi-omics dissection of syndromic and idiopathic autism reveals distinct regulatory architectures, candidate molecular signatures, and potential therapeutic targets</t>
        </is>
      </c>
      <c r="C18" s="149" t="inlineStr">
        <is>
          <t>10.1016/j.compbiomed.2026.111822</t>
        </is>
      </c>
      <c r="D18" s="149" t="inlineStr">
        <is>
          <t>PubMed/ScienceDirect research abstract with systems-biology and drug-target scope sufficient for eligibility adjudication</t>
        </is>
      </c>
      <c r="E18" s="150" t="inlineStr">
        <is>
          <t>Cerrado: contenido suficiente revisado</t>
        </is>
      </c>
      <c r="F18" s="150" t="inlineStr">
        <is>
          <t>Exclude</t>
        </is>
      </c>
      <c r="G18" s="149" t="n"/>
      <c r="H18" s="149" t="n"/>
      <c r="I18" s="149" t="n"/>
      <c r="J18" s="149" t="n"/>
      <c r="K18" s="149" t="n"/>
      <c r="L18" s="149" t="n"/>
      <c r="M18" s="149" t="n"/>
      <c r="N18" s="149" t="n"/>
      <c r="O18" s="149" t="n"/>
      <c r="P18" s="149" t="n"/>
      <c r="Q18" s="149" t="n"/>
      <c r="R18" s="149" t="n"/>
      <c r="S18" s="149" t="inlineStr">
        <is>
          <t>https://pubmed.ncbi.nlm.nih.gov/42330854/</t>
        </is>
      </c>
      <c r="T18" s="149" t="inlineStr">
        <is>
          <t>Systems-level multi-omics and regulatory-network analysis contrasts syndromic and idiopathic autism and prioritizes molecular signatures/therapeutic targets, including in-silico drug-target modeling.</t>
        </is>
      </c>
      <c r="U18" s="149" t="inlineStr">
        <is>
          <t>The computational endpoint is molecular systems/drug discovery rather than a participant-level ASD screening, diagnostic, prognostic, monitoring, or intervention model.</t>
        </is>
      </c>
      <c r="V18" s="150" t="inlineStr">
        <is>
          <t>Verificacion independiente del revisor humano antes del cierre final</t>
        </is>
      </c>
      <c r="W18" s="150" t="inlineStr">
        <is>
          <t>Media</t>
        </is>
      </c>
      <c r="X18" s="149" t="inlineStr">
        <is>
          <t>No sustituye la segunda revision humana definida en el protocolo.</t>
        </is>
      </c>
    </row>
    <row r="19" ht="78" customHeight="1">
      <c r="A19" s="148" t="n">
        <v>364</v>
      </c>
      <c r="B19" s="149" t="inlineStr">
        <is>
          <t>Smart detection of autism spectrum disorder using optimized deep learner for transforming early diagnosis and intervention</t>
        </is>
      </c>
      <c r="C19" s="149" t="inlineStr">
        <is>
          <t>10.1007/S12065-026-01162-X</t>
        </is>
      </c>
      <c r="D19" s="149" t="inlineStr">
        <is>
          <t>Author-provided full text on ResearchGate reviewed; Methods/Results and Data Availability expose a material internal inconsistency</t>
        </is>
      </c>
      <c r="E19" s="148" t="inlineStr">
        <is>
          <t>Cerrado: contenido suficiente revisado</t>
        </is>
      </c>
      <c r="F19" s="148" t="inlineStr">
        <is>
          <t>Include</t>
        </is>
      </c>
      <c r="G19" s="149" t="inlineStr">
        <is>
          <t>Structured ASD screening data + Text / NLP (separate datasets)</t>
        </is>
      </c>
      <c r="H19" s="149" t="inlineStr">
        <is>
          <t>Deep Learning</t>
        </is>
      </c>
      <c r="I19" s="149" t="inlineStr">
        <is>
          <t>NeD-TraF + EVA-Search</t>
        </is>
      </c>
      <c r="J19" s="149" t="inlineStr">
        <is>
          <t>Screening</t>
        </is>
      </c>
      <c r="K19" s="149" t="inlineStr">
        <is>
          <t>Proposed only</t>
        </is>
      </c>
      <c r="L19" s="149" t="n">
        <v>0</v>
      </c>
      <c r="M19" s="149" t="n">
        <v>0</v>
      </c>
      <c r="N19" s="149" t="n">
        <v>0</v>
      </c>
      <c r="O19" s="149" t="n">
        <v>0</v>
      </c>
      <c r="P19" s="149" t="n">
        <v>0</v>
      </c>
      <c r="Q19" s="149" t="n">
        <v>0</v>
      </c>
      <c r="R19" s="149" t="n">
        <v>0</v>
      </c>
      <c r="S19" s="149" t="inlineStr">
        <is>
          <t>https://www.researchgate.net/publication/401363005_Smart_detection_of_autism_spectrum_disorder_using_optimized_deep_learner_for_transforming_early_diagnosis_and_intervention</t>
        </is>
      </c>
      <c r="T19" s="149" t="inlineStr">
        <is>
          <t>The full text describes experiments on the Reddit Mental Health Dataset and ASD Screening Dataset, including stratified 70/15/15 train/validation/test splits and reported performance near 99%.</t>
        </is>
      </c>
      <c r="U19" s="149" t="inlineStr">
        <is>
          <t>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V19" s="148" t="inlineStr">
        <is>
          <t>Verificacion independiente del revisor humano antes del cierre final</t>
        </is>
      </c>
      <c r="W19" s="148" t="inlineStr">
        <is>
          <t>Alta</t>
        </is>
      </c>
      <c r="X19" s="149" t="inlineStr">
        <is>
          <t>No sustituye la segunda revision humana definida en el protocolo.</t>
        </is>
      </c>
    </row>
    <row r="20" ht="78" customHeight="1">
      <c r="A20" s="148" t="n">
        <v>366</v>
      </c>
      <c r="B20" s="149" t="inlineStr">
        <is>
          <t>Hybrid deep learning with cross-attention fusion for autism spectrum disorder classification from facial images</t>
        </is>
      </c>
      <c r="C20" s="149" t="inlineStr">
        <is>
          <t>10.1016/j.ibmed.2026.100421</t>
        </is>
      </c>
      <c r="D20" s="149" t="inlineStr">
        <is>
          <t>ScienceDirect open full article/Methods with dataset split, hybrid architecture, Grad-CAM and performance</t>
        </is>
      </c>
      <c r="E20" s="148" t="inlineStr">
        <is>
          <t>Cerrado: contenido suficiente revisado</t>
        </is>
      </c>
      <c r="F20" s="148" t="inlineStr">
        <is>
          <t>Include</t>
        </is>
      </c>
      <c r="G20" s="149" t="inlineStr">
        <is>
          <t>Facial images</t>
        </is>
      </c>
      <c r="H20" s="149" t="inlineStr">
        <is>
          <t>Hybrid</t>
        </is>
      </c>
      <c r="I20" s="149" t="inlineStr">
        <is>
          <t>ResNet-152-CBAM + ViT-Large bidirectional cross-attention + weighted ensemble/TTA</t>
        </is>
      </c>
      <c r="J20" s="149" t="inlineStr">
        <is>
          <t>Screening</t>
        </is>
      </c>
      <c r="K20" s="149" t="inlineStr">
        <is>
          <t>Proposed only</t>
        </is>
      </c>
      <c r="L20" s="149" t="n">
        <v>0</v>
      </c>
      <c r="M20" s="149" t="n">
        <v>0</v>
      </c>
      <c r="N20" s="149" t="n">
        <v>0</v>
      </c>
      <c r="O20" s="149" t="n">
        <v>0</v>
      </c>
      <c r="P20" s="149" t="n">
        <v>1</v>
      </c>
      <c r="Q20" s="149" t="n">
        <v>0</v>
      </c>
      <c r="R20" s="149" t="n">
        <v>0</v>
      </c>
      <c r="S20" s="149" t="inlineStr">
        <is>
          <t>https://www.sciencedirect.com/science/article/pii/S2666521226000797</t>
        </is>
      </c>
      <c r="T20" s="149" t="inlineStr">
        <is>
          <t>A hybrid ResNet-152-CBAM/ViT-Large model with bidirectional cross-attention, weighted ensemble and test-time augmentation is evaluated on 2,940 public facial images; Grad-CAM highlights periocular regions and the ensemble reports 92% accuracy.</t>
        </is>
      </c>
      <c r="U20" s="149" t="inlineStr">
        <is>
          <t>The article reports a fixed 86.4%/3.4%/10.2% train/validation/test partition while the abstract also reports mean±SD across 5-fold cross-validation, creating an evaluation-protocol inconsistency that should be reconciled manually. No independent external dataset was used.</t>
        </is>
      </c>
      <c r="V20" s="148" t="inlineStr">
        <is>
          <t>Verificacion independiente del revisor humano antes del cierre final</t>
        </is>
      </c>
      <c r="W20" s="148" t="inlineStr">
        <is>
          <t>Alta</t>
        </is>
      </c>
      <c r="X20" s="149" t="inlineStr">
        <is>
          <t>No sustituye la segunda revision humana definida en el protocolo.</t>
        </is>
      </c>
    </row>
    <row r="21" ht="78" customHeight="1">
      <c r="A21" s="150" t="n">
        <v>367</v>
      </c>
      <c r="B21" s="149" t="inlineStr">
        <is>
          <t>An integrated intelligent model for early diagnosis of autism spectrum disorder</t>
        </is>
      </c>
      <c r="C21" s="149" t="inlineStr">
        <is>
          <t>10.1016/j.fraope.2026.100663</t>
        </is>
      </c>
      <c r="D21" s="149" t="inlineStr">
        <is>
          <t>Publisher open record/abstract located, but full Methods/Results sufficient to establish empirical human-data evaluation were not recoverable</t>
        </is>
      </c>
      <c r="E21" s="150" t="inlineStr">
        <is>
          <t>Pendiente: evidencia empirica insuficiente</t>
        </is>
      </c>
      <c r="F21" s="150" t="inlineStr">
        <is>
          <t>Pending adjudication</t>
        </is>
      </c>
      <c r="G21" s="149" t="n"/>
      <c r="H21" s="149" t="n"/>
      <c r="I21" s="149" t="n"/>
      <c r="J21" s="149" t="n"/>
      <c r="K21" s="149" t="n"/>
      <c r="L21" s="149" t="n"/>
      <c r="M21" s="149" t="n"/>
      <c r="N21" s="149" t="n"/>
      <c r="O21" s="149" t="n"/>
      <c r="P21" s="149" t="n"/>
      <c r="Q21" s="149" t="n"/>
      <c r="R21" s="149" t="n"/>
      <c r="S21" s="149" t="inlineStr">
        <is>
          <t>https://www.sciencedirect.com/science/article/pii/S2773186326001787</t>
        </is>
      </c>
      <c r="T21" s="149" t="inlineStr">
        <is>
          <t>The record proposes a hybrid RBR + CBR + ANN diagnostic system with Bayesian-network reasoning and a two-level ASD diagnostic architecture.</t>
        </is>
      </c>
      <c r="U21" s="149" t="inlineStr">
        <is>
          <t>The accessible source did not establish the participant/sample dataset, empirical evaluation protocol, or results needed to verify IC3/IC5 and code RQ2/RQ3 without inference.</t>
        </is>
      </c>
      <c r="V21" s="150" t="inlineStr">
        <is>
          <t>Obtener/abrir Methods y Results completos y confirmar datos humanos/evaluacion empirica antes de adjudicar</t>
        </is>
      </c>
      <c r="W21" s="150" t="inlineStr">
        <is>
          <t>Alta</t>
        </is>
      </c>
      <c r="X21" s="149" t="inlineStr">
        <is>
          <t>No sustituye la segunda revision humana definida en el protocolo.</t>
        </is>
      </c>
    </row>
    <row r="22" ht="78" customHeight="1">
      <c r="A22" s="150" t="n">
        <v>369</v>
      </c>
      <c r="B22" s="149" t="inlineStr">
        <is>
          <t>Hybrid deep learning model for autism spectrum disorder diagnosis</t>
        </is>
      </c>
      <c r="C22" s="149" t="inlineStr">
        <is>
          <t>10.1038/s41598-025-28819-4</t>
        </is>
      </c>
      <c r="D22" s="149" t="inlineStr">
        <is>
          <t>Official Nature/Scientific Reports retraction record reviewed</t>
        </is>
      </c>
      <c r="E22" s="150" t="inlineStr">
        <is>
          <t>Cerrado: contenido suficiente revisado</t>
        </is>
      </c>
      <c r="F22" s="150" t="inlineStr">
        <is>
          <t>Exclude</t>
        </is>
      </c>
      <c r="G22" s="149" t="n"/>
      <c r="H22" s="149" t="n"/>
      <c r="I22" s="149" t="n"/>
      <c r="J22" s="149" t="n"/>
      <c r="K22" s="149" t="n"/>
      <c r="L22" s="149" t="n"/>
      <c r="M22" s="149" t="n"/>
      <c r="N22" s="149" t="n"/>
      <c r="O22" s="149" t="n"/>
      <c r="P22" s="149" t="n"/>
      <c r="Q22" s="149" t="n"/>
      <c r="R22" s="149" t="n"/>
      <c r="S22" s="149" t="inlineStr">
        <is>
          <t>https://www.nature.com/articles/s41598-025-28819-4</t>
        </is>
      </c>
      <c r="T22" s="149" t="inlineStr">
        <is>
          <t>Scientific Reports retracted the article on 2 March 2026 after concerns about non-curated internet images of minors, unverifiable ASD diagnoses, absent documented ethical oversight and consent.</t>
        </is>
      </c>
      <c r="U22" s="149" t="inlineStr">
        <is>
          <t>The retracted article cannot be treated as reliable primary evidence and is excluded under the integrity rule.</t>
        </is>
      </c>
      <c r="V22" s="150" t="inlineStr">
        <is>
          <t>Verificacion independiente del revisor humano antes del cierre final</t>
        </is>
      </c>
      <c r="W22" s="150" t="inlineStr">
        <is>
          <t>Alta</t>
        </is>
      </c>
      <c r="X22" s="149" t="inlineStr">
        <is>
          <t>No sustituye la segunda revision humana definida en el protocolo.</t>
        </is>
      </c>
    </row>
    <row r="23" ht="78" customHeight="1">
      <c r="A23" s="150" t="n">
        <v>370</v>
      </c>
      <c r="B23" s="149" t="inlineStr">
        <is>
          <t>A comparative and temporal evaluation of autism information across ten AI platforms</t>
        </is>
      </c>
      <c r="C23" s="149" t="inlineStr">
        <is>
          <t>10.1016/j.reia.2026.202965</t>
        </is>
      </c>
      <c r="D23" s="149" t="inlineStr">
        <is>
          <t>ScienceDirect research record with study objective and evaluation dimensions sufficient for eligibility adjudication</t>
        </is>
      </c>
      <c r="E23" s="150" t="inlineStr">
        <is>
          <t>Cerrado: contenido suficiente revisado</t>
        </is>
      </c>
      <c r="F23" s="150" t="inlineStr">
        <is>
          <t>Exclude</t>
        </is>
      </c>
      <c r="G23" s="149" t="n"/>
      <c r="H23" s="149" t="n"/>
      <c r="I23" s="149" t="n"/>
      <c r="J23" s="149" t="n"/>
      <c r="K23" s="149" t="n"/>
      <c r="L23" s="149" t="n"/>
      <c r="M23" s="149" t="n"/>
      <c r="N23" s="149" t="n"/>
      <c r="O23" s="149" t="n"/>
      <c r="P23" s="149" t="n"/>
      <c r="Q23" s="149" t="n"/>
      <c r="R23" s="149" t="n"/>
      <c r="S23" s="149" t="inlineStr">
        <is>
          <t>https://www.sciencedirect.com/science/article/pii/S3050656526001793</t>
        </is>
      </c>
      <c r="T23" s="149" t="inlineStr">
        <is>
          <t>The study audits autism information generated by ten general-purpose AI platforms across quality and safety dimensions.</t>
        </is>
      </c>
      <c r="U23" s="149" t="inlineStr">
        <is>
          <t>The AI systems are the object being evaluated; there is no patient/participant-level ASD computational model supporting a defined clinical/care stage.</t>
        </is>
      </c>
      <c r="V23" s="150" t="inlineStr">
        <is>
          <t>Verificacion independiente del revisor humano antes del cierre final</t>
        </is>
      </c>
      <c r="W23" s="150" t="inlineStr">
        <is>
          <t>Media</t>
        </is>
      </c>
      <c r="X23" s="149" t="inlineStr">
        <is>
          <t>No sustituye la segunda revision humana definida en el protocolo.</t>
        </is>
      </c>
    </row>
    <row r="24" ht="78" customHeight="1">
      <c r="A24" s="150" t="n">
        <v>371</v>
      </c>
      <c r="B24" s="149" t="inlineStr">
        <is>
          <t>A Hybrid CNN-GAT Model for MRI Screening of Autism Spectrum Disorder</t>
        </is>
      </c>
      <c r="C24" s="149" t="inlineStr">
        <is>
          <t>10.1007/978-3-032-14531-4_4</t>
        </is>
      </c>
      <c r="D24" s="149" t="inlineStr">
        <is>
          <t>Official Springer conference-paper record plus proceedings metadata and research abstract sufficient for scoped adjudication</t>
        </is>
      </c>
      <c r="E24" s="150" t="inlineStr">
        <is>
          <t>Cerrado: contenido suficiente revisado y tipo de publicación reconciliado</t>
        </is>
      </c>
      <c r="F24" s="150" t="inlineStr">
        <is>
          <t>Include</t>
        </is>
      </c>
      <c r="G24" s="149" t="inlineStr">
        <is>
          <t>Neuroimaging / MRI</t>
        </is>
      </c>
      <c r="H24" s="149" t="inlineStr">
        <is>
          <t>Deep Learning</t>
        </is>
      </c>
      <c r="I24" s="149" t="inlineStr">
        <is>
          <t>Hybrid CNN-GAT (Convolutional Neural Network + Graph Attention Network)</t>
        </is>
      </c>
      <c r="J24" s="149" t="inlineStr">
        <is>
          <t>Screening</t>
        </is>
      </c>
      <c r="K24" s="149" t="inlineStr">
        <is>
          <t>Proposed only</t>
        </is>
      </c>
      <c r="L24" s="149" t="n">
        <v>0</v>
      </c>
      <c r="M24" s="149" t="n">
        <v>0</v>
      </c>
      <c r="N24" s="149" t="n">
        <v>0</v>
      </c>
      <c r="O24" s="149" t="n">
        <v>0</v>
      </c>
      <c r="P24" s="149" t="n">
        <v>1</v>
      </c>
      <c r="Q24" s="149" t="n">
        <v>0</v>
      </c>
      <c r="R24" s="149" t="n">
        <v>0</v>
      </c>
      <c r="S24" s="149" t="inlineStr">
        <is>
          <t>https://link.springer.com/chapter/10.1007/978-3-032-14531-4_4</t>
        </is>
      </c>
      <c r="T24" s="149" t="inlineStr">
        <is>
          <t>Full conference paper in MIND 2024 proceedings. The hybrid CNN-GAT model uses public MRI data and reports 88% accuracy for ASD versus non-ASD classification; GAT-based attention is used to identify relevant brain regions/connections.</t>
        </is>
      </c>
      <c r="U24" s="149" t="inlineStr">
        <is>
          <t>No independent external clinical cohort, prospective evaluation, or explicit site-held-out robustness was established from the accessible evidence. Explainability is model-level and should not be interpreted as clinically validated explanation quality.</t>
        </is>
      </c>
      <c r="V24" s="150" t="inlineStr">
        <is>
          <t>Verificacion independiente del revisor humano antes del cierre final</t>
        </is>
      </c>
      <c r="W24" s="150" t="inlineStr">
        <is>
          <t>Media</t>
        </is>
      </c>
      <c r="X24" s="149" t="inlineStr">
        <is>
          <t>Reconciliado el 2026-09-07: no excluir por la estructura tipo chapter del portal; Springer lo clasifica como conference paper dentro de proceedings revisados por pares.</t>
        </is>
      </c>
    </row>
    <row r="25" ht="78" customHeight="1">
      <c r="A25" s="148" t="n">
        <v>373</v>
      </c>
      <c r="B25" s="149" t="inlineStr">
        <is>
          <t>Multi-feature fusion transformer network for Autism spectrum disorder detection via facial images</t>
        </is>
      </c>
      <c r="C25" s="149" t="inlineStr">
        <is>
          <t>10.1016/j.bspc.2026.110970</t>
        </is>
      </c>
      <c r="D25" s="149" t="inlineStr">
        <is>
          <t>ScienceDirect full article/section snippets with training dataset, independent external dataset, XAI and cross-dataset evaluation</t>
        </is>
      </c>
      <c r="E25" s="148" t="inlineStr">
        <is>
          <t>Cerrado: contenido suficiente revisado</t>
        </is>
      </c>
      <c r="F25" s="148" t="inlineStr">
        <is>
          <t>Include</t>
        </is>
      </c>
      <c r="G25" s="149" t="inlineStr">
        <is>
          <t>Facial images with derived landmark geometry</t>
        </is>
      </c>
      <c r="H25" s="149" t="inlineStr">
        <is>
          <t>Deep Learning</t>
        </is>
      </c>
      <c r="I25" s="149" t="inlineStr">
        <is>
          <t>MACFUT (Multi-Aspect Cross-Fusion Transformer)</t>
        </is>
      </c>
      <c r="J25" s="149" t="inlineStr">
        <is>
          <t>Screening</t>
        </is>
      </c>
      <c r="K25" s="149" t="inlineStr">
        <is>
          <t>Proposed only</t>
        </is>
      </c>
      <c r="L25" s="149" t="n">
        <v>1</v>
      </c>
      <c r="M25" s="149" t="n">
        <v>0</v>
      </c>
      <c r="N25" s="149" t="n">
        <v>1</v>
      </c>
      <c r="O25" s="149" t="n">
        <v>0</v>
      </c>
      <c r="P25" s="149" t="n">
        <v>1</v>
      </c>
      <c r="Q25" s="149" t="n">
        <v>0</v>
      </c>
      <c r="R25" s="149" t="n">
        <v>0</v>
      </c>
      <c r="S25" s="149" t="inlineStr">
        <is>
          <t>https://www.sciencedirect.com/science/article/pii/S1746809426015247</t>
        </is>
      </c>
      <c r="T25" s="149" t="inlineStr">
        <is>
          <t>MACFUT fuses facial-image features with landmark geometry, is trained on AFID with 10-fold CV, and is tested on an independent Bangladesh dataset (BACFED), reporting 86.51% external accuracy/AUC 94.78%; attention maps and facial anthropometry support interpretation.</t>
        </is>
      </c>
      <c r="U25" s="149" t="inlineStr">
        <is>
          <t>External cross-dataset testing strengthens generalization evidence, but the system is not prospectively deployed and image-source/demographic biases remain possible. Landmarks are derived from the same image source, so this was not counted as multisource data.</t>
        </is>
      </c>
      <c r="V25" s="148" t="inlineStr">
        <is>
          <t>Verificacion independiente del revisor humano antes del cierre final</t>
        </is>
      </c>
      <c r="W25" s="148" t="inlineStr">
        <is>
          <t>Media</t>
        </is>
      </c>
      <c r="X25" s="149" t="inlineStr">
        <is>
          <t>No sustituye la segunda revision humana definida en el protocolo.</t>
        </is>
      </c>
    </row>
    <row r="26" ht="78" customHeight="1">
      <c r="A26" s="150" t="n">
        <v>380</v>
      </c>
      <c r="B26" s="149" t="inlineStr">
        <is>
          <t>Semantic-based saccadic scanpath prediction for autism spectrum disorder</t>
        </is>
      </c>
      <c r="C26" s="149" t="inlineStr">
        <is>
          <t>10.1016/j.patcog.2026.114305</t>
        </is>
      </c>
      <c r="D26" s="149" t="inlineStr">
        <is>
          <t>ScienceDirect detailed abstract/highlights sufficient for endpoint adjudication</t>
        </is>
      </c>
      <c r="E26" s="150" t="inlineStr">
        <is>
          <t>Cerrado: contenido suficiente revisado</t>
        </is>
      </c>
      <c r="F26" s="150" t="inlineStr">
        <is>
          <t>Exclude</t>
        </is>
      </c>
      <c r="G26" s="149" t="n"/>
      <c r="H26" s="149" t="n"/>
      <c r="I26" s="149" t="n"/>
      <c r="J26" s="149" t="n"/>
      <c r="K26" s="149" t="n"/>
      <c r="L26" s="149" t="n"/>
      <c r="M26" s="149" t="n"/>
      <c r="N26" s="149" t="n"/>
      <c r="O26" s="149" t="n"/>
      <c r="P26" s="149" t="n"/>
      <c r="Q26" s="149" t="n"/>
      <c r="R26" s="149" t="n"/>
      <c r="S26" s="149" t="inlineStr">
        <is>
          <t>https://www.sciencedirect.com/science/article/abs/pii/S0031320326012707</t>
        </is>
      </c>
      <c r="T26" s="149" t="inlineStr">
        <is>
          <t>The proposed semantic-transfer framework predicts saccadic scanpaths for an ASD population and evaluates behavioral consistency with atypical visual-attention patterns.</t>
        </is>
      </c>
      <c r="U26" s="149" t="inlineStr">
        <is>
          <t>The computational target is scanpath prediction rather than a defined ASD clinical/care process outcome under IC4.</t>
        </is>
      </c>
      <c r="V26" s="150" t="inlineStr">
        <is>
          <t>Verificacion independiente del revisor humano antes del cierre final</t>
        </is>
      </c>
      <c r="W26" s="150" t="inlineStr">
        <is>
          <t>Media</t>
        </is>
      </c>
      <c r="X26" s="149" t="inlineStr">
        <is>
          <t>No sustituye la segunda revision humana definida en el protocolo.</t>
        </is>
      </c>
    </row>
    <row r="27" ht="78" customHeight="1">
      <c r="A27" s="148" t="n">
        <v>383</v>
      </c>
      <c r="B27" s="149" t="inlineStr">
        <is>
          <t>Longitudinal multi-omics analysis of umbilical cord blood and childhood serum in Autism</t>
        </is>
      </c>
      <c r="C27" s="149" t="inlineStr">
        <is>
          <t>10.1038/s41380-025-03157-z</t>
        </is>
      </c>
      <c r="D27" s="149" t="inlineStr">
        <is>
          <t>Nature/PubMed full research record with longitudinal birth cohort, multi-omics and ML results</t>
        </is>
      </c>
      <c r="E27" s="148" t="inlineStr">
        <is>
          <t>Cerrado: contenido suficiente revisado</t>
        </is>
      </c>
      <c r="F27" s="148" t="inlineStr">
        <is>
          <t>Include</t>
        </is>
      </c>
      <c r="G27" s="149" t="inlineStr">
        <is>
          <t>Multimodal biological/omics (cord-blood proteomics + metabolomics; childhood serum follow-up)</t>
        </is>
      </c>
      <c r="H27" s="149" t="inlineStr">
        <is>
          <t>Machine Learning</t>
        </is>
      </c>
      <c r="I27" s="149" t="inlineStr">
        <is>
          <t>Machine-learning prediction models on proteomic and metabolomic signatures (specific family not stated in accessible text)</t>
        </is>
      </c>
      <c r="J27" s="149" t="inlineStr">
        <is>
          <t>Prognosis</t>
        </is>
      </c>
      <c r="K27" s="149" t="inlineStr">
        <is>
          <t>Research only</t>
        </is>
      </c>
      <c r="L27" s="149" t="n">
        <v>0</v>
      </c>
      <c r="M27" s="149" t="n">
        <v>0</v>
      </c>
      <c r="N27" s="149" t="n">
        <v>0</v>
      </c>
      <c r="O27" s="149" t="n">
        <v>1</v>
      </c>
      <c r="P27" s="149" t="n">
        <v>0</v>
      </c>
      <c r="Q27" s="149" t="n">
        <v>1</v>
      </c>
      <c r="R27" s="149" t="n">
        <v>1</v>
      </c>
      <c r="S27" s="149" t="inlineStr">
        <is>
          <t>https://www.nature.com/articles/s41380-025-03157-z</t>
        </is>
      </c>
      <c r="T27" s="149" t="inlineStr">
        <is>
          <t>Within the BASELINE birth cohort, cord-blood proteomics/metabolomics from children later diagnosed with autism were analyzed and followed with childhood serum profiling; ML prediction models reported AUROC 0.82-0.85.</t>
        </is>
      </c>
      <c r="U27" s="149" t="inlineStr">
        <is>
          <t>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V27" s="148" t="inlineStr">
        <is>
          <t>Verificacion independiente del revisor humano antes del cierre final</t>
        </is>
      </c>
      <c r="W27" s="148" t="inlineStr">
        <is>
          <t>Media</t>
        </is>
      </c>
      <c r="X27" s="149" t="inlineStr">
        <is>
          <t>No sustituye la segunda revision humana definida en el protocolo.</t>
        </is>
      </c>
    </row>
    <row r="28" ht="78" customHeight="1">
      <c r="A28" s="148" t="n">
        <v>386</v>
      </c>
      <c r="B28" s="149" t="inlineStr">
        <is>
          <t>3T dilated inception network for enhanced autism spectrum disorder diagnosis using resting-state fMRI data</t>
        </is>
      </c>
      <c r="C28" s="149" t="inlineStr">
        <is>
          <t>10.1007/S11571-024-10202-0</t>
        </is>
      </c>
      <c r="D28" s="149" t="inlineStr">
        <is>
          <t>PMC/PubMed full research article with ABIDE rs-fMRI, five datasets and model evaluation</t>
        </is>
      </c>
      <c r="E28" s="148" t="inlineStr">
        <is>
          <t>Cerrado: contenido suficiente revisado</t>
        </is>
      </c>
      <c r="F28" s="148" t="inlineStr">
        <is>
          <t>Include</t>
        </is>
      </c>
      <c r="G28" s="149" t="inlineStr">
        <is>
          <t>Neuroimaging (rs-fMRI)</t>
        </is>
      </c>
      <c r="H28" s="149" t="inlineStr">
        <is>
          <t>Deep Learning</t>
        </is>
      </c>
      <c r="I28" s="149" t="inlineStr">
        <is>
          <t>3T-DINet (3T dilated inception + ResNet + Crossover-based Black Widow Optimization)</t>
        </is>
      </c>
      <c r="J28" s="149" t="inlineStr">
        <is>
          <t>Diagnosis</t>
        </is>
      </c>
      <c r="K28" s="149" t="inlineStr">
        <is>
          <t>Research only</t>
        </is>
      </c>
      <c r="L28" s="149" t="n">
        <v>0</v>
      </c>
      <c r="M28" s="149" t="n">
        <v>1</v>
      </c>
      <c r="N28" s="149" t="n">
        <v>0</v>
      </c>
      <c r="O28" s="149" t="n">
        <v>0</v>
      </c>
      <c r="P28" s="149" t="n">
        <v>0</v>
      </c>
      <c r="Q28" s="149" t="n">
        <v>0</v>
      </c>
      <c r="R28" s="149" t="n">
        <v>0</v>
      </c>
      <c r="S28" s="149" t="inlineStr">
        <is>
          <t>https://pmc.ncbi.nlm.nih.gov/articles/PMC11729590/</t>
        </is>
      </c>
      <c r="T28" s="149" t="inlineStr">
        <is>
          <t>3T-DINet combines dilated inception, ResNet components and optimization and is evaluated across five ASD rs-fMRI datasets.</t>
        </is>
      </c>
      <c r="U28" s="149" t="inlineStr">
        <is>
          <t>Use of multiple ASD datasets was coded as multisite/multidataset evidence, but the accessible report does not establish an explicit leave-site-out or independent prospective external-validation design.</t>
        </is>
      </c>
      <c r="V28" s="148" t="inlineStr">
        <is>
          <t>Verificacion independiente del revisor humano antes del cierre final</t>
        </is>
      </c>
      <c r="W28" s="148" t="inlineStr">
        <is>
          <t>Media</t>
        </is>
      </c>
      <c r="X28" s="149" t="inlineStr">
        <is>
          <t>No sustituye la segunda revision humana definida en el protocolo.</t>
        </is>
      </c>
    </row>
    <row r="29" ht="78" customHeight="1">
      <c r="A29" s="148" t="n">
        <v>387</v>
      </c>
      <c r="B29" s="149" t="inlineStr">
        <is>
          <t>Predicting pragmatic language abilities from brain structural MRI in preschool children with ASD by NBS-Predict</t>
        </is>
      </c>
      <c r="C29" s="149" t="inlineStr">
        <is>
          <t>10.1007/s00787-025-02775-w</t>
        </is>
      </c>
      <c r="D29" s="149" t="inlineStr">
        <is>
          <t>PubMed/Springer research abstract with preschool DTI connectome, NBS-Predict and phenotype results</t>
        </is>
      </c>
      <c r="E29" s="148" t="inlineStr">
        <is>
          <t>Cerrado: contenido suficiente revisado</t>
        </is>
      </c>
      <c r="F29" s="148" t="inlineStr">
        <is>
          <t>Include</t>
        </is>
      </c>
      <c r="G29" s="149" t="inlineStr">
        <is>
          <t>Neuroimaging (DTI structural connectome)</t>
        </is>
      </c>
      <c r="H29" s="149" t="inlineStr">
        <is>
          <t>Machine Learning</t>
        </is>
      </c>
      <c r="I29" s="149" t="inlineStr">
        <is>
          <t>NBS-Predict with linear discriminant analysis</t>
        </is>
      </c>
      <c r="J29" s="149" t="inlineStr">
        <is>
          <t>Diagnosis</t>
        </is>
      </c>
      <c r="K29" s="149" t="inlineStr">
        <is>
          <t>Research only</t>
        </is>
      </c>
      <c r="L29" s="149" t="n">
        <v>0</v>
      </c>
      <c r="M29" s="149" t="n">
        <v>0</v>
      </c>
      <c r="N29" s="149" t="n">
        <v>0</v>
      </c>
      <c r="O29" s="149" t="n">
        <v>0</v>
      </c>
      <c r="P29" s="149" t="n">
        <v>0</v>
      </c>
      <c r="Q29" s="149" t="n">
        <v>1</v>
      </c>
      <c r="R29" s="149" t="n">
        <v>0</v>
      </c>
      <c r="S29" s="149" t="inlineStr">
        <is>
          <t>https://pubmed.ncbi.nlm.nih.gov/40495017/</t>
        </is>
      </c>
      <c r="T29" s="149" t="inlineStr">
        <is>
          <t>In 92 preschool children with ASD and 52 TD controls, NBS-Predict identified a 42-connection structural subnetwork; an LDA classifier reported 79.4% ASD/TD accuracy and the network also showed a modest association with pragmatic-language ability.</t>
        </is>
      </c>
      <c r="U29" s="149" t="inlineStr">
        <is>
          <t>Single-center/cross-sectional evidence with no independent external validation. Diagnosis is used as the primary stage because the qualifying ASD/TD classifier is explicit; the paper also emphasizes pragmatic-language characterization.</t>
        </is>
      </c>
      <c r="V29" s="148" t="inlineStr">
        <is>
          <t>Verificacion independiente del revisor humano antes del cierre final</t>
        </is>
      </c>
      <c r="W29" s="148" t="inlineStr">
        <is>
          <t>Media</t>
        </is>
      </c>
      <c r="X29" s="149" t="inlineStr">
        <is>
          <t>No sustituye la segunda revision humana definida en el protocolo.</t>
        </is>
      </c>
    </row>
    <row r="30" ht="78" customHeight="1">
      <c r="A30" s="148" t="n">
        <v>391</v>
      </c>
      <c r="B30" s="149" t="inlineStr">
        <is>
          <t>Cell death-associated genes as novel diagnostic biomarkers for autism spectrum disorder</t>
        </is>
      </c>
      <c r="C30" s="149" t="inlineStr">
        <is>
          <t>10.1007/s10495-025-02201-1</t>
        </is>
      </c>
      <c r="D30" s="149" t="inlineStr">
        <is>
          <t>PubMed detailed research abstract with six ML models, external human blood validation and local samples</t>
        </is>
      </c>
      <c r="E30" s="148" t="inlineStr">
        <is>
          <t>Cerrado: contenido suficiente revisado</t>
        </is>
      </c>
      <c r="F30" s="148" t="inlineStr">
        <is>
          <t>Include</t>
        </is>
      </c>
      <c r="G30" s="149" t="inlineStr">
        <is>
          <t>Biological/omics (peripheral blood gene expression)</t>
        </is>
      </c>
      <c r="H30" s="149" t="inlineStr">
        <is>
          <t>Machine Learning</t>
        </is>
      </c>
      <c r="I30" s="149" t="inlineStr">
        <is>
          <t>K-nearest neighbors (KNN) + WGCNA-derived six-gene panel</t>
        </is>
      </c>
      <c r="J30" s="149" t="inlineStr">
        <is>
          <t>Diagnosis</t>
        </is>
      </c>
      <c r="K30" s="149" t="inlineStr">
        <is>
          <t>Research only</t>
        </is>
      </c>
      <c r="L30" s="149" t="n">
        <v>1</v>
      </c>
      <c r="M30" s="149" t="n">
        <v>0</v>
      </c>
      <c r="N30" s="149" t="n">
        <v>0</v>
      </c>
      <c r="O30" s="149" t="n">
        <v>0</v>
      </c>
      <c r="P30" s="149" t="n">
        <v>0</v>
      </c>
      <c r="Q30" s="149" t="n">
        <v>1</v>
      </c>
      <c r="R30" s="149" t="n">
        <v>0</v>
      </c>
      <c r="S30" s="149" t="inlineStr">
        <is>
          <t>https://pubmed.ncbi.nlm.nih.gov/41518421/</t>
        </is>
      </c>
      <c r="T30" s="149" t="inlineStr">
        <is>
          <t>Six ML algorithms and WGCNA were used to derive a six-gene diagnostic panel; KNN performed best, with external human blood GSE42133 AUC 0.722 and local-sample AUC 0.781.</t>
        </is>
      </c>
      <c r="U30" s="149" t="inlineStr">
        <is>
          <t>External human validation is present but discrimination is moderate; mouse prefrontal-cortex validation is not counted as clinical external validation, and real-world replication remains needed.</t>
        </is>
      </c>
      <c r="V30" s="148" t="inlineStr">
        <is>
          <t>Verificacion independiente del revisor humano antes del cierre final</t>
        </is>
      </c>
      <c r="W30" s="148" t="inlineStr">
        <is>
          <t>Media</t>
        </is>
      </c>
      <c r="X30" s="149" t="inlineStr">
        <is>
          <t>No sustituye la segunda revision humana definida en el protocolo.</t>
        </is>
      </c>
    </row>
    <row r="31" ht="78" customHeight="1">
      <c r="A31" s="148" t="n">
        <v>393</v>
      </c>
      <c r="B31" s="149" t="inlineStr">
        <is>
          <t>Integrating explainable AI with machine learning for reliable autism spectrum disorder diagnosis</t>
        </is>
      </c>
      <c r="C31" s="149" t="inlineStr">
        <is>
          <t>10.1007/S42454-025-00087-7</t>
        </is>
      </c>
      <c r="D31" s="149" t="inlineStr">
        <is>
          <t>Publisher/author full-text preview with dataset size, model comparison, SHAP/LIME and results</t>
        </is>
      </c>
      <c r="E31" s="148" t="inlineStr">
        <is>
          <t>Cerrado: contenido suficiente revisado</t>
        </is>
      </c>
      <c r="F31" s="148" t="inlineStr">
        <is>
          <t>Include</t>
        </is>
      </c>
      <c r="G31" s="149" t="inlineStr">
        <is>
          <t>Structured behavioral/demographic ASD screening data</t>
        </is>
      </c>
      <c r="H31" s="149" t="inlineStr">
        <is>
          <t>Machine Learning</t>
        </is>
      </c>
      <c r="I31" s="149" t="inlineStr">
        <is>
          <t>XGBoost (best-performing) with LIME and SHAP</t>
        </is>
      </c>
      <c r="J31" s="149" t="inlineStr">
        <is>
          <t>Screening</t>
        </is>
      </c>
      <c r="K31" s="149" t="inlineStr">
        <is>
          <t>Proposed only</t>
        </is>
      </c>
      <c r="L31" s="149" t="n">
        <v>0</v>
      </c>
      <c r="M31" s="149" t="n">
        <v>0</v>
      </c>
      <c r="N31" s="149" t="n">
        <v>0</v>
      </c>
      <c r="O31" s="149" t="n">
        <v>0</v>
      </c>
      <c r="P31" s="149" t="n">
        <v>1</v>
      </c>
      <c r="Q31" s="149" t="n">
        <v>0</v>
      </c>
      <c r="R31" s="149" t="n">
        <v>0</v>
      </c>
      <c r="S31" s="149" t="inlineStr">
        <is>
          <t>https://www.researchgate.net/publication/397578770_Integrating_explainable_AI_with_machine_learning_for_reliable_autism_spectrum_disorder_diagnosis</t>
        </is>
      </c>
      <c r="T31" s="149" t="inlineStr">
        <is>
          <t>The study compares LR, DT, RF, SVM, KNN, CNN and XGBoost on structured toddler/child/adult ASD screening data; XGBoost is reported as best and explanations are generated with LIME and SHAP.</t>
        </is>
      </c>
      <c r="U31" s="149" t="inlineStr">
        <is>
          <t>Very high reported performance is based on benchmark/combined structured screening data; no independent external cohort, site-held-out analysis or prospective clinical deployment was established in the accessible full text.</t>
        </is>
      </c>
      <c r="V31" s="148" t="inlineStr">
        <is>
          <t>Verificacion independiente del revisor humano antes del cierre final</t>
        </is>
      </c>
      <c r="W31" s="148" t="inlineStr">
        <is>
          <t>Media</t>
        </is>
      </c>
      <c r="X31" s="149" t="inlineStr">
        <is>
          <t>No sustituye la segunda revision humana definida en el protocolo.</t>
        </is>
      </c>
    </row>
    <row r="32" ht="78" customHeight="1">
      <c r="A32" s="148" t="n">
        <v>398</v>
      </c>
      <c r="B32" s="149" t="inlineStr">
        <is>
          <t>Diagnostic Classification of Autism Spectrum Disorder Using SD Maps of fMRI Data and Machine Learning</t>
        </is>
      </c>
      <c r="C32" s="149" t="inlineStr">
        <is>
          <t>10.1007/S40846-026-01044-8</t>
        </is>
      </c>
      <c r="D32" s="149" t="inlineStr">
        <is>
          <t>Institutional/publisher research record with ABIDE-I/II rs-fMRI, feature extraction and nested cross-validation</t>
        </is>
      </c>
      <c r="E32" s="148" t="inlineStr">
        <is>
          <t>Cerrado: contenido suficiente revisado</t>
        </is>
      </c>
      <c r="F32" s="148" t="inlineStr">
        <is>
          <t>Include</t>
        </is>
      </c>
      <c r="G32" s="149" t="inlineStr">
        <is>
          <t>Neuroimaging (rs-fMRI; ABIDE-I/II)</t>
        </is>
      </c>
      <c r="H32" s="149" t="inlineStr">
        <is>
          <t>Machine Learning</t>
        </is>
      </c>
      <c r="I32" s="149" t="inlineStr">
        <is>
          <t>Logistic regression (best), with ridge/gradient boosting/XGBoost comparison</t>
        </is>
      </c>
      <c r="J32" s="149" t="inlineStr">
        <is>
          <t>Diagnosis</t>
        </is>
      </c>
      <c r="K32" s="149" t="inlineStr">
        <is>
          <t>Research only</t>
        </is>
      </c>
      <c r="L32" s="149" t="n">
        <v>0</v>
      </c>
      <c r="M32" s="149" t="n">
        <v>1</v>
      </c>
      <c r="N32" s="149" t="n">
        <v>0</v>
      </c>
      <c r="O32" s="149" t="n">
        <v>0</v>
      </c>
      <c r="P32" s="149" t="n">
        <v>0</v>
      </c>
      <c r="Q32" s="149" t="n">
        <v>1</v>
      </c>
      <c r="R32" s="149" t="n">
        <v>0</v>
      </c>
      <c r="S32" s="149" t="inlineStr">
        <is>
          <t>https://pure.cardiffmet.ac.uk/en/publications/diagnostic-classification-of-autism-spectrum-disorder-using-sd-ma/</t>
        </is>
      </c>
      <c r="T32" s="149" t="inlineStr">
        <is>
          <t>3D SD maps from ABIDE-I/II rs-fMRI were converted to 110 features and evaluated with LR, ridge, gradient boosting and XGBoost using 5-fold nested CV; LR achieved mean accuracy 70.71%.</t>
        </is>
      </c>
      <c r="U32" s="149" t="inlineStr">
        <is>
          <t>Nested cross-validation is methodologically stronger than a simple split but does not establish an independent/site-held-out external validation. Feature-contribution analysis was coded as partial interpretability, not strict XAI.</t>
        </is>
      </c>
      <c r="V32" s="148" t="inlineStr">
        <is>
          <t>Verificacion independiente del revisor humano antes del cierre final</t>
        </is>
      </c>
      <c r="W32" s="148" t="inlineStr">
        <is>
          <t>Media</t>
        </is>
      </c>
      <c r="X32" s="149" t="inlineStr">
        <is>
          <t>No sustituye la segunda revision humana definida en el protocolo.</t>
        </is>
      </c>
    </row>
  </sheetData>
  <mergeCells count="1">
    <mergeCell ref="A1:X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29"/>
  <sheetViews>
    <sheetView workbookViewId="0">
      <selection activeCell="A1" sqref="A1"/>
    </sheetView>
  </sheetViews>
  <sheetFormatPr baseColWidth="8" defaultRowHeight="15"/>
  <cols>
    <col width="10" customWidth="1" min="1" max="1"/>
    <col width="55" customWidth="1" min="2" max="2"/>
    <col width="28" customWidth="1" min="3" max="3"/>
    <col width="42" customWidth="1" min="4" max="4"/>
    <col width="27" customWidth="1" min="5" max="5"/>
    <col width="20" customWidth="1" min="6" max="6"/>
    <col width="34" customWidth="1" min="7" max="7"/>
    <col width="20" customWidth="1" min="8" max="8"/>
    <col width="40" customWidth="1" min="9" max="9"/>
    <col width="24" customWidth="1" min="10" max="10"/>
    <col width="24" customWidth="1" min="11" max="11"/>
    <col width="13" customWidth="1" min="12" max="12"/>
    <col width="13" customWidth="1" min="13" max="13"/>
    <col width="15" customWidth="1" min="14" max="14"/>
    <col width="15" customWidth="1" min="15" max="15"/>
    <col width="12" customWidth="1" min="16" max="16"/>
    <col width="12" customWidth="1" min="17" max="17"/>
    <col width="15" customWidth="1" min="18" max="18"/>
    <col width="55" customWidth="1" min="19" max="19"/>
    <col width="62" customWidth="1" min="20" max="20"/>
    <col width="70" customWidth="1" min="21" max="21"/>
    <col width="62" customWidth="1" min="22" max="22"/>
    <col width="18" customWidth="1" min="23" max="23"/>
    <col width="42" customWidth="1" min="24" max="24"/>
  </cols>
  <sheetData>
    <row r="1">
      <c r="A1" s="143" t="inlineStr">
        <is>
          <t>Lote 06 - últimos 22 textos completos pendientes</t>
        </is>
      </c>
    </row>
    <row r="2">
      <c r="A2" s="144" t="inlineStr">
        <is>
          <t>Fecha de revision</t>
        </is>
      </c>
      <c r="B2" s="145" t="n">
        <v>46269</v>
      </c>
      <c r="D2" s="144" t="inlineStr">
        <is>
          <t>Pendientes globales antes</t>
        </is>
      </c>
      <c r="E2" s="146" t="n">
        <v>22</v>
      </c>
    </row>
    <row r="3">
      <c r="A3" s="144" t="inlineStr">
        <is>
          <t>Candidatos del lote</t>
        </is>
      </c>
      <c r="B3" s="146" t="n">
        <v>22</v>
      </c>
      <c r="D3" s="144" t="inlineStr">
        <is>
          <t>Pendientes globales despues</t>
        </is>
      </c>
      <c r="E3" s="146" t="n">
        <v>0</v>
      </c>
    </row>
    <row r="4">
      <c r="A4" s="144" t="inlineStr">
        <is>
          <t>Cerrados por IA (requieren verificacion independiente)</t>
        </is>
      </c>
      <c r="B4" s="146" t="n">
        <v>22</v>
      </c>
      <c r="D4" s="144" t="inlineStr">
        <is>
          <t>Corpus de trabajo antes</t>
        </is>
      </c>
      <c r="E4" s="146" t="n">
        <v>435</v>
      </c>
    </row>
    <row r="5">
      <c r="A5" s="144" t="inlineStr">
        <is>
          <t>Pendientes por acceso/texto insuficiente</t>
        </is>
      </c>
      <c r="B5" s="146" t="n">
        <v>0</v>
      </c>
      <c r="D5" s="144" t="inlineStr">
        <is>
          <t>Corpus de trabajo despues</t>
        </is>
      </c>
      <c r="E5" s="146" t="n">
        <v>454</v>
      </c>
    </row>
    <row r="7" ht="36" customHeight="1">
      <c r="A7" s="147" t="inlineStr">
        <is>
          <t>bib_index</t>
        </is>
      </c>
      <c r="B7" s="147" t="inlineStr">
        <is>
          <t>titulo</t>
        </is>
      </c>
      <c r="C7" s="147" t="inlineStr">
        <is>
          <t>DOI</t>
        </is>
      </c>
      <c r="D7" s="147" t="inlineStr">
        <is>
          <t>nivel_fuente</t>
        </is>
      </c>
      <c r="E7" s="147" t="inlineStr">
        <is>
          <t>estado_lote</t>
        </is>
      </c>
      <c r="F7" s="147" t="inlineStr">
        <is>
          <t>decision_full_text</t>
        </is>
      </c>
      <c r="G7" s="147" t="inlineStr">
        <is>
          <t>data_source_primary</t>
        </is>
      </c>
      <c r="H7" s="147" t="inlineStr">
        <is>
          <t>ai_type</t>
        </is>
      </c>
      <c r="I7" s="147" t="inlineStr">
        <is>
          <t>ai_algorithm_main</t>
        </is>
      </c>
      <c r="J7" s="147" t="inlineStr">
        <is>
          <t>stage_primary</t>
        </is>
      </c>
      <c r="K7" s="147" t="inlineStr">
        <is>
          <t>rq2_integration_status</t>
        </is>
      </c>
      <c r="L7" s="147" t="inlineStr">
        <is>
          <t>q3_external_validation</t>
        </is>
      </c>
      <c r="M7" s="147" t="inlineStr">
        <is>
          <t>q3_multisite_dataset</t>
        </is>
      </c>
      <c r="N7" s="147" t="inlineStr">
        <is>
          <t>q3_cross_site_robustness</t>
        </is>
      </c>
      <c r="O7" s="147" t="inlineStr">
        <is>
          <t>q3_prospective_evaluation</t>
        </is>
      </c>
      <c r="P7" s="147" t="inlineStr">
        <is>
          <t>q3_xai_strict</t>
        </is>
      </c>
      <c r="Q7" s="147" t="inlineStr">
        <is>
          <t>q3_xai_partial</t>
        </is>
      </c>
      <c r="R7" s="147" t="inlineStr">
        <is>
          <t>q3_multisource_data</t>
        </is>
      </c>
      <c r="S7" s="147" t="inlineStr">
        <is>
          <t>fuente_texto</t>
        </is>
      </c>
      <c r="T7" s="147" t="inlineStr">
        <is>
          <t>hallazgo_clave</t>
        </is>
      </c>
      <c r="U7" s="147" t="inlineStr">
        <is>
          <t>limitacion_metodologica</t>
        </is>
      </c>
      <c r="V7" s="147" t="inlineStr">
        <is>
          <t>accion_manual</t>
        </is>
      </c>
      <c r="W7" s="147" t="inlineStr">
        <is>
          <t>prioridad_manual</t>
        </is>
      </c>
      <c r="X7" s="147" t="inlineStr">
        <is>
          <t>nota_control</t>
        </is>
      </c>
    </row>
    <row r="8" ht="78" customHeight="1">
      <c r="A8" s="148" t="n">
        <v>5</v>
      </c>
      <c r="B8" s="149" t="inlineStr">
        <is>
          <t>An exploration of machine learning approaches for early Autism Spectrum Disorder detection</t>
        </is>
      </c>
      <c r="C8" s="149" t="inlineStr">
        <is>
          <t>10.1016/j.health.2024.100379</t>
        </is>
      </c>
      <c r="D8" s="149" t="inlineStr">
        <is>
          <t>ScienceDirect/DOAJ detailed research abstract with datasets, models and performance sufficient for scoped adjudication</t>
        </is>
      </c>
      <c r="E8" s="148" t="inlineStr">
        <is>
          <t>Cerrado: contenido suficiente revisado</t>
        </is>
      </c>
      <c r="F8" s="148" t="inlineStr">
        <is>
          <t>Include</t>
        </is>
      </c>
      <c r="G8" s="149" t="inlineStr">
        <is>
          <t>Structured behavioral/questionnaire ASD screening data (child and toddler datasets)</t>
        </is>
      </c>
      <c r="H8" s="149" t="inlineStr">
        <is>
          <t>Machine Learning</t>
        </is>
      </c>
      <c r="I8" s="149" t="inlineStr">
        <is>
          <t>Support Vector Classifier (best-performing; compared with LR/KNN/DT/RF)</t>
        </is>
      </c>
      <c r="J8" s="149" t="inlineStr">
        <is>
          <t>Screening</t>
        </is>
      </c>
      <c r="K8" s="149" t="inlineStr">
        <is>
          <t>Proposed only</t>
        </is>
      </c>
      <c r="L8" s="149" t="n">
        <v>0</v>
      </c>
      <c r="M8" s="149" t="n">
        <v>1</v>
      </c>
      <c r="N8" s="149" t="n">
        <v>0</v>
      </c>
      <c r="O8" s="149" t="n">
        <v>0</v>
      </c>
      <c r="P8" s="149" t="n">
        <v>0</v>
      </c>
      <c r="Q8" s="149" t="n">
        <v>0</v>
      </c>
      <c r="R8" s="149" t="n">
        <v>0</v>
      </c>
      <c r="S8" s="149" t="inlineStr">
        <is>
          <t>https://www.sciencedirect.com/science/article/pii/S2772442524000819</t>
        </is>
      </c>
      <c r="T8" s="149" t="inlineStr">
        <is>
          <t>Compares LR, SVC, KNN, decision tree and random forest on toddler and child ASD datasets; SVC is reported as the strongest model, with near-perfect/100% performance on some datasets.</t>
        </is>
      </c>
      <c r="U8" s="149" t="inlineStr">
        <is>
          <t>Very high benchmark performance raises overfitting/data-leakage concerns; no fixed independent external clinical cohort or site-held-out evaluation was established from the accessible evidence.</t>
        </is>
      </c>
      <c r="V8" s="148" t="inlineStr">
        <is>
          <t>Verificacion independiente del revisor humano antes del cierre final</t>
        </is>
      </c>
      <c r="W8" s="148" t="inlineStr">
        <is>
          <t>Media</t>
        </is>
      </c>
      <c r="X8" s="149" t="inlineStr">
        <is>
          <t>No sustituye la segunda revision humana definida en el protocolo.</t>
        </is>
      </c>
    </row>
    <row r="9" ht="78" customHeight="1">
      <c r="A9" s="148" t="n">
        <v>11</v>
      </c>
      <c r="B9" s="149" t="inlineStr">
        <is>
          <t>Ensembler_fMRI: An Intelligent Approach for the Early Prediction of Autism Disorder</t>
        </is>
      </c>
      <c r="C9" s="149" t="inlineStr">
        <is>
          <t>10.1016/j.procs.2025.04.142</t>
        </is>
      </c>
      <c r="D9" s="149" t="inlineStr">
        <is>
          <t>ScienceDirect Procedia research abstract with datasets, purpose and reported performance sufficient for scoped coding</t>
        </is>
      </c>
      <c r="E9" s="148" t="inlineStr">
        <is>
          <t>Cerrado: contenido suficiente revisado</t>
        </is>
      </c>
      <c r="F9" s="148" t="inlineStr">
        <is>
          <t>Include</t>
        </is>
      </c>
      <c r="G9" s="149" t="inlineStr">
        <is>
          <t>Neuroimaging (fMRI; ABIDE and ADHD-200)</t>
        </is>
      </c>
      <c r="H9" s="149" t="inlineStr">
        <is>
          <t>Hybrid</t>
        </is>
      </c>
      <c r="I9" s="149" t="inlineStr">
        <is>
          <t>Ensembler_fMRI ensemble of multiple AI techniques (specific component families not fully specified in accessible source)</t>
        </is>
      </c>
      <c r="J9" s="149" t="inlineStr">
        <is>
          <t>Diagnosis</t>
        </is>
      </c>
      <c r="K9" s="149" t="inlineStr">
        <is>
          <t>Research only</t>
        </is>
      </c>
      <c r="L9" s="149" t="n">
        <v>0</v>
      </c>
      <c r="M9" s="149" t="n">
        <v>1</v>
      </c>
      <c r="N9" s="149" t="n">
        <v>0</v>
      </c>
      <c r="O9" s="149" t="n">
        <v>0</v>
      </c>
      <c r="P9" s="149" t="n">
        <v>0</v>
      </c>
      <c r="Q9" s="149" t="n">
        <v>0</v>
      </c>
      <c r="R9" s="149" t="n">
        <v>0</v>
      </c>
      <c r="S9" s="149" t="inlineStr">
        <is>
          <t>https://www.sciencedirect.com/science/article/pii/S187705092501244X</t>
        </is>
      </c>
      <c r="T9" s="149" t="inlineStr">
        <is>
          <t>Ensembler_fMRI combines multiple AI techniques on fMRI data from ABIDE and ADHD-200 to distinguish ASD from ADHD; the abstract reports 98% accuracy.</t>
        </is>
      </c>
      <c r="U9" s="149" t="inlineStr">
        <is>
          <t>Use of multisite/multidataset repositories does not itself demonstrate held-out cross-site robustness or external validation; component model details are incomplete in the accessible abstract.</t>
        </is>
      </c>
      <c r="V9" s="148" t="inlineStr">
        <is>
          <t>Verificacion independiente del revisor humano antes del cierre final</t>
        </is>
      </c>
      <c r="W9" s="148" t="inlineStr">
        <is>
          <t>Media</t>
        </is>
      </c>
      <c r="X9" s="149" t="inlineStr">
        <is>
          <t>No sustituye la segunda revision humana definida en el protocolo.</t>
        </is>
      </c>
    </row>
    <row r="10" ht="78" customHeight="1">
      <c r="A10" s="148" t="n">
        <v>16</v>
      </c>
      <c r="B10" s="149" t="inlineStr">
        <is>
          <t>Unraveling pathogenesis and potential biomarkers for autism spectrum disorder associated with HIF1A pathway based on machine learning and experiment validation</t>
        </is>
      </c>
      <c r="C10" s="149" t="inlineStr">
        <is>
          <t>10.1016/j.nbd.2024.106763</t>
        </is>
      </c>
      <c r="D10" s="149" t="inlineStr">
        <is>
          <t>PubMed/publisher detailed abstract with GEO analyses, ML biomarker selection, single-cell analysis and experimental validation</t>
        </is>
      </c>
      <c r="E10" s="148" t="inlineStr">
        <is>
          <t>Cerrado: contenido suficiente revisado</t>
        </is>
      </c>
      <c r="F10" s="148" t="inlineStr">
        <is>
          <t>Include</t>
        </is>
      </c>
      <c r="G10" s="149" t="inlineStr">
        <is>
          <t>Biological/omics (bulk transcriptomics + single-cell RNA-seq; GEO)</t>
        </is>
      </c>
      <c r="H10" s="149" t="inlineStr">
        <is>
          <t>Machine Learning</t>
        </is>
      </c>
      <c r="I10" s="149" t="inlineStr">
        <is>
          <t>Machine-learning hub-gene selection (specific model family not stated in accessible source)</t>
        </is>
      </c>
      <c r="J10" s="149" t="inlineStr">
        <is>
          <t>Diagnosis</t>
        </is>
      </c>
      <c r="K10" s="149" t="inlineStr">
        <is>
          <t>Research only</t>
        </is>
      </c>
      <c r="L10" s="149" t="n">
        <v>0</v>
      </c>
      <c r="M10" s="149" t="n">
        <v>1</v>
      </c>
      <c r="N10" s="149" t="n">
        <v>0</v>
      </c>
      <c r="O10" s="149" t="n">
        <v>0</v>
      </c>
      <c r="P10" s="149" t="n">
        <v>0</v>
      </c>
      <c r="Q10" s="149" t="n">
        <v>1</v>
      </c>
      <c r="R10" s="149" t="n">
        <v>0</v>
      </c>
      <c r="S10" s="149" t="inlineStr">
        <is>
          <t>https://pubmed.ncbi.nlm.nih.gov/?term=10.1016%2Fj.nbd.2024.106763</t>
        </is>
      </c>
      <c r="T10" s="149" t="inlineStr">
        <is>
          <t>Human GEO transcriptomic data are used to identify HIF1A-related hub genes with ML; single-cell analysis and MIA mouse/cell experiments support mechanistic interpretation. Human data therefore prevent an animal-only exclusion.</t>
        </is>
      </c>
      <c r="U10" s="149" t="inlineStr">
        <is>
          <t>Animal/cell validation is mechanistic, not independent clinical external validation; the accessible abstract does not identify a site-held-out human validation design or the exact ML family used for hub-gene selection.</t>
        </is>
      </c>
      <c r="V10" s="148" t="inlineStr">
        <is>
          <t>Verificacion independiente del revisor humano antes del cierre final</t>
        </is>
      </c>
      <c r="W10" s="148" t="inlineStr">
        <is>
          <t>Media</t>
        </is>
      </c>
      <c r="X10" s="149" t="inlineStr">
        <is>
          <t>No sustituye la segunda revision humana definida en el protocolo.</t>
        </is>
      </c>
    </row>
    <row r="11" ht="78" customHeight="1">
      <c r="A11" s="148" t="n">
        <v>27</v>
      </c>
      <c r="B11" s="149" t="inlineStr">
        <is>
          <t>Developing a simplified measure to predict the risk of autism spectrum disorders: Abbreviating the M-CHAT-R using a machine learning approach in China</t>
        </is>
      </c>
      <c r="C11" s="149" t="inlineStr">
        <is>
          <t>10.1016/j.psychres.2025.116353</t>
        </is>
      </c>
      <c r="D11" s="149" t="inlineStr">
        <is>
          <t>PubMed/publisher structured abstract with cohort size, feature-selection strategy and screening-performance metrics</t>
        </is>
      </c>
      <c r="E11" s="148" t="inlineStr">
        <is>
          <t>Cerrado: contenido suficiente revisado</t>
        </is>
      </c>
      <c r="F11" s="148" t="inlineStr">
        <is>
          <t>Include</t>
        </is>
      </c>
      <c r="G11" s="149" t="inlineStr">
        <is>
          <t>Structured questionnaire + sociodemographic/environmental factors (M-CHAT-R)</t>
        </is>
      </c>
      <c r="H11" s="149" t="inlineStr">
        <is>
          <t>Machine Learning</t>
        </is>
      </c>
      <c r="I11" s="149" t="inlineStr">
        <is>
          <t>Best-performing classifier among six ML models after multi-method feature selection (family not uniquely stated in accessible abstract)</t>
        </is>
      </c>
      <c r="J11" s="149" t="inlineStr">
        <is>
          <t>Screening</t>
        </is>
      </c>
      <c r="K11" s="149" t="inlineStr">
        <is>
          <t>Proposed only</t>
        </is>
      </c>
      <c r="L11" s="149" t="n">
        <v>0</v>
      </c>
      <c r="M11" s="149" t="n">
        <v>0</v>
      </c>
      <c r="N11" s="149" t="n">
        <v>0</v>
      </c>
      <c r="O11" s="149" t="n">
        <v>0</v>
      </c>
      <c r="P11" s="149" t="n">
        <v>0</v>
      </c>
      <c r="Q11" s="149" t="n">
        <v>1</v>
      </c>
      <c r="R11" s="149" t="n">
        <v>1</v>
      </c>
      <c r="S11" s="149" t="inlineStr">
        <is>
          <t>https://pubmed.ncbi.nlm.nih.gov/39793526/</t>
        </is>
      </c>
      <c r="T11" s="149" t="inlineStr">
        <is>
          <t>Retrospective analysis of 6,049 Chinese toddlers combines M-CHAT-R items with 17 sociodemographic/environmental factors, uses multiple feature-selection methods and six ML models, and derives a shortened screening measure.</t>
        </is>
      </c>
      <c r="U11" s="149" t="inlineStr">
        <is>
          <t>Derived from an existing validation cohort and not independently externally validated; strong sensitivity/specificity can coexist with low PPV in low-prevalence screening, so clinical utility should not be inferred from discrimination alone.</t>
        </is>
      </c>
      <c r="V11" s="148" t="inlineStr">
        <is>
          <t>Verificacion independiente del revisor humano antes del cierre final</t>
        </is>
      </c>
      <c r="W11" s="148" t="inlineStr">
        <is>
          <t>Media</t>
        </is>
      </c>
      <c r="X11" s="149" t="inlineStr">
        <is>
          <t>No sustituye la segunda revision humana definida en el protocolo.</t>
        </is>
      </c>
    </row>
    <row r="12" ht="78" customHeight="1">
      <c r="A12" s="148" t="n">
        <v>31</v>
      </c>
      <c r="B12" s="149" t="inlineStr">
        <is>
          <t>Replication of rs10099100 Association with Autism Spectrum Disorder Risk in a Polish‐Origin Cohort</t>
        </is>
      </c>
      <c r="C12" s="149" t="inlineStr">
        <is>
          <t>10.1016/j.reia.2025.202542</t>
        </is>
      </c>
      <c r="D12" s="149" t="inlineStr">
        <is>
          <t>Publisher detailed abstract with Polish cohort, Boruta/Random Forest analysis and reported marker findings</t>
        </is>
      </c>
      <c r="E12" s="148" t="inlineStr">
        <is>
          <t>Cerrado: contenido suficiente revisado</t>
        </is>
      </c>
      <c r="F12" s="148" t="inlineStr">
        <is>
          <t>Include</t>
        </is>
      </c>
      <c r="G12" s="149" t="inlineStr">
        <is>
          <t>Biological/genetic (SNP genotyping + phenotypic variables)</t>
        </is>
      </c>
      <c r="H12" s="149" t="inlineStr">
        <is>
          <t>Machine Learning</t>
        </is>
      </c>
      <c r="I12" s="149" t="inlineStr">
        <is>
          <t>Boruta feature selection + Random Forest</t>
        </is>
      </c>
      <c r="J12" s="149" t="inlineStr">
        <is>
          <t>Diagnosis</t>
        </is>
      </c>
      <c r="K12" s="149" t="inlineStr">
        <is>
          <t>Research only</t>
        </is>
      </c>
      <c r="L12" s="149" t="n">
        <v>0</v>
      </c>
      <c r="M12" s="149" t="n">
        <v>0</v>
      </c>
      <c r="N12" s="149" t="n">
        <v>0</v>
      </c>
      <c r="O12" s="149" t="n">
        <v>0</v>
      </c>
      <c r="P12" s="149" t="n">
        <v>0</v>
      </c>
      <c r="Q12" s="149" t="n">
        <v>1</v>
      </c>
      <c r="R12" s="149" t="n">
        <v>1</v>
      </c>
      <c r="S12" s="149" t="inlineStr">
        <is>
          <t>https://www.sciencedirect.com/science/article/pii/S3050656525000148</t>
        </is>
      </c>
      <c r="T12" s="149" t="inlineStr">
        <is>
          <t>A Polish-origin ASD/control cohort is analyzed with Boruta and Random Forest to prioritize genetic and phenotypic markers, including replication of rs10099100-related risk evidence.</t>
        </is>
      </c>
      <c r="U12" s="149" t="inlineStr">
        <is>
          <t>Single ancestry-specific cohort with no independent external validation; association/feature importance is not equivalent to prospective screening performance.</t>
        </is>
      </c>
      <c r="V12" s="148" t="inlineStr">
        <is>
          <t>Verificacion independiente del revisor humano antes del cierre final</t>
        </is>
      </c>
      <c r="W12" s="148" t="inlineStr">
        <is>
          <t>Media</t>
        </is>
      </c>
      <c r="X12" s="149" t="inlineStr">
        <is>
          <t>No sustituye la segunda revision humana definida en el protocolo.</t>
        </is>
      </c>
    </row>
    <row r="13" ht="78" customHeight="1">
      <c r="A13" s="148" t="n">
        <v>34</v>
      </c>
      <c r="B13" s="149" t="inlineStr">
        <is>
          <t>Diagnosis of autism spectrum disorder—prediction and analysis of enhanced classification model based on machine learning</t>
        </is>
      </c>
      <c r="C13" s="149" t="inlineStr">
        <is>
          <t>10.1016/B978-0-443-30080-6.00018-3</t>
        </is>
      </c>
      <c r="D13" s="149" t="inlineStr">
        <is>
          <t>Elsevier edited-book chapter record/abstract; empirical content present but publication type ineligible under the reconciled protocol</t>
        </is>
      </c>
      <c r="E13" s="148" t="inlineStr">
        <is>
          <t>Cerrado: exclusión por tipo de publicación</t>
        </is>
      </c>
      <c r="F13" s="148" t="inlineStr">
        <is>
          <t>Exclude</t>
        </is>
      </c>
      <c r="G13" s="149" t="n"/>
      <c r="H13" s="149" t="n"/>
      <c r="I13" s="149" t="n"/>
      <c r="J13" s="149" t="n"/>
      <c r="K13" s="149" t="n"/>
      <c r="L13" s="149" t="n"/>
      <c r="M13" s="149" t="n"/>
      <c r="N13" s="149" t="n"/>
      <c r="O13" s="149" t="n"/>
      <c r="P13" s="149" t="n"/>
      <c r="Q13" s="149" t="n"/>
      <c r="R13" s="149" t="n"/>
      <c r="S13" s="149" t="inlineStr">
        <is>
          <t>https://www.sciencedirect.com/science/chapter/edited-volume/pii/B9780443300806000183</t>
        </is>
      </c>
      <c r="T13" s="149" t="inlineStr">
        <is>
          <t>The chapter describes empirical experiments on the Toddler ASD dataset and reports ANN as the strongest classifier among the compared models.</t>
        </is>
      </c>
      <c r="U13" s="149" t="inlineStr">
        <is>
          <t>Excluded because it is a standalone chapter in an edited book. The exclusion is based on publication type, not on absence of empirical methods or results.</t>
        </is>
      </c>
      <c r="V13" s="148" t="inlineStr">
        <is>
          <t>Verificacion independiente del revisor humano antes del cierre final</t>
        </is>
      </c>
      <c r="W13" s="148" t="inlineStr">
        <is>
          <t>Media</t>
        </is>
      </c>
      <c r="X13" s="149" t="inlineStr">
        <is>
          <t>Reconciliado el 2026-09-07: standalone edited-book chapters are excluded; full peer-reviewed conference/proceedings papers remain eligible.</t>
        </is>
      </c>
    </row>
    <row r="14" ht="78" customHeight="1">
      <c r="A14" s="148" t="n">
        <v>42</v>
      </c>
      <c r="B14" s="149" t="inlineStr">
        <is>
          <t>Enhancing Early Diagnosis of Autism Spectrum Disorder Using a Bayesian-Optimized Random Forest Algorithm</t>
        </is>
      </c>
      <c r="C14" s="149" t="inlineStr">
        <is>
          <t>10.1016/j.procs.2025.04.389</t>
        </is>
      </c>
      <c r="D14" s="149" t="inlineStr">
        <is>
          <t>Open Procedia research paper/abstract with model, input domains and performance sufficient for scoped coding</t>
        </is>
      </c>
      <c r="E14" s="148" t="inlineStr">
        <is>
          <t>Cerrado: contenido suficiente revisado</t>
        </is>
      </c>
      <c r="F14" s="148" t="inlineStr">
        <is>
          <t>Include</t>
        </is>
      </c>
      <c r="G14" s="149" t="inlineStr">
        <is>
          <t>Structured behavioral/cognitive/demographic ASD data</t>
        </is>
      </c>
      <c r="H14" s="149" t="inlineStr">
        <is>
          <t>Machine Learning</t>
        </is>
      </c>
      <c r="I14" s="149" t="inlineStr">
        <is>
          <t>Bayesian-optimized Random Forest</t>
        </is>
      </c>
      <c r="J14" s="149" t="inlineStr">
        <is>
          <t>Screening</t>
        </is>
      </c>
      <c r="K14" s="149" t="inlineStr">
        <is>
          <t>Proposed only</t>
        </is>
      </c>
      <c r="L14" s="149" t="n">
        <v>0</v>
      </c>
      <c r="M14" s="149" t="n">
        <v>0</v>
      </c>
      <c r="N14" s="149" t="n">
        <v>0</v>
      </c>
      <c r="O14" s="149" t="n">
        <v>0</v>
      </c>
      <c r="P14" s="149" t="n">
        <v>0</v>
      </c>
      <c r="Q14" s="149" t="n">
        <v>0</v>
      </c>
      <c r="R14" s="149" t="n">
        <v>0</v>
      </c>
      <c r="S14" s="149" t="inlineStr">
        <is>
          <t>https://doi.org/10.1016/j.procs.2025.04.389</t>
        </is>
      </c>
      <c r="T14" s="149" t="inlineStr">
        <is>
          <t>Uses Bayesian optimization to tune a Random Forest on behavioral, cognitive and demographic ASD variables; the paper reports very high classification performance.</t>
        </is>
      </c>
      <c r="U14" s="149" t="inlineStr">
        <is>
          <t>No independent external cohort, prospective deployment, or explicit explanation method was established; near-ceiling performance on structured ASD datasets requires careful leakage/selection-bias checks.</t>
        </is>
      </c>
      <c r="V14" s="148" t="inlineStr">
        <is>
          <t>Verificacion independiente del revisor humano antes del cierre final</t>
        </is>
      </c>
      <c r="W14" s="148" t="inlineStr">
        <is>
          <t>Media</t>
        </is>
      </c>
      <c r="X14" s="149" t="inlineStr">
        <is>
          <t>No sustituye la segunda revision humana definida en el protocolo.</t>
        </is>
      </c>
    </row>
    <row r="15" ht="78" customHeight="1">
      <c r="A15" s="148" t="n">
        <v>45</v>
      </c>
      <c r="B15" s="149" t="inlineStr">
        <is>
          <t>Autism Spectrum Disorder Detection using Attention-Based CNN and ML Classifiers</t>
        </is>
      </c>
      <c r="C15" s="149" t="inlineStr">
        <is>
          <t>10.1016/j.procs.2025.04.671</t>
        </is>
      </c>
      <c r="D15" s="149" t="inlineStr">
        <is>
          <t>Open Procedia research paper/abstract with ABIDE source, attention-CNN pipeline and reported performance</t>
        </is>
      </c>
      <c r="E15" s="148" t="inlineStr">
        <is>
          <t>Cerrado: contenido suficiente revisado</t>
        </is>
      </c>
      <c r="F15" s="148" t="inlineStr">
        <is>
          <t>Include</t>
        </is>
      </c>
      <c r="G15" s="149" t="inlineStr">
        <is>
          <t>Neuroimaging (fMRI; ABIDE)</t>
        </is>
      </c>
      <c r="H15" s="149" t="inlineStr">
        <is>
          <t>Hybrid</t>
        </is>
      </c>
      <c r="I15" s="149" t="inlineStr">
        <is>
          <t>Attention-based CNN feature extractor + conventional ML classifier</t>
        </is>
      </c>
      <c r="J15" s="149" t="inlineStr">
        <is>
          <t>Diagnosis</t>
        </is>
      </c>
      <c r="K15" s="149" t="inlineStr">
        <is>
          <t>Research only</t>
        </is>
      </c>
      <c r="L15" s="149" t="n">
        <v>0</v>
      </c>
      <c r="M15" s="149" t="n">
        <v>1</v>
      </c>
      <c r="N15" s="149" t="n">
        <v>0</v>
      </c>
      <c r="O15" s="149" t="n">
        <v>0</v>
      </c>
      <c r="P15" s="149" t="n">
        <v>0</v>
      </c>
      <c r="Q15" s="149" t="n">
        <v>0</v>
      </c>
      <c r="R15" s="149" t="n">
        <v>0</v>
      </c>
      <c r="S15" s="149" t="inlineStr">
        <is>
          <t>https://doi.org/10.1016/j.procs.2025.04.671</t>
        </is>
      </c>
      <c r="T15" s="149" t="inlineStr">
        <is>
          <t>An attention-based CNN/Squeeze-and-Excitation pipeline extracts fMRI features and feeds ML classifiers for ASD detection on ABIDE; very high accuracy is reported.</t>
        </is>
      </c>
      <c r="U15" s="149" t="inlineStr">
        <is>
          <t>ABIDE is multisite, but no explicit site-held-out or independent external evaluation was established. Architectural attention was not counted as XAI because no explanation analysis was demonstrated.</t>
        </is>
      </c>
      <c r="V15" s="148" t="inlineStr">
        <is>
          <t>Verificacion independiente del revisor humano antes del cierre final</t>
        </is>
      </c>
      <c r="W15" s="148" t="inlineStr">
        <is>
          <t>Media</t>
        </is>
      </c>
      <c r="X15" s="149" t="inlineStr">
        <is>
          <t>No sustituye la segunda revision humana definida en el protocolo.</t>
        </is>
      </c>
    </row>
    <row r="16" ht="78" customHeight="1">
      <c r="A16" s="148" t="n">
        <v>56</v>
      </c>
      <c r="B16" s="149" t="inlineStr">
        <is>
          <t>Effective AI Techniques for Analyzing Risk Factors in Autism Spectrum Disorder (ASD)</t>
        </is>
      </c>
      <c r="C16" s="149" t="inlineStr">
        <is>
          <t>10.1016/j.procs.2025.10.018</t>
        </is>
      </c>
      <c r="D16" s="149" t="inlineStr">
        <is>
          <t>Open Procedia research abstract describes RF/XGBoost, SHAP and combined clinical/genetic/environmental variables</t>
        </is>
      </c>
      <c r="E16" s="148" t="inlineStr">
        <is>
          <t>Cerrado: contenido suficiente revisado</t>
        </is>
      </c>
      <c r="F16" s="148" t="inlineStr">
        <is>
          <t>Include</t>
        </is>
      </c>
      <c r="G16" s="149" t="inlineStr">
        <is>
          <t>Multisource tabular (clinical + genetic + environmental risk factors)</t>
        </is>
      </c>
      <c r="H16" s="149" t="inlineStr">
        <is>
          <t>Machine Learning</t>
        </is>
      </c>
      <c r="I16" s="149" t="inlineStr">
        <is>
          <t>Random Forest + XGBoost with SHAP</t>
        </is>
      </c>
      <c r="J16" s="149" t="inlineStr">
        <is>
          <t>Prognosis</t>
        </is>
      </c>
      <c r="K16" s="149" t="inlineStr">
        <is>
          <t>Research only</t>
        </is>
      </c>
      <c r="L16" s="149" t="n">
        <v>0</v>
      </c>
      <c r="M16" s="149" t="n">
        <v>0</v>
      </c>
      <c r="N16" s="149" t="n">
        <v>0</v>
      </c>
      <c r="O16" s="149" t="n">
        <v>0</v>
      </c>
      <c r="P16" s="149" t="n">
        <v>1</v>
      </c>
      <c r="Q16" s="149" t="n">
        <v>0</v>
      </c>
      <c r="R16" s="149" t="n">
        <v>1</v>
      </c>
      <c r="S16" s="149" t="inlineStr">
        <is>
          <t>https://doi.org/10.1016/j.procs.2025.10.018</t>
        </is>
      </c>
      <c r="T16" s="149" t="inlineStr">
        <is>
          <t>Applies Random Forest and XGBoost to clinical, genetic and environmental ASD risk variables and uses SHAP to identify influential factors.</t>
        </is>
      </c>
      <c r="U16" s="149" t="inlineStr">
        <is>
          <t>Risk-factor association and model explanation do not establish causal risk or clinical utility; no independent external or prospective validation was identified.</t>
        </is>
      </c>
      <c r="V16" s="148" t="inlineStr">
        <is>
          <t>Verificacion independiente del revisor humano antes del cierre final</t>
        </is>
      </c>
      <c r="W16" s="148" t="inlineStr">
        <is>
          <t>Media</t>
        </is>
      </c>
      <c r="X16" s="149" t="inlineStr">
        <is>
          <t>No sustituye la segunda revision humana definida en el protocolo.</t>
        </is>
      </c>
    </row>
    <row r="17" ht="78" customHeight="1">
      <c r="A17" s="150" t="n">
        <v>92</v>
      </c>
      <c r="B17" s="149" t="inlineStr">
        <is>
          <t>Data independent acquisition proteomics and machine learning reveals that proteins associated with immunity are potential molecular markers for early diagnosis of autism</t>
        </is>
      </c>
      <c r="C17" s="149" t="inlineStr">
        <is>
          <t>10.1016/j.cca.2025.120238</t>
        </is>
      </c>
      <c r="D17" s="149" t="inlineStr">
        <is>
          <t>PubMed detailed abstract with sample size, DIA proteomics, ML feature screening, leave-one-out validation and ELISA follow-up</t>
        </is>
      </c>
      <c r="E17" s="150" t="inlineStr">
        <is>
          <t>Cerrado: contenido suficiente revisado</t>
        </is>
      </c>
      <c r="F17" s="150" t="inlineStr">
        <is>
          <t>Include</t>
        </is>
      </c>
      <c r="G17" s="149" t="inlineStr">
        <is>
          <t>Biological/omics (serum DIA proteomics)</t>
        </is>
      </c>
      <c r="H17" s="149" t="inlineStr">
        <is>
          <t>Machine Learning</t>
        </is>
      </c>
      <c r="I17" s="149" t="inlineStr">
        <is>
          <t>Eight-protein ML classifier with bidirectional feature screening (abstract reports logic-regression/leave-one-out validation)</t>
        </is>
      </c>
      <c r="J17" s="149" t="inlineStr">
        <is>
          <t>Diagnosis</t>
        </is>
      </c>
      <c r="K17" s="149" t="inlineStr">
        <is>
          <t>Research only</t>
        </is>
      </c>
      <c r="L17" s="149" t="n">
        <v>0</v>
      </c>
      <c r="M17" s="149" t="n">
        <v>0</v>
      </c>
      <c r="N17" s="149" t="n">
        <v>0</v>
      </c>
      <c r="O17" s="149" t="n">
        <v>0</v>
      </c>
      <c r="P17" s="149" t="n">
        <v>0</v>
      </c>
      <c r="Q17" s="149" t="n">
        <v>1</v>
      </c>
      <c r="R17" s="149" t="n">
        <v>0</v>
      </c>
      <c r="S17" s="149" t="inlineStr">
        <is>
          <t>https://pubmed.ncbi.nlm.nih.gov/40185380/</t>
        </is>
      </c>
      <c r="T17" s="149" t="inlineStr">
        <is>
          <t>DIA serum proteomics in 99 ASD and 70 control children yields an eight-protein ML model after bidirectional feature screening; ELISA follow-up is reported for LYZ.</t>
        </is>
      </c>
      <c r="U17" s="149" t="inlineStr">
        <is>
          <t>Leave-one-out validation is internal; ELISA confirmation of selected proteins is not an independent external cohort test. The sample is geographically limited and biomarker selection can be optimistic without nested external replication.</t>
        </is>
      </c>
      <c r="V17" s="150" t="inlineStr">
        <is>
          <t>Verificacion independiente del revisor humano antes del cierre final</t>
        </is>
      </c>
      <c r="W17" s="150" t="inlineStr">
        <is>
          <t>Media</t>
        </is>
      </c>
      <c r="X17" s="149" t="inlineStr">
        <is>
          <t>No sustituye la segunda revision humana definida en el protocolo.</t>
        </is>
      </c>
    </row>
    <row r="18" ht="78" customHeight="1">
      <c r="A18" s="150" t="n">
        <v>183</v>
      </c>
      <c r="B18" s="149" t="inlineStr">
        <is>
          <t>Adaptive Multi-Scale Dynamic Graph Representation Learning With Overlapping Community-Awareness for ASD Classification</t>
        </is>
      </c>
      <c r="C18" s="149" t="inlineStr">
        <is>
          <t>10.1109/JBHI.2025.3622540</t>
        </is>
      </c>
      <c r="D18" s="149" t="inlineStr">
        <is>
          <t>PubMed/IEEE detailed abstract with ABIDE-I/II, dynamic graph architecture and visualization analysis</t>
        </is>
      </c>
      <c r="E18" s="150" t="inlineStr">
        <is>
          <t>Cerrado: contenido suficiente revisado</t>
        </is>
      </c>
      <c r="F18" s="150" t="inlineStr">
        <is>
          <t>Include</t>
        </is>
      </c>
      <c r="G18" s="149" t="inlineStr">
        <is>
          <t>Neuroimaging (resting-state fMRI; ABIDE-I/II)</t>
        </is>
      </c>
      <c r="H18" s="149" t="inlineStr">
        <is>
          <t>Deep Learning</t>
        </is>
      </c>
      <c r="I18" s="149" t="inlineStr">
        <is>
          <t>Ada-MST adaptive multi-scale dynamic graph neural network with overlapping-community-aware readout</t>
        </is>
      </c>
      <c r="J18" s="149" t="inlineStr">
        <is>
          <t>Diagnosis</t>
        </is>
      </c>
      <c r="K18" s="149" t="inlineStr">
        <is>
          <t>Research only</t>
        </is>
      </c>
      <c r="L18" s="149" t="n">
        <v>0</v>
      </c>
      <c r="M18" s="149" t="n">
        <v>1</v>
      </c>
      <c r="N18" s="149" t="n">
        <v>0</v>
      </c>
      <c r="O18" s="149" t="n">
        <v>0</v>
      </c>
      <c r="P18" s="149" t="n">
        <v>0</v>
      </c>
      <c r="Q18" s="149" t="n">
        <v>1</v>
      </c>
      <c r="R18" s="149" t="n">
        <v>0</v>
      </c>
      <c r="S18" s="149" t="inlineStr">
        <is>
          <t>https://pubmed.ncbi.nlm.nih.gov/41359708/</t>
        </is>
      </c>
      <c r="T18" s="149" t="inlineStr">
        <is>
          <t>Ada-MST learns adaptive multi-scale dynamic graph representations from ABIDE-I/II rs-fMRI and includes community-aware readout/visualization for ASD classification.</t>
        </is>
      </c>
      <c r="U18" s="149" t="inlineStr">
        <is>
          <t>ABIDE-I/II are multisite datasets, but no explicit held-out-site robustness design was established in the accessible report. Visualization was treated as partial interpretability, not strict XAI.</t>
        </is>
      </c>
      <c r="V18" s="150" t="inlineStr">
        <is>
          <t>Verificacion independiente del revisor humano antes del cierre final</t>
        </is>
      </c>
      <c r="W18" s="150" t="inlineStr">
        <is>
          <t>Media</t>
        </is>
      </c>
      <c r="X18" s="149" t="inlineStr">
        <is>
          <t>No sustituye la segunda revision humana definida en el protocolo.</t>
        </is>
      </c>
    </row>
    <row r="19" ht="78" customHeight="1">
      <c r="A19" s="148" t="n">
        <v>198</v>
      </c>
      <c r="B19" s="149" t="inlineStr">
        <is>
          <t>A Multimodal AI Framework for Early Autism Identification Using CbRNN–Ensemble Modelling and Advanced NCIAPPF-Based Temporal Encoding</t>
        </is>
      </c>
      <c r="C19" s="149" t="inlineStr">
        <is>
          <t>10.1002/jdn.70117</t>
        </is>
      </c>
      <c r="D19" s="149" t="inlineStr">
        <is>
          <t>Wiley/PubMed publisher article page plus accessible full-text reproduction; enough methodological detail for scoped coding but with internal reporting inconsistency</t>
        </is>
      </c>
      <c r="E19" s="148" t="inlineStr">
        <is>
          <t>Cerrado: contenido suficiente revisado</t>
        </is>
      </c>
      <c r="F19" s="148" t="inlineStr">
        <is>
          <t>Include</t>
        </is>
      </c>
      <c r="G19" s="149" t="inlineStr">
        <is>
          <t>Multimodal (facial expressions + eye gaze + speech prosody + behavioral cues)</t>
        </is>
      </c>
      <c r="H19" s="149" t="inlineStr">
        <is>
          <t>Hybrid</t>
        </is>
      </c>
      <c r="I19" s="149" t="inlineStr">
        <is>
          <t>CbRNN-EM + NCIAPPF temporal encoding/fusion</t>
        </is>
      </c>
      <c r="J19" s="149" t="inlineStr">
        <is>
          <t>Screening</t>
        </is>
      </c>
      <c r="K19" s="149" t="inlineStr">
        <is>
          <t>Proposed only</t>
        </is>
      </c>
      <c r="L19" s="149" t="n">
        <v>0</v>
      </c>
      <c r="M19" s="149" t="n">
        <v>0</v>
      </c>
      <c r="N19" s="149" t="n">
        <v>0</v>
      </c>
      <c r="O19" s="149" t="n">
        <v>0</v>
      </c>
      <c r="P19" s="149" t="n">
        <v>0</v>
      </c>
      <c r="Q19" s="149" t="n">
        <v>0</v>
      </c>
      <c r="R19" s="149" t="n">
        <v>1</v>
      </c>
      <c r="S19" s="149" t="inlineStr">
        <is>
          <t>https://onlinelibrary.wiley.com/doi/10.1002/jdn.70117</t>
        </is>
      </c>
      <c r="T19" s="149" t="inlineStr">
        <is>
          <t>AutiScan fuses facial-expression, eye-gaze, speech-prosody and behavioral cues using CbRNN-EM and NCIAPPF temporal processing for early ASD identification.</t>
        </is>
      </c>
      <c r="U19" s="149" t="inlineStr">
        <is>
          <t>High-priority reporting inconsistency: the article describes experimental multimodal analyses, while the publisher Data Availability Statement says that no datasets were generated or analyzed. Independent source/sample and validation verification is required.</t>
        </is>
      </c>
      <c r="V19" s="148" t="inlineStr">
        <is>
          <t>Verificacion independiente del revisor humano antes del cierre final</t>
        </is>
      </c>
      <c r="W19" s="148" t="inlineStr">
        <is>
          <t>Alta</t>
        </is>
      </c>
      <c r="X19" s="149" t="inlineStr">
        <is>
          <t>No sustituye la segunda revision humana definida en el protocolo.</t>
        </is>
      </c>
    </row>
    <row r="20" ht="78" customHeight="1">
      <c r="A20" s="148" t="n">
        <v>239</v>
      </c>
      <c r="B20" s="149" t="inlineStr">
        <is>
          <t>Real-Time Classification for EEG Data in Children With ASD Using Deep Learning Techniques</t>
        </is>
      </c>
      <c r="C20" s="149" t="inlineStr">
        <is>
          <t>10.1002/DNEU.23009</t>
        </is>
      </c>
      <c r="D20" s="149" t="inlineStr">
        <is>
          <t>Wiley/PubMed publisher article page with cohort, preprocessing, architecture and performance; internal data-availability inconsistency flagged</t>
        </is>
      </c>
      <c r="E20" s="148" t="inlineStr">
        <is>
          <t>Cerrado: contenido suficiente revisado</t>
        </is>
      </c>
      <c r="F20" s="148" t="inlineStr">
        <is>
          <t>Include</t>
        </is>
      </c>
      <c r="G20" s="149" t="inlineStr">
        <is>
          <t>Physiological signals (EEG)</t>
        </is>
      </c>
      <c r="H20" s="149" t="inlineStr">
        <is>
          <t>Hybrid</t>
        </is>
      </c>
      <c r="I20" s="149" t="inlineStr">
        <is>
          <t>CNN-LSTM with STFT/ICA preprocessing and grid-search optimization</t>
        </is>
      </c>
      <c r="J20" s="149" t="inlineStr">
        <is>
          <t>Diagnosis</t>
        </is>
      </c>
      <c r="K20" s="149" t="inlineStr">
        <is>
          <t>Research only</t>
        </is>
      </c>
      <c r="L20" s="149" t="n">
        <v>0</v>
      </c>
      <c r="M20" s="149" t="n">
        <v>0</v>
      </c>
      <c r="N20" s="149" t="n">
        <v>0</v>
      </c>
      <c r="O20" s="149" t="n">
        <v>0</v>
      </c>
      <c r="P20" s="149" t="n">
        <v>0</v>
      </c>
      <c r="Q20" s="149" t="n">
        <v>0</v>
      </c>
      <c r="R20" s="149" t="n">
        <v>0</v>
      </c>
      <c r="S20" s="149" t="inlineStr">
        <is>
          <t>https://onlinelibrary.wiley.com/doi/10.1002/dneu.23009</t>
        </is>
      </c>
      <c r="T20" s="149" t="inlineStr">
        <is>
          <t>EEG from 60 children (30 ASD/30 TD) is processed with STFT/ICA and classified using CNN-LSTM; the paper reports 87.5% accuracy, while a ResNet baseline reports 89.1%.</t>
        </is>
      </c>
      <c r="U20" s="149" t="inlineStr">
        <is>
          <t>High-priority internal inconsistency: the abstract states that a 60-child EEG dataset was analyzed, while the publisher Data Availability Statement says no datasets were generated or analyzed. No external cohort or real-time prospective deployment was established.</t>
        </is>
      </c>
      <c r="V20" s="148" t="inlineStr">
        <is>
          <t>Verificacion independiente del revisor humano antes del cierre final</t>
        </is>
      </c>
      <c r="W20" s="148" t="inlineStr">
        <is>
          <t>Alta</t>
        </is>
      </c>
      <c r="X20" s="149" t="inlineStr">
        <is>
          <t>No sustituye la segunda revision humana definida en el protocolo.</t>
        </is>
      </c>
    </row>
    <row r="21" ht="78" customHeight="1">
      <c r="A21" s="150" t="n">
        <v>367</v>
      </c>
      <c r="B21" s="149" t="inlineStr">
        <is>
          <t>An integrated intelligent model for early diagnosis of autism spectrum disorder</t>
        </is>
      </c>
      <c r="C21" s="149" t="inlineStr">
        <is>
          <t>10.1016/j.fraope.2026.100663</t>
        </is>
      </c>
      <c r="D21" s="149" t="inlineStr">
        <is>
          <t>ScienceDirect open article/highlights and accessible methodological description sufficient to assess the eligibility failure</t>
        </is>
      </c>
      <c r="E21" s="150" t="inlineStr">
        <is>
          <t>Cerrado: fuera de alcance empírico</t>
        </is>
      </c>
      <c r="F21" s="150" t="inlineStr">
        <is>
          <t>Exclude</t>
        </is>
      </c>
      <c r="G21" s="149" t="n"/>
      <c r="H21" s="149" t="n"/>
      <c r="I21" s="149" t="n"/>
      <c r="J21" s="149" t="n"/>
      <c r="K21" s="149" t="n"/>
      <c r="L21" s="149" t="n"/>
      <c r="M21" s="149" t="n"/>
      <c r="N21" s="149" t="n"/>
      <c r="O21" s="149" t="n"/>
      <c r="P21" s="149" t="n"/>
      <c r="Q21" s="149" t="n"/>
      <c r="R21" s="149" t="n"/>
      <c r="S21" s="149" t="inlineStr">
        <is>
          <t>https://www.sciencedirect.com/science/article/pii/S2773186326001787</t>
        </is>
      </c>
      <c r="T21" s="149" t="inlineStr">
        <is>
          <t>Proposes a knowledge-driven two-level neurological/ASD expert system using RBR, CBR, ANN and Bayesian-network components.</t>
        </is>
      </c>
      <c r="U21" s="149" t="inlineStr">
        <is>
          <t>No verifiable human-derived empirical cohort/dataset or clinical evaluation is established in the accessible report; implementation is primarily knowledge/rule driven.</t>
        </is>
      </c>
      <c r="V21" s="150" t="inlineStr">
        <is>
          <t>Verificacion independiente del revisor humano antes del cierre final</t>
        </is>
      </c>
      <c r="W21" s="150" t="inlineStr">
        <is>
          <t>Alta</t>
        </is>
      </c>
      <c r="X21" s="149" t="inlineStr">
        <is>
          <t>No sustituye la segunda revision humana definida en el protocolo.</t>
        </is>
      </c>
    </row>
    <row r="22" ht="78" customHeight="1">
      <c r="A22" s="150" t="n">
        <v>400</v>
      </c>
      <c r="B22" s="149" t="inlineStr">
        <is>
          <t>Mitochondrial Gene Signature Reveals Novel Diagnostic Biomarkers for Autism Spectrum Disorder</t>
        </is>
      </c>
      <c r="C22" s="149" t="inlineStr">
        <is>
          <t>10.1007/s12035-026-05911-y</t>
        </is>
      </c>
      <c r="D22" s="149" t="inlineStr">
        <is>
          <t>PubMed/publisher detailed abstract with discovery and independent GEO validation datasets plus predictive modeling</t>
        </is>
      </c>
      <c r="E22" s="150" t="inlineStr">
        <is>
          <t>Cerrado: contenido suficiente revisado</t>
        </is>
      </c>
      <c r="F22" s="150" t="inlineStr">
        <is>
          <t>Include</t>
        </is>
      </c>
      <c r="G22" s="149" t="inlineStr">
        <is>
          <t>Biological/omics (postmortem cortical transcriptomics; GEO)</t>
        </is>
      </c>
      <c r="H22" s="149" t="inlineStr">
        <is>
          <t>Machine Learning</t>
        </is>
      </c>
      <c r="I22" s="149" t="inlineStr">
        <is>
          <t>LASSO + Random Forest + SVM-RFE feature selection; ANN/linear predictive model</t>
        </is>
      </c>
      <c r="J22" s="149" t="inlineStr">
        <is>
          <t>Diagnosis</t>
        </is>
      </c>
      <c r="K22" s="149" t="inlineStr">
        <is>
          <t>Research only</t>
        </is>
      </c>
      <c r="L22" s="149" t="n">
        <v>1</v>
      </c>
      <c r="M22" s="149" t="n">
        <v>1</v>
      </c>
      <c r="N22" s="149" t="n">
        <v>0</v>
      </c>
      <c r="O22" s="149" t="n">
        <v>0</v>
      </c>
      <c r="P22" s="149" t="n">
        <v>0</v>
      </c>
      <c r="Q22" s="149" t="n">
        <v>1</v>
      </c>
      <c r="R22" s="149" t="n">
        <v>0</v>
      </c>
      <c r="S22" s="149" t="inlineStr">
        <is>
          <t>https://pubmed.ncbi.nlm.nih.gov/42098401/</t>
        </is>
      </c>
      <c r="T22" s="149" t="inlineStr">
        <is>
          <t>Mitochondrial-gene signatures are selected from GSE28521 using LASSO/RF/SVM-RFE and evaluated in GSE64018; ANN/linear/nomogram models are reported, with separate mouse qPCR support.</t>
        </is>
      </c>
      <c r="U22" s="149" t="inlineStr">
        <is>
          <t>External validation is dataset-level but remains retrospective transcriptomic validation; postmortem cortex limits direct clinical deployability, and mouse qPCR is not human clinical validation.</t>
        </is>
      </c>
      <c r="V22" s="150" t="inlineStr">
        <is>
          <t>Verificacion independiente del revisor humano antes del cierre final</t>
        </is>
      </c>
      <c r="W22" s="150" t="inlineStr">
        <is>
          <t>Media</t>
        </is>
      </c>
      <c r="X22" s="149" t="inlineStr">
        <is>
          <t>No sustituye la segunda revision humana definida en el protocolo.</t>
        </is>
      </c>
    </row>
    <row r="23" ht="78" customHeight="1">
      <c r="A23" s="150" t="n">
        <v>409</v>
      </c>
      <c r="B23" s="149" t="inlineStr">
        <is>
          <t>Assessing the Efficacy of Deep Learning Algorithms for Behavioral and Neurological Markers in Autism Diagnosis in Children</t>
        </is>
      </c>
      <c r="C23" s="149" t="inlineStr">
        <is>
          <t>10.1007/978-981-96-6297-5_20</t>
        </is>
      </c>
      <c r="D23" s="149" t="inlineStr">
        <is>
          <t>Official Springer book table of contents and retracted-chapter PDF explicitly label the record RETRACTED CHAPTER</t>
        </is>
      </c>
      <c r="E23" s="150" t="inlineStr">
        <is>
          <t>Cerrado: retractado por editor/publisher</t>
        </is>
      </c>
      <c r="F23" s="150" t="inlineStr">
        <is>
          <t>Exclude</t>
        </is>
      </c>
      <c r="G23" s="149" t="n"/>
      <c r="H23" s="149" t="n"/>
      <c r="I23" s="149" t="n"/>
      <c r="J23" s="149" t="n"/>
      <c r="K23" s="149" t="n"/>
      <c r="L23" s="149" t="n"/>
      <c r="M23" s="149" t="n"/>
      <c r="N23" s="149" t="n"/>
      <c r="O23" s="149" t="n"/>
      <c r="P23" s="149" t="n"/>
      <c r="Q23" s="149" t="n"/>
      <c r="R23" s="149" t="n"/>
      <c r="S23" s="149" t="inlineStr">
        <is>
          <t>https://link.springer.com/book/10.1007/978-981-96-6297-5?page=2</t>
        </is>
      </c>
      <c r="T23" s="149" t="inlineStr">
        <is>
          <t>The publisher explicitly marks this record as a RETRACTED CHAPTER and states that the editor retracted and removed it.</t>
        </is>
      </c>
      <c r="U23" s="149" t="inlineStr">
        <is>
          <t>Integrity failure supersedes otherwise potentially eligible empirical content; findings must not contribute to the evidence corpus.</t>
        </is>
      </c>
      <c r="V23" s="150" t="inlineStr">
        <is>
          <t>Verificacion independiente del revisor humano antes del cierre final</t>
        </is>
      </c>
      <c r="W23" s="150" t="inlineStr">
        <is>
          <t>Alta</t>
        </is>
      </c>
      <c r="X23" s="149" t="inlineStr">
        <is>
          <t>No sustituye la segunda revision humana definida en el protocolo.</t>
        </is>
      </c>
    </row>
    <row r="24" ht="78" customHeight="1">
      <c r="A24" s="150" t="n">
        <v>411</v>
      </c>
      <c r="B24" s="149" t="inlineStr">
        <is>
          <t>Blood-based DNA methylation markers for autism spectrum disorder identification using machine learning</t>
        </is>
      </c>
      <c r="C24" s="149" t="inlineStr">
        <is>
          <t>10.1080/17501911.2025.2557186</t>
        </is>
      </c>
      <c r="D24" s="149" t="inlineStr">
        <is>
          <t>PubMed/publisher detailed abstract with GSE113967 sample size, SVM-RFECV and classifier comparisons</t>
        </is>
      </c>
      <c r="E24" s="150" t="inlineStr">
        <is>
          <t>Cerrado: contenido suficiente revisado</t>
        </is>
      </c>
      <c r="F24" s="150" t="inlineStr">
        <is>
          <t>Include</t>
        </is>
      </c>
      <c r="G24" s="149" t="inlineStr">
        <is>
          <t>Biological/omics (whole-blood genome-wide DNA methylation)</t>
        </is>
      </c>
      <c r="H24" s="149" t="inlineStr">
        <is>
          <t>Machine Learning</t>
        </is>
      </c>
      <c r="I24" s="149" t="inlineStr">
        <is>
          <t>Random Forest / XGBoost after SVM-RFECV feature selection</t>
        </is>
      </c>
      <c r="J24" s="149" t="inlineStr">
        <is>
          <t>Diagnosis</t>
        </is>
      </c>
      <c r="K24" s="149" t="inlineStr">
        <is>
          <t>Research only</t>
        </is>
      </c>
      <c r="L24" s="149" t="n">
        <v>0</v>
      </c>
      <c r="M24" s="149" t="n">
        <v>0</v>
      </c>
      <c r="N24" s="149" t="n">
        <v>0</v>
      </c>
      <c r="O24" s="149" t="n">
        <v>0</v>
      </c>
      <c r="P24" s="149" t="n">
        <v>0</v>
      </c>
      <c r="Q24" s="149" t="n">
        <v>1</v>
      </c>
      <c r="R24" s="149" t="n">
        <v>0</v>
      </c>
      <c r="S24" s="149" t="inlineStr">
        <is>
          <t>https://pubmed.ncbi.nlm.nih.gov/40923924/</t>
        </is>
      </c>
      <c r="T24" s="149" t="inlineStr">
        <is>
          <t>Whole-blood DNA methylation data (52 ASD, 48 TD) are reduced using SVM-RFECV and classified with RF/XGBoost/DT; RF and XGBoost are reported as best-performing.</t>
        </is>
      </c>
      <c r="U24" s="149" t="inlineStr">
        <is>
          <t>Small single public dataset with no independent external cohort; feature selection and model evaluation on the same source can inflate biomarker optimism without external replication.</t>
        </is>
      </c>
      <c r="V24" s="150" t="inlineStr">
        <is>
          <t>Verificacion independiente del revisor humano antes del cierre final</t>
        </is>
      </c>
      <c r="W24" s="150" t="inlineStr">
        <is>
          <t>Media</t>
        </is>
      </c>
      <c r="X24" s="149" t="inlineStr">
        <is>
          <t>No sustituye la segunda revision humana definida en el protocolo.</t>
        </is>
      </c>
    </row>
    <row r="25" ht="78" customHeight="1">
      <c r="A25" s="148" t="n">
        <v>412</v>
      </c>
      <c r="B25" s="149" t="inlineStr">
        <is>
          <t>Federated Transformer-Based Deep Learning Framework for Secure and Early Autism Diagnosis</t>
        </is>
      </c>
      <c r="C25" s="149" t="inlineStr">
        <is>
          <t>10.1007/S42979-026-04806-Y</t>
        </is>
      </c>
      <c r="D25" s="149" t="inlineStr">
        <is>
          <t>Springer detailed abstract/metadata describes federated Transformer, ABIDE/SPARK data and distributed clinical-location setting</t>
        </is>
      </c>
      <c r="E25" s="148" t="inlineStr">
        <is>
          <t>Cerrado: contenido suficiente revisado</t>
        </is>
      </c>
      <c r="F25" s="148" t="inlineStr">
        <is>
          <t>Include</t>
        </is>
      </c>
      <c r="G25" s="149" t="inlineStr">
        <is>
          <t>Multi-dataset ASD data (ABIDE-derived neuroimaging features + SPARK behavioral assessment)</t>
        </is>
      </c>
      <c r="H25" s="149" t="inlineStr">
        <is>
          <t>Deep Learning</t>
        </is>
      </c>
      <c r="I25" s="149" t="inlineStr">
        <is>
          <t>Federated Transformer encoder with secure aggregation / federated weighted averaging</t>
        </is>
      </c>
      <c r="J25" s="149" t="inlineStr">
        <is>
          <t>Diagnosis</t>
        </is>
      </c>
      <c r="K25" s="149" t="inlineStr">
        <is>
          <t>Proposed only</t>
        </is>
      </c>
      <c r="L25" s="149" t="n">
        <v>0</v>
      </c>
      <c r="M25" s="149" t="n">
        <v>1</v>
      </c>
      <c r="N25" s="149" t="n">
        <v>0</v>
      </c>
      <c r="O25" s="149" t="n">
        <v>0</v>
      </c>
      <c r="P25" s="149" t="n">
        <v>0</v>
      </c>
      <c r="Q25" s="149" t="n">
        <v>0</v>
      </c>
      <c r="R25" s="149" t="n">
        <v>1</v>
      </c>
      <c r="S25" s="149" t="inlineStr">
        <is>
          <t>https://doi.org/10.1007/S42979-026-04806-Y</t>
        </is>
      </c>
      <c r="T25" s="149" t="inlineStr">
        <is>
          <t>A federated Transformer framework is evaluated on ABIDE- and SPARK-derived data with secure aggregation and model compression, reporting very high classification accuracy.</t>
        </is>
      </c>
      <c r="U25" s="149" t="inlineStr">
        <is>
          <t>Federated/multisite training is not equivalent to a held-out-site robustness test. The accessible evidence does not establish independent external or prospective clinical validation, and near-ceiling accuracy requires leakage/partition checks.</t>
        </is>
      </c>
      <c r="V25" s="148" t="inlineStr">
        <is>
          <t>Verificacion independiente del revisor humano antes del cierre final</t>
        </is>
      </c>
      <c r="W25" s="148" t="inlineStr">
        <is>
          <t>Media</t>
        </is>
      </c>
      <c r="X25" s="149" t="inlineStr">
        <is>
          <t>No sustituye la segunda revision humana definida en el protocolo.</t>
        </is>
      </c>
    </row>
    <row r="26" ht="78" customHeight="1">
      <c r="A26" s="150" t="n">
        <v>415</v>
      </c>
      <c r="B26" s="149" t="inlineStr">
        <is>
          <t>Artificial intelligence-based diagnostic model for autism spectrum disorder using blood biomarkers</t>
        </is>
      </c>
      <c r="C26" s="149" t="inlineStr">
        <is>
          <t>10.1007/S00521-025-11553-3</t>
        </is>
      </c>
      <c r="D26" s="149" t="inlineStr">
        <is>
          <t>Springer article page with ASA architecture/performance and data-availability links; sufficient to include but source lineage is ambiguous</t>
        </is>
      </c>
      <c r="E26" s="150" t="inlineStr">
        <is>
          <t>Cerrado: contenido suficiente revisado</t>
        </is>
      </c>
      <c r="F26" s="150" t="inlineStr">
        <is>
          <t>Include</t>
        </is>
      </c>
      <c r="G26" s="149" t="inlineStr">
        <is>
          <t>Mixed ASD benchmark data (blood-biomarker source + structured screening datasets; exact primary dataset requires verification)</t>
        </is>
      </c>
      <c r="H26" s="149" t="inlineStr">
        <is>
          <t>Deep Learning</t>
        </is>
      </c>
      <c r="I26" s="149" t="inlineStr">
        <is>
          <t>ASA: Improved Genetic Algorithm feature selection + Optimized Deep Neural Network (ODNN)</t>
        </is>
      </c>
      <c r="J26" s="149" t="inlineStr">
        <is>
          <t>Screening</t>
        </is>
      </c>
      <c r="K26" s="149" t="inlineStr">
        <is>
          <t>Proposed only</t>
        </is>
      </c>
      <c r="L26" s="149" t="n">
        <v>0</v>
      </c>
      <c r="M26" s="149" t="n">
        <v>1</v>
      </c>
      <c r="N26" s="149" t="n">
        <v>0</v>
      </c>
      <c r="O26" s="149" t="n">
        <v>0</v>
      </c>
      <c r="P26" s="149" t="n">
        <v>0</v>
      </c>
      <c r="Q26" s="149" t="n">
        <v>1</v>
      </c>
      <c r="R26" s="149" t="n">
        <v>0</v>
      </c>
      <c r="S26" s="149" t="inlineStr">
        <is>
          <t>https://link.springer.com/article/10.1007/s00521-025-11553-3</t>
        </is>
      </c>
      <c r="T26" s="149" t="inlineStr">
        <is>
          <t>The ASA framework combines information-gain/Genetic-Algorithm feature selection with an optimized DNN and reports approximately 99% accuracy.</t>
        </is>
      </c>
      <c r="U26" s="149" t="inlineStr">
        <is>
          <t>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V26" s="150" t="inlineStr">
        <is>
          <t>Verificacion independiente del revisor humano antes del cierre final</t>
        </is>
      </c>
      <c r="W26" s="150" t="inlineStr">
        <is>
          <t>Alta</t>
        </is>
      </c>
      <c r="X26" s="149" t="inlineStr">
        <is>
          <t>No sustituye la segunda revision humana definida en el protocolo.</t>
        </is>
      </c>
    </row>
    <row r="27" ht="78" customHeight="1">
      <c r="A27" s="148" t="n">
        <v>416</v>
      </c>
      <c r="B27" s="149" t="inlineStr">
        <is>
          <t>An explainable deep learning framework for screening level autism severity using behavioural data</t>
        </is>
      </c>
      <c r="C27" s="149" t="inlineStr">
        <is>
          <t>10.1007/S42452-026-08352-3</t>
        </is>
      </c>
      <c r="D27" s="149" t="inlineStr">
        <is>
          <t>Open Springer full article with harmonized public datasets, BiLSTM-CGBO, SHAP and stated limitations</t>
        </is>
      </c>
      <c r="E27" s="148" t="inlineStr">
        <is>
          <t>Cerrado: contenido suficiente revisado</t>
        </is>
      </c>
      <c r="F27" s="148" t="inlineStr">
        <is>
          <t>Include</t>
        </is>
      </c>
      <c r="G27" s="149" t="inlineStr">
        <is>
          <t>Structured behavioral/questionnaire ASD screening data (Kaggle/UCI)</t>
        </is>
      </c>
      <c r="H27" s="149" t="inlineStr">
        <is>
          <t>Deep Learning</t>
        </is>
      </c>
      <c r="I27" s="149" t="inlineStr">
        <is>
          <t>BiLSTM-CGBO</t>
        </is>
      </c>
      <c r="J27" s="149" t="inlineStr">
        <is>
          <t>Screening</t>
        </is>
      </c>
      <c r="K27" s="149" t="inlineStr">
        <is>
          <t>Proposed only</t>
        </is>
      </c>
      <c r="L27" s="149" t="n">
        <v>0</v>
      </c>
      <c r="M27" s="149" t="n">
        <v>1</v>
      </c>
      <c r="N27" s="149" t="n">
        <v>0</v>
      </c>
      <c r="O27" s="149" t="n">
        <v>0</v>
      </c>
      <c r="P27" s="149" t="n">
        <v>1</v>
      </c>
      <c r="Q27" s="149" t="n">
        <v>0</v>
      </c>
      <c r="R27" s="149" t="n">
        <v>0</v>
      </c>
      <c r="S27" s="149" t="inlineStr">
        <is>
          <t>https://doi.org/10.1007/S42452-026-08352-3</t>
        </is>
      </c>
      <c r="T27" s="149" t="inlineStr">
        <is>
          <t>BiLSTM-CGBO is trained on harmonized Kaggle/UCI behavioral screening data and uses SHAP for feature-level explanations of screening/severity outputs.</t>
        </is>
      </c>
      <c r="U27" s="149" t="inlineStr">
        <is>
          <t>The severity target is closely tied to deterministic behavioral scoring and is not an independently clinician-annotated diagnostic endpoint; no independent external clinical cohort is provided.</t>
        </is>
      </c>
      <c r="V27" s="148" t="inlineStr">
        <is>
          <t>Verificacion independiente del revisor humano antes del cierre final</t>
        </is>
      </c>
      <c r="W27" s="148" t="inlineStr">
        <is>
          <t>Media</t>
        </is>
      </c>
      <c r="X27" s="149" t="inlineStr">
        <is>
          <t>No sustituye la segunda revision humana definida en el protocolo.</t>
        </is>
      </c>
    </row>
    <row r="28" ht="78" customHeight="1">
      <c r="A28" s="148" t="n">
        <v>421</v>
      </c>
      <c r="B28" s="149" t="inlineStr">
        <is>
          <t>Edge-Based Robot-Assisted Hand Gesture Recognition for Autism Intervention Using Hybrid Keyframe Selection and Contrastive Learning</t>
        </is>
      </c>
      <c r="C28" s="149" t="inlineStr">
        <is>
          <t>10.1109/TMRB.2026.3680976</t>
        </is>
      </c>
      <c r="D28" s="149" t="inlineStr">
        <is>
          <t>IEEE/author research abstract with CARAT system, participant groups, edge deployment and recognition results</t>
        </is>
      </c>
      <c r="E28" s="148" t="inlineStr">
        <is>
          <t>Cerrado: contenido suficiente revisado</t>
        </is>
      </c>
      <c r="F28" s="148" t="inlineStr">
        <is>
          <t>Include</t>
        </is>
      </c>
      <c r="G28" s="149" t="inlineStr">
        <is>
          <t>Behavioral video / skeletal hand-gesture landmarks (robot-assisted HRI)</t>
        </is>
      </c>
      <c r="H28" s="149" t="inlineStr">
        <is>
          <t>Deep Learning</t>
        </is>
      </c>
      <c r="I28" s="149" t="inlineStr">
        <is>
          <t>Hybrid keyframe selection + 1D CNN + contrastive learning on CARAT edge robot</t>
        </is>
      </c>
      <c r="J28" s="149" t="inlineStr">
        <is>
          <t>Monitoring/intervention</t>
        </is>
      </c>
      <c r="K28" s="149" t="inlineStr">
        <is>
          <t>Proposed only</t>
        </is>
      </c>
      <c r="L28" s="149" t="n">
        <v>0</v>
      </c>
      <c r="M28" s="149" t="n">
        <v>0</v>
      </c>
      <c r="N28" s="149" t="n">
        <v>0</v>
      </c>
      <c r="O28" s="149" t="n">
        <v>1</v>
      </c>
      <c r="P28" s="149" t="n">
        <v>0</v>
      </c>
      <c r="Q28" s="149" t="n">
        <v>0</v>
      </c>
      <c r="R28" s="149" t="n">
        <v>0</v>
      </c>
      <c r="S28" s="149" t="inlineStr">
        <is>
          <t>https://doi.org/10.1109/TMRB.2026.3680976</t>
        </is>
      </c>
      <c r="T28" s="149" t="inlineStr">
        <is>
          <t>CARAT uses MediaPipe landmarks, hybrid keyframe selection, 1D convolution and contrastive learning for real-time gesture recognition/correction; data were collected with healthy and autistic children and ASD recognition accuracy is reported at 96.42%.</t>
        </is>
      </c>
      <c r="U28" s="149" t="inlineStr">
        <is>
          <t>The study validates gesture-recognition performance, not therapeutic efficacy or durable social-skill improvement. Therefore the system is intervention-oriented but not coded as confirmed clinical intervention effectiveness.</t>
        </is>
      </c>
      <c r="V28" s="148" t="inlineStr">
        <is>
          <t>Verificacion independiente del revisor humano antes del cierre final</t>
        </is>
      </c>
      <c r="W28" s="148" t="inlineStr">
        <is>
          <t>Media</t>
        </is>
      </c>
      <c r="X28" s="149" t="inlineStr">
        <is>
          <t>No sustituye la segunda revision humana definida en el protocolo.</t>
        </is>
      </c>
    </row>
    <row r="29" ht="78" customHeight="1">
      <c r="A29" s="148" t="n">
        <v>423</v>
      </c>
      <c r="B29" s="149" t="inlineStr">
        <is>
          <t>Toward a Smartwatch-Based System for Automated Social Interaction Monitoring in Autism</t>
        </is>
      </c>
      <c r="C29" s="149" t="inlineStr">
        <is>
          <t>10.1109/ACCESS.2026.3674057</t>
        </is>
      </c>
      <c r="D29" s="149" t="inlineStr">
        <is>
          <t>Open IEEE Access full-text/accepted manuscript with system architecture, ASD participant testing and real-world monitoring phases</t>
        </is>
      </c>
      <c r="E29" s="148" t="inlineStr">
        <is>
          <t>Cerrado: contenido suficiente revisado</t>
        </is>
      </c>
      <c r="F29" s="148" t="inlineStr">
        <is>
          <t>Include</t>
        </is>
      </c>
      <c r="G29" s="149" t="inlineStr">
        <is>
          <t>Multimodal wearable data (smartwatch audio/voice + heart-rate physiology)</t>
        </is>
      </c>
      <c r="H29" s="149" t="inlineStr">
        <is>
          <t>Deep Learning</t>
        </is>
      </c>
      <c r="I29" s="149" t="inlineStr">
        <is>
          <t>Enhanced pyannote-audio speaker diarization with physiologic alignment/cloud pipeline</t>
        </is>
      </c>
      <c r="J29" s="149" t="inlineStr">
        <is>
          <t>Monitoring/intervention</t>
        </is>
      </c>
      <c r="K29" s="149" t="inlineStr">
        <is>
          <t>Confirmed in workflow</t>
        </is>
      </c>
      <c r="L29" s="149" t="n">
        <v>0</v>
      </c>
      <c r="M29" s="149" t="n">
        <v>0</v>
      </c>
      <c r="N29" s="149" t="n">
        <v>0</v>
      </c>
      <c r="O29" s="149" t="n">
        <v>1</v>
      </c>
      <c r="P29" s="149" t="n">
        <v>0</v>
      </c>
      <c r="Q29" s="149" t="n">
        <v>0</v>
      </c>
      <c r="R29" s="149" t="n">
        <v>1</v>
      </c>
      <c r="S29" s="149" t="inlineStr">
        <is>
          <t>https://doi.org/10.1109/ACCESS.2026.3674057</t>
        </is>
      </c>
      <c r="T29" s="149" t="inlineStr">
        <is>
          <t>A smartwatch/cloud system combines deep-learning speaker diarization with heart-rate data; it was tested with formally diagnosed ASD participants and in naturalistic social-interaction recordings, supporting an actual monitoring workflow.</t>
        </is>
      </c>
      <c r="U29" s="149" t="inlineStr">
        <is>
          <t>Sample sizes are small and staged, and the work evaluates measurement/diarization rather than downstream clinical outcomes. Generalization across acoustic contexts, ages, devices and sites remains unproven.</t>
        </is>
      </c>
      <c r="V29" s="148" t="inlineStr">
        <is>
          <t>Verificacion independiente del revisor humano antes del cierre final</t>
        </is>
      </c>
      <c r="W29" s="148" t="inlineStr">
        <is>
          <t>Media</t>
        </is>
      </c>
      <c r="X29" s="149" t="inlineStr">
        <is>
          <t>No sustituye la segunda revision humana definida en el protocolo.</t>
        </is>
      </c>
    </row>
    <row r="30" ht="78" customHeight="1"/>
    <row r="31" ht="78" customHeight="1"/>
    <row r="32" ht="78" customHeight="1"/>
  </sheetData>
  <mergeCells count="1">
    <mergeCell ref="A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2026-09-04T18:23:23Z</dcterms:created>
  <dcterms:modified xmlns:dcterms="http://purl.org/dc/terms/" xmlns:xsi="http://www.w3.org/2001/XMLSchema-instance" xsi:type="dcterms:W3CDTF">2026-09-07T18:42:24Z</dcterms:modified>
</cp:coreProperties>
</file>